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7160" windowHeight="9270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IN_DTK!$C$9:$S$84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</definedNames>
  <calcPr calcId="144525"/>
</workbook>
</file>

<file path=xl/calcChain.xml><?xml version="1.0" encoding="utf-8"?>
<calcChain xmlns="http://schemas.openxmlformats.org/spreadsheetml/2006/main">
  <c r="P83" i="1" l="1"/>
  <c r="S76" i="1"/>
  <c r="R76" i="1"/>
  <c r="Q76" i="1"/>
  <c r="P76" i="1"/>
  <c r="K76" i="1"/>
  <c r="G76" i="1"/>
  <c r="F76" i="1"/>
  <c r="E76" i="1"/>
  <c r="D76" i="1"/>
  <c r="C76" i="1"/>
  <c r="S75" i="1"/>
  <c r="R75" i="1"/>
  <c r="Q75" i="1"/>
  <c r="G75" i="1"/>
  <c r="F75" i="1"/>
  <c r="E75" i="1"/>
  <c r="D75" i="1"/>
  <c r="C75" i="1"/>
  <c r="S74" i="1"/>
  <c r="R74" i="1"/>
  <c r="Q74" i="1"/>
  <c r="G74" i="1"/>
  <c r="F74" i="1"/>
  <c r="E74" i="1"/>
  <c r="D74" i="1"/>
  <c r="C74" i="1"/>
  <c r="S73" i="1"/>
  <c r="R73" i="1"/>
  <c r="Q73" i="1"/>
  <c r="K73" i="1"/>
  <c r="G73" i="1"/>
  <c r="F73" i="1"/>
  <c r="E73" i="1"/>
  <c r="D73" i="1"/>
  <c r="C73" i="1"/>
  <c r="S72" i="1"/>
  <c r="R72" i="1"/>
  <c r="Q72" i="1"/>
  <c r="O72" i="1"/>
  <c r="G72" i="1"/>
  <c r="F72" i="1"/>
  <c r="E72" i="1"/>
  <c r="D72" i="1"/>
  <c r="C72" i="1"/>
  <c r="S71" i="1"/>
  <c r="R71" i="1"/>
  <c r="Q71" i="1"/>
  <c r="H71" i="1"/>
  <c r="G71" i="1"/>
  <c r="F71" i="1"/>
  <c r="E71" i="1"/>
  <c r="D71" i="1"/>
  <c r="C71" i="1"/>
  <c r="S70" i="1"/>
  <c r="R70" i="1"/>
  <c r="Q70" i="1"/>
  <c r="G70" i="1"/>
  <c r="F70" i="1"/>
  <c r="E70" i="1"/>
  <c r="D70" i="1"/>
  <c r="C70" i="1"/>
  <c r="S69" i="1"/>
  <c r="R69" i="1"/>
  <c r="Q69" i="1"/>
  <c r="O69" i="1"/>
  <c r="J69" i="1"/>
  <c r="G69" i="1"/>
  <c r="F69" i="1"/>
  <c r="E69" i="1"/>
  <c r="D69" i="1"/>
  <c r="C69" i="1"/>
  <c r="S68" i="1"/>
  <c r="R68" i="1"/>
  <c r="Q68" i="1"/>
  <c r="H68" i="1"/>
  <c r="G68" i="1"/>
  <c r="F68" i="1"/>
  <c r="E68" i="1"/>
  <c r="D68" i="1"/>
  <c r="C68" i="1"/>
  <c r="S67" i="1"/>
  <c r="R67" i="1"/>
  <c r="Q67" i="1"/>
  <c r="L67" i="1"/>
  <c r="G67" i="1"/>
  <c r="F67" i="1"/>
  <c r="E67" i="1"/>
  <c r="D67" i="1"/>
  <c r="C67" i="1"/>
  <c r="S66" i="1"/>
  <c r="R66" i="1"/>
  <c r="Q66" i="1"/>
  <c r="G66" i="1"/>
  <c r="F66" i="1"/>
  <c r="E66" i="1"/>
  <c r="D66" i="1"/>
  <c r="C66" i="1"/>
  <c r="S65" i="1"/>
  <c r="R65" i="1"/>
  <c r="Q65" i="1"/>
  <c r="N65" i="1"/>
  <c r="G65" i="1"/>
  <c r="F65" i="1"/>
  <c r="E65" i="1"/>
  <c r="D65" i="1"/>
  <c r="C65" i="1"/>
  <c r="S64" i="1"/>
  <c r="R64" i="1"/>
  <c r="Q64" i="1"/>
  <c r="L64" i="1"/>
  <c r="G64" i="1"/>
  <c r="F64" i="1"/>
  <c r="E64" i="1"/>
  <c r="D64" i="1"/>
  <c r="C64" i="1"/>
  <c r="S63" i="1"/>
  <c r="R63" i="1"/>
  <c r="Q63" i="1"/>
  <c r="P63" i="1"/>
  <c r="G63" i="1"/>
  <c r="F63" i="1"/>
  <c r="E63" i="1"/>
  <c r="D63" i="1"/>
  <c r="C63" i="1"/>
  <c r="S62" i="1"/>
  <c r="R62" i="1"/>
  <c r="Q62" i="1"/>
  <c r="G62" i="1"/>
  <c r="F62" i="1"/>
  <c r="E62" i="1"/>
  <c r="D62" i="1"/>
  <c r="C62" i="1"/>
  <c r="S61" i="1"/>
  <c r="R61" i="1"/>
  <c r="Q61" i="1"/>
  <c r="G61" i="1"/>
  <c r="F61" i="1"/>
  <c r="E61" i="1"/>
  <c r="D61" i="1"/>
  <c r="C61" i="1"/>
  <c r="S60" i="1"/>
  <c r="R60" i="1"/>
  <c r="Q60" i="1"/>
  <c r="P60" i="1"/>
  <c r="K60" i="1"/>
  <c r="G60" i="1"/>
  <c r="F60" i="1"/>
  <c r="E60" i="1"/>
  <c r="D60" i="1"/>
  <c r="C60" i="1"/>
  <c r="S59" i="1"/>
  <c r="R59" i="1"/>
  <c r="Q59" i="1"/>
  <c r="G59" i="1"/>
  <c r="F59" i="1"/>
  <c r="E59" i="1"/>
  <c r="D59" i="1"/>
  <c r="C59" i="1"/>
  <c r="S58" i="1"/>
  <c r="R58" i="1"/>
  <c r="Q58" i="1"/>
  <c r="G58" i="1"/>
  <c r="F58" i="1"/>
  <c r="E58" i="1"/>
  <c r="D58" i="1"/>
  <c r="C58" i="1"/>
  <c r="S57" i="1"/>
  <c r="R57" i="1"/>
  <c r="Q57" i="1"/>
  <c r="K57" i="1"/>
  <c r="G57" i="1"/>
  <c r="F57" i="1"/>
  <c r="E57" i="1"/>
  <c r="D57" i="1"/>
  <c r="C57" i="1"/>
  <c r="S56" i="1"/>
  <c r="R56" i="1"/>
  <c r="Q56" i="1"/>
  <c r="O56" i="1"/>
  <c r="G56" i="1"/>
  <c r="F56" i="1"/>
  <c r="E56" i="1"/>
  <c r="D56" i="1"/>
  <c r="C56" i="1"/>
  <c r="S55" i="1"/>
  <c r="R55" i="1"/>
  <c r="Q55" i="1"/>
  <c r="H55" i="1"/>
  <c r="G55" i="1"/>
  <c r="F55" i="1"/>
  <c r="E55" i="1"/>
  <c r="D55" i="1"/>
  <c r="C55" i="1"/>
  <c r="S54" i="1"/>
  <c r="R54" i="1"/>
  <c r="Q54" i="1"/>
  <c r="G54" i="1"/>
  <c r="F54" i="1"/>
  <c r="E54" i="1"/>
  <c r="D54" i="1"/>
  <c r="C54" i="1"/>
  <c r="S53" i="1"/>
  <c r="R53" i="1"/>
  <c r="Q53" i="1"/>
  <c r="O53" i="1"/>
  <c r="J53" i="1"/>
  <c r="G53" i="1"/>
  <c r="F53" i="1"/>
  <c r="E53" i="1"/>
  <c r="D53" i="1"/>
  <c r="C53" i="1"/>
  <c r="S52" i="1"/>
  <c r="R52" i="1"/>
  <c r="Q52" i="1"/>
  <c r="H52" i="1"/>
  <c r="G52" i="1"/>
  <c r="F52" i="1"/>
  <c r="E52" i="1"/>
  <c r="D52" i="1"/>
  <c r="C52" i="1"/>
  <c r="S51" i="1"/>
  <c r="R51" i="1"/>
  <c r="Q51" i="1"/>
  <c r="L51" i="1"/>
  <c r="G51" i="1"/>
  <c r="F51" i="1"/>
  <c r="E51" i="1"/>
  <c r="D51" i="1"/>
  <c r="C51" i="1"/>
  <c r="S50" i="1"/>
  <c r="R50" i="1"/>
  <c r="Q50" i="1"/>
  <c r="G50" i="1"/>
  <c r="F50" i="1"/>
  <c r="E50" i="1"/>
  <c r="D50" i="1"/>
  <c r="C50" i="1"/>
  <c r="S49" i="1"/>
  <c r="R49" i="1"/>
  <c r="Q49" i="1"/>
  <c r="N49" i="1"/>
  <c r="G49" i="1"/>
  <c r="F49" i="1"/>
  <c r="E49" i="1"/>
  <c r="D49" i="1"/>
  <c r="C49" i="1"/>
  <c r="S48" i="1"/>
  <c r="R48" i="1"/>
  <c r="Q48" i="1"/>
  <c r="L48" i="1"/>
  <c r="G48" i="1"/>
  <c r="F48" i="1"/>
  <c r="E48" i="1"/>
  <c r="D48" i="1"/>
  <c r="C48" i="1"/>
  <c r="S47" i="1"/>
  <c r="R47" i="1"/>
  <c r="Q47" i="1"/>
  <c r="P47" i="1"/>
  <c r="G47" i="1"/>
  <c r="F47" i="1"/>
  <c r="E47" i="1"/>
  <c r="D47" i="1"/>
  <c r="C47" i="1"/>
  <c r="S46" i="1"/>
  <c r="R46" i="1"/>
  <c r="Q46" i="1"/>
  <c r="G46" i="1"/>
  <c r="F46" i="1"/>
  <c r="E46" i="1"/>
  <c r="D46" i="1"/>
  <c r="C46" i="1"/>
  <c r="S45" i="1"/>
  <c r="R45" i="1"/>
  <c r="Q45" i="1"/>
  <c r="G45" i="1"/>
  <c r="F45" i="1"/>
  <c r="E45" i="1"/>
  <c r="D45" i="1"/>
  <c r="C45" i="1"/>
  <c r="S44" i="1"/>
  <c r="R44" i="1"/>
  <c r="Q44" i="1"/>
  <c r="N44" i="1"/>
  <c r="G44" i="1"/>
  <c r="F44" i="1"/>
  <c r="E44" i="1"/>
  <c r="D44" i="1"/>
  <c r="C44" i="1"/>
  <c r="S43" i="1"/>
  <c r="R43" i="1"/>
  <c r="Q43" i="1"/>
  <c r="P43" i="1"/>
  <c r="L43" i="1"/>
  <c r="G43" i="1"/>
  <c r="F43" i="1"/>
  <c r="E43" i="1"/>
  <c r="D43" i="1"/>
  <c r="C43" i="1"/>
  <c r="S42" i="1"/>
  <c r="R42" i="1"/>
  <c r="Q42" i="1"/>
  <c r="J42" i="1"/>
  <c r="G42" i="1"/>
  <c r="F42" i="1"/>
  <c r="E42" i="1"/>
  <c r="D42" i="1"/>
  <c r="C42" i="1"/>
  <c r="S41" i="1"/>
  <c r="R41" i="1"/>
  <c r="Q41" i="1"/>
  <c r="G41" i="1"/>
  <c r="F41" i="1"/>
  <c r="E41" i="1"/>
  <c r="D41" i="1"/>
  <c r="C41" i="1"/>
  <c r="S40" i="1"/>
  <c r="R40" i="1"/>
  <c r="Q40" i="1"/>
  <c r="K40" i="1"/>
  <c r="G40" i="1"/>
  <c r="F40" i="1"/>
  <c r="E40" i="1"/>
  <c r="D40" i="1"/>
  <c r="C40" i="1"/>
  <c r="S39" i="1"/>
  <c r="R39" i="1"/>
  <c r="Q39" i="1"/>
  <c r="P39" i="1"/>
  <c r="K39" i="1"/>
  <c r="H39" i="1"/>
  <c r="G39" i="1"/>
  <c r="F39" i="1"/>
  <c r="E39" i="1"/>
  <c r="D39" i="1"/>
  <c r="C39" i="1"/>
  <c r="S38" i="1"/>
  <c r="R38" i="1"/>
  <c r="Q38" i="1"/>
  <c r="L38" i="1"/>
  <c r="G38" i="1"/>
  <c r="F38" i="1"/>
  <c r="E38" i="1"/>
  <c r="D38" i="1"/>
  <c r="C38" i="1"/>
  <c r="S37" i="1"/>
  <c r="R37" i="1"/>
  <c r="Q37" i="1"/>
  <c r="J37" i="1"/>
  <c r="G37" i="1"/>
  <c r="F37" i="1"/>
  <c r="E37" i="1"/>
  <c r="D37" i="1"/>
  <c r="C37" i="1"/>
  <c r="S36" i="1"/>
  <c r="R36" i="1"/>
  <c r="Q36" i="1"/>
  <c r="K36" i="1"/>
  <c r="G36" i="1"/>
  <c r="F36" i="1"/>
  <c r="E36" i="1"/>
  <c r="D36" i="1"/>
  <c r="C36" i="1"/>
  <c r="S35" i="1"/>
  <c r="R35" i="1"/>
  <c r="Q35" i="1"/>
  <c r="O35" i="1"/>
  <c r="L35" i="1"/>
  <c r="G35" i="1"/>
  <c r="F35" i="1"/>
  <c r="E35" i="1"/>
  <c r="D35" i="1"/>
  <c r="C35" i="1"/>
  <c r="S34" i="1"/>
  <c r="R34" i="1"/>
  <c r="Q34" i="1"/>
  <c r="P34" i="1"/>
  <c r="H34" i="1"/>
  <c r="G34" i="1"/>
  <c r="F34" i="1"/>
  <c r="E34" i="1"/>
  <c r="D34" i="1"/>
  <c r="C34" i="1"/>
  <c r="S33" i="1"/>
  <c r="R33" i="1"/>
  <c r="Q33" i="1"/>
  <c r="N33" i="1"/>
  <c r="G33" i="1"/>
  <c r="F33" i="1"/>
  <c r="E33" i="1"/>
  <c r="D33" i="1"/>
  <c r="C33" i="1"/>
  <c r="S32" i="1"/>
  <c r="R32" i="1"/>
  <c r="Q32" i="1"/>
  <c r="O32" i="1"/>
  <c r="G32" i="1"/>
  <c r="F32" i="1"/>
  <c r="E32" i="1"/>
  <c r="D32" i="1"/>
  <c r="C32" i="1"/>
  <c r="S31" i="1"/>
  <c r="R31" i="1"/>
  <c r="Q31" i="1"/>
  <c r="P31" i="1"/>
  <c r="K31" i="1"/>
  <c r="H31" i="1"/>
  <c r="G31" i="1"/>
  <c r="F31" i="1"/>
  <c r="E31" i="1"/>
  <c r="D31" i="1"/>
  <c r="C31" i="1"/>
  <c r="S30" i="1"/>
  <c r="R30" i="1"/>
  <c r="Q30" i="1"/>
  <c r="L30" i="1"/>
  <c r="G30" i="1"/>
  <c r="F30" i="1"/>
  <c r="E30" i="1"/>
  <c r="D30" i="1"/>
  <c r="C30" i="1"/>
  <c r="S29" i="1"/>
  <c r="R29" i="1"/>
  <c r="Q29" i="1"/>
  <c r="J29" i="1"/>
  <c r="G29" i="1"/>
  <c r="F29" i="1"/>
  <c r="E29" i="1"/>
  <c r="D29" i="1"/>
  <c r="C29" i="1"/>
  <c r="S28" i="1"/>
  <c r="R28" i="1"/>
  <c r="Q28" i="1"/>
  <c r="K28" i="1"/>
  <c r="G28" i="1"/>
  <c r="F28" i="1"/>
  <c r="E28" i="1"/>
  <c r="D28" i="1"/>
  <c r="C28" i="1"/>
  <c r="S27" i="1"/>
  <c r="R27" i="1"/>
  <c r="Q27" i="1"/>
  <c r="O27" i="1"/>
  <c r="L27" i="1"/>
  <c r="G27" i="1"/>
  <c r="F27" i="1"/>
  <c r="E27" i="1"/>
  <c r="D27" i="1"/>
  <c r="C27" i="1"/>
  <c r="S26" i="1"/>
  <c r="R26" i="1"/>
  <c r="Q26" i="1"/>
  <c r="P26" i="1"/>
  <c r="H26" i="1"/>
  <c r="G26" i="1"/>
  <c r="F26" i="1"/>
  <c r="E26" i="1"/>
  <c r="D26" i="1"/>
  <c r="C26" i="1"/>
  <c r="S25" i="1"/>
  <c r="R25" i="1"/>
  <c r="Q25" i="1"/>
  <c r="N25" i="1"/>
  <c r="G25" i="1"/>
  <c r="F25" i="1"/>
  <c r="E25" i="1"/>
  <c r="D25" i="1"/>
  <c r="C25" i="1"/>
  <c r="S24" i="1"/>
  <c r="R24" i="1"/>
  <c r="Q24" i="1"/>
  <c r="O24" i="1"/>
  <c r="G24" i="1"/>
  <c r="F24" i="1"/>
  <c r="E24" i="1"/>
  <c r="D24" i="1"/>
  <c r="C24" i="1"/>
  <c r="S23" i="1"/>
  <c r="R23" i="1"/>
  <c r="Q23" i="1"/>
  <c r="P23" i="1"/>
  <c r="K23" i="1"/>
  <c r="H23" i="1"/>
  <c r="G23" i="1"/>
  <c r="F23" i="1"/>
  <c r="E23" i="1"/>
  <c r="D23" i="1"/>
  <c r="C23" i="1"/>
  <c r="S22" i="1"/>
  <c r="R22" i="1"/>
  <c r="Q22" i="1"/>
  <c r="L22" i="1"/>
  <c r="G22" i="1"/>
  <c r="F22" i="1"/>
  <c r="E22" i="1"/>
  <c r="D22" i="1"/>
  <c r="C22" i="1"/>
  <c r="S21" i="1"/>
  <c r="R21" i="1"/>
  <c r="Q21" i="1"/>
  <c r="H21" i="1"/>
  <c r="G21" i="1"/>
  <c r="F21" i="1"/>
  <c r="E21" i="1"/>
  <c r="D21" i="1"/>
  <c r="C21" i="1"/>
  <c r="S20" i="1"/>
  <c r="R20" i="1"/>
  <c r="Q20" i="1"/>
  <c r="K20" i="1"/>
  <c r="G20" i="1"/>
  <c r="F20" i="1"/>
  <c r="E20" i="1"/>
  <c r="D20" i="1"/>
  <c r="C20" i="1"/>
  <c r="S19" i="1"/>
  <c r="R19" i="1"/>
  <c r="Q19" i="1"/>
  <c r="P19" i="1"/>
  <c r="O19" i="1"/>
  <c r="K19" i="1"/>
  <c r="J19" i="1"/>
  <c r="G19" i="1"/>
  <c r="F19" i="1"/>
  <c r="E19" i="1"/>
  <c r="D19" i="1"/>
  <c r="C19" i="1"/>
  <c r="S18" i="1"/>
  <c r="R18" i="1"/>
  <c r="Q18" i="1"/>
  <c r="O18" i="1"/>
  <c r="N18" i="1"/>
  <c r="K18" i="1"/>
  <c r="J18" i="1"/>
  <c r="G18" i="1"/>
  <c r="F18" i="1"/>
  <c r="E18" i="1"/>
  <c r="D18" i="1"/>
  <c r="C18" i="1"/>
  <c r="S17" i="1"/>
  <c r="R17" i="1"/>
  <c r="Q17" i="1"/>
  <c r="P17" i="1"/>
  <c r="O17" i="1"/>
  <c r="L17" i="1"/>
  <c r="K17" i="1"/>
  <c r="H17" i="1"/>
  <c r="G17" i="1"/>
  <c r="F17" i="1"/>
  <c r="E17" i="1"/>
  <c r="D17" i="1"/>
  <c r="C17" i="1"/>
  <c r="S16" i="1"/>
  <c r="R16" i="1"/>
  <c r="Q16" i="1"/>
  <c r="P16" i="1"/>
  <c r="L16" i="1"/>
  <c r="H16" i="1"/>
  <c r="G16" i="1"/>
  <c r="F16" i="1"/>
  <c r="E16" i="1"/>
  <c r="D16" i="1"/>
  <c r="C16" i="1"/>
  <c r="S15" i="1"/>
  <c r="R15" i="1"/>
  <c r="Q15" i="1"/>
  <c r="G15" i="1"/>
  <c r="F15" i="1"/>
  <c r="E15" i="1"/>
  <c r="D15" i="1"/>
  <c r="C15" i="1"/>
  <c r="S14" i="1"/>
  <c r="R14" i="1"/>
  <c r="Q14" i="1"/>
  <c r="O14" i="1"/>
  <c r="N14" i="1"/>
  <c r="K14" i="1"/>
  <c r="J14" i="1"/>
  <c r="G14" i="1"/>
  <c r="F14" i="1"/>
  <c r="E14" i="1"/>
  <c r="D14" i="1"/>
  <c r="C14" i="1"/>
  <c r="S13" i="1"/>
  <c r="R13" i="1"/>
  <c r="Q13" i="1"/>
  <c r="P13" i="1"/>
  <c r="O13" i="1"/>
  <c r="L13" i="1"/>
  <c r="K13" i="1"/>
  <c r="H13" i="1"/>
  <c r="G13" i="1"/>
  <c r="F13" i="1"/>
  <c r="E13" i="1"/>
  <c r="D13" i="1"/>
  <c r="C13" i="1"/>
  <c r="S12" i="1"/>
  <c r="R12" i="1"/>
  <c r="Q12" i="1"/>
  <c r="P12" i="1"/>
  <c r="L12" i="1"/>
  <c r="H12" i="1"/>
  <c r="G12" i="1"/>
  <c r="F12" i="1"/>
  <c r="E12" i="1"/>
  <c r="D12" i="1"/>
  <c r="C12" i="1"/>
  <c r="S11" i="1"/>
  <c r="R11" i="1"/>
  <c r="Q11" i="1"/>
  <c r="G80" i="1" s="1"/>
  <c r="G11" i="1"/>
  <c r="F11" i="1"/>
  <c r="E11" i="1"/>
  <c r="D11" i="1"/>
  <c r="C11" i="1"/>
  <c r="S10" i="1"/>
  <c r="R10" i="1"/>
  <c r="Q10" i="1"/>
  <c r="O10" i="1"/>
  <c r="N10" i="1"/>
  <c r="K10" i="1"/>
  <c r="J10" i="1"/>
  <c r="G10" i="1"/>
  <c r="F10" i="1"/>
  <c r="E10" i="1"/>
  <c r="D10" i="1"/>
  <c r="C10" i="1"/>
  <c r="S9" i="1"/>
  <c r="R9" i="1"/>
  <c r="Q9" i="1"/>
  <c r="P9" i="1"/>
  <c r="O9" i="1"/>
  <c r="L9" i="1"/>
  <c r="K9" i="1"/>
  <c r="H9" i="1"/>
  <c r="G9" i="1"/>
  <c r="F9" i="1"/>
  <c r="E9" i="1"/>
  <c r="D9" i="1"/>
  <c r="C9" i="1"/>
  <c r="P8" i="1"/>
  <c r="P71" i="1" s="1"/>
  <c r="O8" i="1"/>
  <c r="N8" i="1"/>
  <c r="M8" i="1"/>
  <c r="L8" i="1"/>
  <c r="L75" i="1" s="1"/>
  <c r="K8" i="1"/>
  <c r="J8" i="1"/>
  <c r="I8" i="1"/>
  <c r="I70" i="1" s="1"/>
  <c r="H8" i="1"/>
  <c r="H63" i="1" s="1"/>
  <c r="S4" i="1"/>
  <c r="B4" i="1"/>
  <c r="S3" i="1"/>
  <c r="B3" i="1"/>
  <c r="S2" i="1"/>
  <c r="F2" i="1"/>
  <c r="F1" i="1"/>
  <c r="M73" i="1" l="1"/>
  <c r="M69" i="1"/>
  <c r="M65" i="1"/>
  <c r="M61" i="1"/>
  <c r="M57" i="1"/>
  <c r="M53" i="1"/>
  <c r="M49" i="1"/>
  <c r="M45" i="1"/>
  <c r="M76" i="1"/>
  <c r="M72" i="1"/>
  <c r="M68" i="1"/>
  <c r="M64" i="1"/>
  <c r="M60" i="1"/>
  <c r="M56" i="1"/>
  <c r="M52" i="1"/>
  <c r="M48" i="1"/>
  <c r="M44" i="1"/>
  <c r="M40" i="1"/>
  <c r="M70" i="1"/>
  <c r="M62" i="1"/>
  <c r="M54" i="1"/>
  <c r="M46" i="1"/>
  <c r="M42" i="1"/>
  <c r="M36" i="1"/>
  <c r="M32" i="1"/>
  <c r="M28" i="1"/>
  <c r="M24" i="1"/>
  <c r="M75" i="1"/>
  <c r="M67" i="1"/>
  <c r="M59" i="1"/>
  <c r="M51" i="1"/>
  <c r="M43" i="1"/>
  <c r="M39" i="1"/>
  <c r="M35" i="1"/>
  <c r="M31" i="1"/>
  <c r="M27" i="1"/>
  <c r="M23" i="1"/>
  <c r="M19" i="1"/>
  <c r="M21" i="1"/>
  <c r="M26" i="1"/>
  <c r="I30" i="1"/>
  <c r="I41" i="1"/>
  <c r="I46" i="1"/>
  <c r="M58" i="1"/>
  <c r="J76" i="1"/>
  <c r="J72" i="1"/>
  <c r="J68" i="1"/>
  <c r="J64" i="1"/>
  <c r="J60" i="1"/>
  <c r="J56" i="1"/>
  <c r="J52" i="1"/>
  <c r="J48" i="1"/>
  <c r="J75" i="1"/>
  <c r="J71" i="1"/>
  <c r="J67" i="1"/>
  <c r="J63" i="1"/>
  <c r="J59" i="1"/>
  <c r="J55" i="1"/>
  <c r="J51" i="1"/>
  <c r="J47" i="1"/>
  <c r="J43" i="1"/>
  <c r="J73" i="1"/>
  <c r="J65" i="1"/>
  <c r="J57" i="1"/>
  <c r="J49" i="1"/>
  <c r="J40" i="1"/>
  <c r="J39" i="1"/>
  <c r="J35" i="1"/>
  <c r="J31" i="1"/>
  <c r="J27" i="1"/>
  <c r="J23" i="1"/>
  <c r="J70" i="1"/>
  <c r="J62" i="1"/>
  <c r="J54" i="1"/>
  <c r="J46" i="1"/>
  <c r="J44" i="1"/>
  <c r="J41" i="1"/>
  <c r="J38" i="1"/>
  <c r="J34" i="1"/>
  <c r="J30" i="1"/>
  <c r="J26" i="1"/>
  <c r="J22" i="1"/>
  <c r="N76" i="1"/>
  <c r="N72" i="1"/>
  <c r="N68" i="1"/>
  <c r="N64" i="1"/>
  <c r="N60" i="1"/>
  <c r="N56" i="1"/>
  <c r="N52" i="1"/>
  <c r="N48" i="1"/>
  <c r="N75" i="1"/>
  <c r="N71" i="1"/>
  <c r="N67" i="1"/>
  <c r="N63" i="1"/>
  <c r="N59" i="1"/>
  <c r="N55" i="1"/>
  <c r="N51" i="1"/>
  <c r="N47" i="1"/>
  <c r="N43" i="1"/>
  <c r="N69" i="1"/>
  <c r="N61" i="1"/>
  <c r="N53" i="1"/>
  <c r="N45" i="1"/>
  <c r="N39" i="1"/>
  <c r="N35" i="1"/>
  <c r="N31" i="1"/>
  <c r="N27" i="1"/>
  <c r="N23" i="1"/>
  <c r="N74" i="1"/>
  <c r="N66" i="1"/>
  <c r="N58" i="1"/>
  <c r="N50" i="1"/>
  <c r="N40" i="1"/>
  <c r="N38" i="1"/>
  <c r="N34" i="1"/>
  <c r="N30" i="1"/>
  <c r="N26" i="1"/>
  <c r="N22" i="1"/>
  <c r="I12" i="1"/>
  <c r="M12" i="1"/>
  <c r="N15" i="1"/>
  <c r="I21" i="1"/>
  <c r="J24" i="1"/>
  <c r="M29" i="1"/>
  <c r="M37" i="1"/>
  <c r="M41" i="1"/>
  <c r="N42" i="1"/>
  <c r="I45" i="1"/>
  <c r="J50" i="1"/>
  <c r="I59" i="1"/>
  <c r="N62" i="1"/>
  <c r="M71" i="1"/>
  <c r="I75" i="1"/>
  <c r="K75" i="1"/>
  <c r="K71" i="1"/>
  <c r="K67" i="1"/>
  <c r="K63" i="1"/>
  <c r="K59" i="1"/>
  <c r="K55" i="1"/>
  <c r="K51" i="1"/>
  <c r="K47" i="1"/>
  <c r="K74" i="1"/>
  <c r="K70" i="1"/>
  <c r="K66" i="1"/>
  <c r="K62" i="1"/>
  <c r="K58" i="1"/>
  <c r="K54" i="1"/>
  <c r="K50" i="1"/>
  <c r="K46" i="1"/>
  <c r="K42" i="1"/>
  <c r="K72" i="1"/>
  <c r="K64" i="1"/>
  <c r="K56" i="1"/>
  <c r="K48" i="1"/>
  <c r="K44" i="1"/>
  <c r="K41" i="1"/>
  <c r="K38" i="1"/>
  <c r="K34" i="1"/>
  <c r="K30" i="1"/>
  <c r="K26" i="1"/>
  <c r="K22" i="1"/>
  <c r="K69" i="1"/>
  <c r="K61" i="1"/>
  <c r="K53" i="1"/>
  <c r="K45" i="1"/>
  <c r="K37" i="1"/>
  <c r="K33" i="1"/>
  <c r="K29" i="1"/>
  <c r="K25" i="1"/>
  <c r="K21" i="1"/>
  <c r="O75" i="1"/>
  <c r="O71" i="1"/>
  <c r="O67" i="1"/>
  <c r="O63" i="1"/>
  <c r="O59" i="1"/>
  <c r="O55" i="1"/>
  <c r="O51" i="1"/>
  <c r="O47" i="1"/>
  <c r="O74" i="1"/>
  <c r="O70" i="1"/>
  <c r="O66" i="1"/>
  <c r="O62" i="1"/>
  <c r="O58" i="1"/>
  <c r="O54" i="1"/>
  <c r="O50" i="1"/>
  <c r="O46" i="1"/>
  <c r="O42" i="1"/>
  <c r="O76" i="1"/>
  <c r="O68" i="1"/>
  <c r="O60" i="1"/>
  <c r="O52" i="1"/>
  <c r="O43" i="1"/>
  <c r="O40" i="1"/>
  <c r="O38" i="1"/>
  <c r="O34" i="1"/>
  <c r="O30" i="1"/>
  <c r="O26" i="1"/>
  <c r="O22" i="1"/>
  <c r="O73" i="1"/>
  <c r="O65" i="1"/>
  <c r="O57" i="1"/>
  <c r="O49" i="1"/>
  <c r="O44" i="1"/>
  <c r="O41" i="1"/>
  <c r="O37" i="1"/>
  <c r="O33" i="1"/>
  <c r="O29" i="1"/>
  <c r="O25" i="1"/>
  <c r="O21" i="1"/>
  <c r="I9" i="1"/>
  <c r="M9" i="1"/>
  <c r="G81" i="1"/>
  <c r="H10" i="1"/>
  <c r="L10" i="1"/>
  <c r="P10" i="1"/>
  <c r="K11" i="1"/>
  <c r="O11" i="1"/>
  <c r="J12" i="1"/>
  <c r="N12" i="1"/>
  <c r="I13" i="1"/>
  <c r="M13" i="1"/>
  <c r="H14" i="1"/>
  <c r="L14" i="1"/>
  <c r="P14" i="1"/>
  <c r="K15" i="1"/>
  <c r="O15" i="1"/>
  <c r="J16" i="1"/>
  <c r="N16" i="1"/>
  <c r="I17" i="1"/>
  <c r="M17" i="1"/>
  <c r="H18" i="1"/>
  <c r="L18" i="1"/>
  <c r="P18" i="1"/>
  <c r="L19" i="1"/>
  <c r="I20" i="1"/>
  <c r="N20" i="1"/>
  <c r="J21" i="1"/>
  <c r="P21" i="1"/>
  <c r="M22" i="1"/>
  <c r="L23" i="1"/>
  <c r="K24" i="1"/>
  <c r="J25" i="1"/>
  <c r="I26" i="1"/>
  <c r="H27" i="1"/>
  <c r="P27" i="1"/>
  <c r="O28" i="1"/>
  <c r="N29" i="1"/>
  <c r="M30" i="1"/>
  <c r="L31" i="1"/>
  <c r="K32" i="1"/>
  <c r="J33" i="1"/>
  <c r="I34" i="1"/>
  <c r="H35" i="1"/>
  <c r="P35" i="1"/>
  <c r="O36" i="1"/>
  <c r="N37" i="1"/>
  <c r="M38" i="1"/>
  <c r="L39" i="1"/>
  <c r="L40" i="1"/>
  <c r="N41" i="1"/>
  <c r="P42" i="1"/>
  <c r="H44" i="1"/>
  <c r="J45" i="1"/>
  <c r="H47" i="1"/>
  <c r="O48" i="1"/>
  <c r="M50" i="1"/>
  <c r="K52" i="1"/>
  <c r="I54" i="1"/>
  <c r="P55" i="1"/>
  <c r="N57" i="1"/>
  <c r="L59" i="1"/>
  <c r="J61" i="1"/>
  <c r="O64" i="1"/>
  <c r="M66" i="1"/>
  <c r="K68" i="1"/>
  <c r="N73" i="1"/>
  <c r="I73" i="1"/>
  <c r="I69" i="1"/>
  <c r="I65" i="1"/>
  <c r="I61" i="1"/>
  <c r="I57" i="1"/>
  <c r="I53" i="1"/>
  <c r="I49" i="1"/>
  <c r="I76" i="1"/>
  <c r="I72" i="1"/>
  <c r="I68" i="1"/>
  <c r="I64" i="1"/>
  <c r="I60" i="1"/>
  <c r="I56" i="1"/>
  <c r="I52" i="1"/>
  <c r="I48" i="1"/>
  <c r="I44" i="1"/>
  <c r="I40" i="1"/>
  <c r="I74" i="1"/>
  <c r="I66" i="1"/>
  <c r="I58" i="1"/>
  <c r="I50" i="1"/>
  <c r="I43" i="1"/>
  <c r="I36" i="1"/>
  <c r="I32" i="1"/>
  <c r="I28" i="1"/>
  <c r="I24" i="1"/>
  <c r="I71" i="1"/>
  <c r="I63" i="1"/>
  <c r="I55" i="1"/>
  <c r="I47" i="1"/>
  <c r="I39" i="1"/>
  <c r="I35" i="1"/>
  <c r="I31" i="1"/>
  <c r="I27" i="1"/>
  <c r="I23" i="1"/>
  <c r="I19" i="1"/>
  <c r="I11" i="1"/>
  <c r="M11" i="1"/>
  <c r="I15" i="1"/>
  <c r="M15" i="1"/>
  <c r="I22" i="1"/>
  <c r="M34" i="1"/>
  <c r="I38" i="1"/>
  <c r="I62" i="1"/>
  <c r="M74" i="1"/>
  <c r="J11" i="1"/>
  <c r="N11" i="1"/>
  <c r="J15" i="1"/>
  <c r="I16" i="1"/>
  <c r="M16" i="1"/>
  <c r="M20" i="1"/>
  <c r="N21" i="1"/>
  <c r="I25" i="1"/>
  <c r="N28" i="1"/>
  <c r="J32" i="1"/>
  <c r="I33" i="1"/>
  <c r="N36" i="1"/>
  <c r="N46" i="1"/>
  <c r="M55" i="1"/>
  <c r="J66" i="1"/>
  <c r="H74" i="1"/>
  <c r="H70" i="1"/>
  <c r="H66" i="1"/>
  <c r="H62" i="1"/>
  <c r="H58" i="1"/>
  <c r="H54" i="1"/>
  <c r="H50" i="1"/>
  <c r="H46" i="1"/>
  <c r="H73" i="1"/>
  <c r="H69" i="1"/>
  <c r="H65" i="1"/>
  <c r="H61" i="1"/>
  <c r="H57" i="1"/>
  <c r="H53" i="1"/>
  <c r="H49" i="1"/>
  <c r="H45" i="1"/>
  <c r="H41" i="1"/>
  <c r="H75" i="1"/>
  <c r="H67" i="1"/>
  <c r="H59" i="1"/>
  <c r="H51" i="1"/>
  <c r="H42" i="1"/>
  <c r="H37" i="1"/>
  <c r="H33" i="1"/>
  <c r="H29" i="1"/>
  <c r="H25" i="1"/>
  <c r="H72" i="1"/>
  <c r="H64" i="1"/>
  <c r="H56" i="1"/>
  <c r="H48" i="1"/>
  <c r="H43" i="1"/>
  <c r="H40" i="1"/>
  <c r="H36" i="1"/>
  <c r="H32" i="1"/>
  <c r="H28" i="1"/>
  <c r="H24" i="1"/>
  <c r="H20" i="1"/>
  <c r="L74" i="1"/>
  <c r="L70" i="1"/>
  <c r="L66" i="1"/>
  <c r="L62" i="1"/>
  <c r="L58" i="1"/>
  <c r="L54" i="1"/>
  <c r="L50" i="1"/>
  <c r="L46" i="1"/>
  <c r="L73" i="1"/>
  <c r="L69" i="1"/>
  <c r="L65" i="1"/>
  <c r="L61" i="1"/>
  <c r="L57" i="1"/>
  <c r="L53" i="1"/>
  <c r="L49" i="1"/>
  <c r="L45" i="1"/>
  <c r="L41" i="1"/>
  <c r="L71" i="1"/>
  <c r="L63" i="1"/>
  <c r="L55" i="1"/>
  <c r="L47" i="1"/>
  <c r="L37" i="1"/>
  <c r="L33" i="1"/>
  <c r="L29" i="1"/>
  <c r="L25" i="1"/>
  <c r="L76" i="1"/>
  <c r="L68" i="1"/>
  <c r="L60" i="1"/>
  <c r="L52" i="1"/>
  <c r="L42" i="1"/>
  <c r="L36" i="1"/>
  <c r="L32" i="1"/>
  <c r="L28" i="1"/>
  <c r="L24" i="1"/>
  <c r="L20" i="1"/>
  <c r="P74" i="1"/>
  <c r="P70" i="1"/>
  <c r="P66" i="1"/>
  <c r="P62" i="1"/>
  <c r="P58" i="1"/>
  <c r="P54" i="1"/>
  <c r="P50" i="1"/>
  <c r="P46" i="1"/>
  <c r="P73" i="1"/>
  <c r="P69" i="1"/>
  <c r="P65" i="1"/>
  <c r="P61" i="1"/>
  <c r="P57" i="1"/>
  <c r="P53" i="1"/>
  <c r="P49" i="1"/>
  <c r="P45" i="1"/>
  <c r="P41" i="1"/>
  <c r="P75" i="1"/>
  <c r="P67" i="1"/>
  <c r="P59" i="1"/>
  <c r="P51" i="1"/>
  <c r="P44" i="1"/>
  <c r="P37" i="1"/>
  <c r="P33" i="1"/>
  <c r="P29" i="1"/>
  <c r="P25" i="1"/>
  <c r="P72" i="1"/>
  <c r="P64" i="1"/>
  <c r="P56" i="1"/>
  <c r="P48" i="1"/>
  <c r="P36" i="1"/>
  <c r="P32" i="1"/>
  <c r="P28" i="1"/>
  <c r="P24" i="1"/>
  <c r="P20" i="1"/>
  <c r="J9" i="1"/>
  <c r="N9" i="1"/>
  <c r="I10" i="1"/>
  <c r="M10" i="1"/>
  <c r="H11" i="1"/>
  <c r="L11" i="1"/>
  <c r="P11" i="1"/>
  <c r="K12" i="1"/>
  <c r="O12" i="1"/>
  <c r="J13" i="1"/>
  <c r="N13" i="1"/>
  <c r="I14" i="1"/>
  <c r="M14" i="1"/>
  <c r="H15" i="1"/>
  <c r="L15" i="1"/>
  <c r="P15" i="1"/>
  <c r="K16" i="1"/>
  <c r="O16" i="1"/>
  <c r="J17" i="1"/>
  <c r="N17" i="1"/>
  <c r="I18" i="1"/>
  <c r="M18" i="1"/>
  <c r="H19" i="1"/>
  <c r="N19" i="1"/>
  <c r="J20" i="1"/>
  <c r="O20" i="1"/>
  <c r="L21" i="1"/>
  <c r="H22" i="1"/>
  <c r="P22" i="1"/>
  <c r="O23" i="1"/>
  <c r="N24" i="1"/>
  <c r="M25" i="1"/>
  <c r="L26" i="1"/>
  <c r="K27" i="1"/>
  <c r="J28" i="1"/>
  <c r="I29" i="1"/>
  <c r="H30" i="1"/>
  <c r="P30" i="1"/>
  <c r="O31" i="1"/>
  <c r="N32" i="1"/>
  <c r="M33" i="1"/>
  <c r="L34" i="1"/>
  <c r="K35" i="1"/>
  <c r="J36" i="1"/>
  <c r="I37" i="1"/>
  <c r="H38" i="1"/>
  <c r="P38" i="1"/>
  <c r="O39" i="1"/>
  <c r="P40" i="1"/>
  <c r="I42" i="1"/>
  <c r="K43" i="1"/>
  <c r="L44" i="1"/>
  <c r="O45" i="1"/>
  <c r="M47" i="1"/>
  <c r="K49" i="1"/>
  <c r="I51" i="1"/>
  <c r="P52" i="1"/>
  <c r="N54" i="1"/>
  <c r="L56" i="1"/>
  <c r="J58" i="1"/>
  <c r="H60" i="1"/>
  <c r="O61" i="1"/>
  <c r="M63" i="1"/>
  <c r="K65" i="1"/>
  <c r="I67" i="1"/>
  <c r="P68" i="1"/>
  <c r="N70" i="1"/>
  <c r="L72" i="1"/>
  <c r="J74" i="1"/>
  <c r="H76" i="1"/>
  <c r="H81" i="1" l="1"/>
  <c r="G82" i="1"/>
  <c r="H80" i="1" s="1"/>
  <c r="H82" i="1" l="1"/>
</calcChain>
</file>

<file path=xl/sharedStrings.xml><?xml version="1.0" encoding="utf-8"?>
<sst xmlns="http://schemas.openxmlformats.org/spreadsheetml/2006/main" count="41" uniqueCount="39">
  <si>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</si>
  <si>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</si>
  <si>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</si>
  <si>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</si>
  <si>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</si>
  <si>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</si>
  <si>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</si>
  <si>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</si>
  <si>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</si>
  <si>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</si>
  <si>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</si>
  <si>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</si>
  <si>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</si>
  <si>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</si>
  <si>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</si>
  <si>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</si>
  <si>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</si>
  <si>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</si>
  <si>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</si>
  <si>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</si>
  <si>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</si>
  <si>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</si>
  <si>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</si>
  <si>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</si>
  <si>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</si>
  <si>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</si>
  <si>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</si>
  <si>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</si>
  <si>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</si>
  <si>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</si>
  <si>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</si>
  <si>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</si>
  <si>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</si>
  <si>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</si>
  <si>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</si>
  <si>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 xml:space="preserve">   Nguyễn Thị Kim Phượng</t>
  </si>
  <si>
    <t>Dương Nữ Thục Đoan</t>
  </si>
  <si>
    <t>TS. Nguyễn Gia Như</t>
  </si>
  <si>
    <t>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</si>
</sst>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1" fillId="0" borderId="0"/>
    <xf numFmtId="171" fontId="22" fillId="0" borderId="0" applyFont="0" applyFill="0" applyBorder="0" applyAlignment="0" applyProtection="0"/>
    <xf numFmtId="172" fontId="23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3" fillId="0" borderId="0"/>
    <xf numFmtId="0" fontId="6" fillId="0" borderId="0" applyFont="0" applyFill="0" applyBorder="0" applyAlignment="0" applyProtection="0"/>
    <xf numFmtId="176" fontId="23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5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10" applyNumberFormat="0" applyBorder="0" applyAlignment="0" applyProtection="0"/>
    <xf numFmtId="10" fontId="25" fillId="4" borderId="10" applyNumberFormat="0" applyBorder="0" applyAlignment="0" applyProtection="0"/>
    <xf numFmtId="0" fontId="6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6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9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6" fillId="0" borderId="0"/>
    <xf numFmtId="0" fontId="6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6" fillId="0" borderId="0"/>
    <xf numFmtId="0" fontId="6" fillId="0" borderId="0"/>
    <xf numFmtId="0" fontId="40" fillId="0" borderId="0"/>
    <xf numFmtId="0" fontId="6" fillId="0" borderId="0"/>
    <xf numFmtId="0" fontId="41" fillId="0" borderId="0"/>
    <xf numFmtId="0" fontId="35" fillId="0" borderId="0"/>
    <xf numFmtId="0" fontId="35" fillId="0" borderId="0"/>
    <xf numFmtId="0" fontId="42" fillId="0" borderId="0"/>
    <xf numFmtId="10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17" applyNumberFormat="0" applyBorder="0"/>
    <xf numFmtId="0" fontId="6" fillId="0" borderId="0" applyFill="0" applyBorder="0" applyAlignment="0"/>
    <xf numFmtId="3" fontId="43" fillId="0" borderId="0"/>
    <xf numFmtId="0" fontId="30" fillId="0" borderId="0"/>
    <xf numFmtId="49" fontId="44" fillId="0" borderId="0" applyFill="0" applyBorder="0" applyAlignment="0"/>
    <xf numFmtId="0" fontId="6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7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31" fillId="0" borderId="0"/>
    <xf numFmtId="166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52" fillId="0" borderId="0"/>
    <xf numFmtId="183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0" fontId="2" fillId="0" borderId="6" xfId="0" applyFont="1" applyFill="1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09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1" xfId="11"/>
    <cellStyle name="2" xfId="12"/>
    <cellStyle name="3" xfId="13"/>
    <cellStyle name="4" xfId="14"/>
    <cellStyle name="ÅëÈ­ [0]_±âÅ¸" xfId="15"/>
    <cellStyle name="AeE­ [0]_INQUIRY ¿µ¾÷AßAø " xfId="16"/>
    <cellStyle name="ÅëÈ­_±âÅ¸" xfId="17"/>
    <cellStyle name="AeE­_INQUIRY ¿µ¾÷AßAø " xfId="18"/>
    <cellStyle name="ÄÞ¸¶ [0]_±âÅ¸" xfId="19"/>
    <cellStyle name="AÞ¸¶ [0]_INQUIRY ¿?¾÷AßAø " xfId="20"/>
    <cellStyle name="ÄÞ¸¶_±âÅ¸" xfId="21"/>
    <cellStyle name="AÞ¸¶_INQUIRY ¿?¾÷AßAø " xfId="22"/>
    <cellStyle name="C?AØ_¿?¾÷CoE² " xfId="23"/>
    <cellStyle name="Ç¥ÁØ_#2(M17)_1" xfId="24"/>
    <cellStyle name="C￥AØ_¿μ¾÷CoE² " xfId="25"/>
    <cellStyle name="Calc Currency (0)" xfId="26"/>
    <cellStyle name="Calc Percent (0)" xfId="27"/>
    <cellStyle name="Calc Percent (1)" xfId="28"/>
    <cellStyle name="category" xfId="29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1" xfId="45"/>
    <cellStyle name="HEADING2" xfId="46"/>
    <cellStyle name="Input [yellow]" xfId="47"/>
    <cellStyle name="Input [yellow] 2" xfId="48"/>
    <cellStyle name="Link Currency (0)" xfId="49"/>
    <cellStyle name="Milliers [0]_AR1194" xfId="50"/>
    <cellStyle name="Milliers_AR1194" xfId="51"/>
    <cellStyle name="Model" xfId="52"/>
    <cellStyle name="Monétaire [0]_AR1194" xfId="53"/>
    <cellStyle name="Monétaire_AR1194" xfId="54"/>
    <cellStyle name="n" xfId="55"/>
    <cellStyle name="New Times Roman" xfId="56"/>
    <cellStyle name="no dec" xfId="57"/>
    <cellStyle name="Normal" xfId="0" builtinId="0"/>
    <cellStyle name="Normal - Style1" xfId="58"/>
    <cellStyle name="Normal 10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2"/>
    <cellStyle name="Normal 2_du kien dot 1 hoc ky 2" xfId="67"/>
    <cellStyle name="Normal 3" xfId="68"/>
    <cellStyle name="Normal 3 2" xfId="69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14MBA%20-%20HK2%20-%20ECO602%20-%20KINH%20T&#7870;%20VI%20M&#2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K14MBA</v>
          </cell>
        </row>
        <row r="2">
          <cell r="G2" t="str">
            <v>KINH TẾ VI MÔ</v>
          </cell>
          <cell r="R2">
            <v>3</v>
          </cell>
        </row>
        <row r="3">
          <cell r="G3" t="str">
            <v>ECO602</v>
          </cell>
          <cell r="R3">
            <v>2</v>
          </cell>
        </row>
        <row r="4">
          <cell r="A4" t="str">
            <v>Thời gian : 17h45 ngày 01/07/2017</v>
          </cell>
          <cell r="R4">
            <v>1</v>
          </cell>
        </row>
        <row r="6">
          <cell r="H6">
            <v>0.1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0.3</v>
          </cell>
          <cell r="N6">
            <v>0</v>
          </cell>
          <cell r="O6">
            <v>0</v>
          </cell>
          <cell r="P6">
            <v>0.6</v>
          </cell>
        </row>
        <row r="7">
          <cell r="A7">
            <v>1</v>
          </cell>
          <cell r="B7">
            <v>2230210171</v>
          </cell>
          <cell r="C7" t="str">
            <v>Bùi Thị Ngọc</v>
          </cell>
          <cell r="D7" t="str">
            <v>An</v>
          </cell>
          <cell r="E7" t="str">
            <v>Nữ</v>
          </cell>
          <cell r="F7">
            <v>33836</v>
          </cell>
          <cell r="G7" t="str">
            <v>K14MBA</v>
          </cell>
          <cell r="H7">
            <v>9</v>
          </cell>
          <cell r="M7">
            <v>8</v>
          </cell>
          <cell r="P7">
            <v>8</v>
          </cell>
          <cell r="Q7">
            <v>8.1</v>
          </cell>
          <cell r="R7" t="str">
            <v>Tám Phẩy Một</v>
          </cell>
          <cell r="T7">
            <v>14000000</v>
          </cell>
        </row>
        <row r="8">
          <cell r="A8">
            <v>2</v>
          </cell>
          <cell r="B8">
            <v>2230210172</v>
          </cell>
          <cell r="C8" t="str">
            <v>Nguyễn Phan Ngọc</v>
          </cell>
          <cell r="D8" t="str">
            <v>Anh</v>
          </cell>
          <cell r="E8" t="str">
            <v>Nữ</v>
          </cell>
          <cell r="F8">
            <v>33054</v>
          </cell>
          <cell r="G8" t="str">
            <v>K14MBA</v>
          </cell>
          <cell r="H8">
            <v>4</v>
          </cell>
          <cell r="M8">
            <v>0</v>
          </cell>
          <cell r="P8">
            <v>0</v>
          </cell>
          <cell r="Q8">
            <v>0</v>
          </cell>
          <cell r="R8" t="str">
            <v>Không</v>
          </cell>
          <cell r="T8">
            <v>14000000</v>
          </cell>
        </row>
        <row r="9">
          <cell r="A9">
            <v>3</v>
          </cell>
          <cell r="B9">
            <v>2230210173</v>
          </cell>
          <cell r="C9" t="str">
            <v>Trần Lê Trâm</v>
          </cell>
          <cell r="D9" t="str">
            <v>Anh</v>
          </cell>
          <cell r="E9" t="str">
            <v>Nữ</v>
          </cell>
          <cell r="F9">
            <v>28887</v>
          </cell>
          <cell r="G9" t="str">
            <v>K14MBA</v>
          </cell>
          <cell r="H9">
            <v>10</v>
          </cell>
          <cell r="M9">
            <v>8</v>
          </cell>
          <cell r="P9">
            <v>7</v>
          </cell>
          <cell r="Q9">
            <v>7.6</v>
          </cell>
          <cell r="R9" t="str">
            <v>BảyPhẩy Sáu</v>
          </cell>
          <cell r="T9">
            <v>14000000</v>
          </cell>
        </row>
        <row r="10">
          <cell r="A10">
            <v>4</v>
          </cell>
          <cell r="B10">
            <v>2230210174</v>
          </cell>
          <cell r="C10" t="str">
            <v>Lê Thị Hồng</v>
          </cell>
          <cell r="D10" t="str">
            <v>Ánh</v>
          </cell>
          <cell r="E10" t="str">
            <v>Nữ</v>
          </cell>
          <cell r="F10">
            <v>33311</v>
          </cell>
          <cell r="G10" t="str">
            <v>K14MBA</v>
          </cell>
          <cell r="H10">
            <v>8</v>
          </cell>
          <cell r="M10">
            <v>8</v>
          </cell>
          <cell r="P10">
            <v>8</v>
          </cell>
          <cell r="Q10">
            <v>8</v>
          </cell>
          <cell r="R10" t="str">
            <v>Tám</v>
          </cell>
          <cell r="T10">
            <v>14000000</v>
          </cell>
        </row>
        <row r="11">
          <cell r="A11">
            <v>5</v>
          </cell>
          <cell r="B11">
            <v>2230210175</v>
          </cell>
          <cell r="C11" t="str">
            <v>Nguyễn Thị Xuân</v>
          </cell>
          <cell r="D11" t="str">
            <v>Ánh</v>
          </cell>
          <cell r="E11" t="str">
            <v>Nữ</v>
          </cell>
          <cell r="F11">
            <v>29057</v>
          </cell>
          <cell r="G11" t="str">
            <v>K14MBA</v>
          </cell>
          <cell r="H11">
            <v>8</v>
          </cell>
          <cell r="M11">
            <v>8</v>
          </cell>
          <cell r="P11">
            <v>8</v>
          </cell>
          <cell r="Q11">
            <v>8</v>
          </cell>
          <cell r="R11" t="str">
            <v>Tám</v>
          </cell>
          <cell r="T11">
            <v>14000000</v>
          </cell>
        </row>
        <row r="12">
          <cell r="A12">
            <v>6</v>
          </cell>
          <cell r="B12">
            <v>2230210176</v>
          </cell>
          <cell r="C12" t="str">
            <v>Tán Thị</v>
          </cell>
          <cell r="D12" t="str">
            <v>Cầu</v>
          </cell>
          <cell r="E12" t="str">
            <v>Nữ</v>
          </cell>
          <cell r="F12">
            <v>31549</v>
          </cell>
          <cell r="G12" t="str">
            <v>K14MBA</v>
          </cell>
          <cell r="H12">
            <v>9</v>
          </cell>
          <cell r="M12">
            <v>8.5</v>
          </cell>
          <cell r="P12">
            <v>9</v>
          </cell>
          <cell r="Q12">
            <v>8.9</v>
          </cell>
          <cell r="R12" t="str">
            <v>Tám Phẩy Chín</v>
          </cell>
          <cell r="T12">
            <v>14000000</v>
          </cell>
        </row>
        <row r="13">
          <cell r="A13">
            <v>7</v>
          </cell>
          <cell r="B13">
            <v>2230210177</v>
          </cell>
          <cell r="C13" t="str">
            <v>Lê Thị Thanh</v>
          </cell>
          <cell r="D13" t="str">
            <v>Hà</v>
          </cell>
          <cell r="E13" t="str">
            <v>Nữ</v>
          </cell>
          <cell r="F13">
            <v>32817</v>
          </cell>
          <cell r="G13" t="str">
            <v>K14MBA</v>
          </cell>
          <cell r="H13">
            <v>8</v>
          </cell>
          <cell r="M13">
            <v>7.5</v>
          </cell>
          <cell r="P13">
            <v>8</v>
          </cell>
          <cell r="Q13">
            <v>7.9</v>
          </cell>
          <cell r="R13" t="str">
            <v>Bảy Phẩy Chín</v>
          </cell>
          <cell r="T13">
            <v>14000000</v>
          </cell>
        </row>
        <row r="14">
          <cell r="A14">
            <v>8</v>
          </cell>
          <cell r="B14">
            <v>2231210178</v>
          </cell>
          <cell r="C14" t="str">
            <v>Đồng Thanh</v>
          </cell>
          <cell r="D14" t="str">
            <v>Hải</v>
          </cell>
          <cell r="E14" t="str">
            <v>Nam</v>
          </cell>
          <cell r="F14">
            <v>30570</v>
          </cell>
          <cell r="G14" t="str">
            <v>K14MBA</v>
          </cell>
          <cell r="H14">
            <v>8</v>
          </cell>
          <cell r="M14">
            <v>7.5</v>
          </cell>
          <cell r="P14">
            <v>0</v>
          </cell>
          <cell r="Q14">
            <v>0</v>
          </cell>
          <cell r="R14" t="str">
            <v>Không</v>
          </cell>
          <cell r="S14" t="str">
            <v>Hoãn thi</v>
          </cell>
          <cell r="T14">
            <v>14000000</v>
          </cell>
        </row>
        <row r="15">
          <cell r="A15">
            <v>9</v>
          </cell>
          <cell r="B15">
            <v>2230210179</v>
          </cell>
          <cell r="C15" t="str">
            <v>Trần Thị Thu</v>
          </cell>
          <cell r="D15" t="str">
            <v>Hiền</v>
          </cell>
          <cell r="E15" t="str">
            <v>Nữ</v>
          </cell>
          <cell r="F15">
            <v>29087</v>
          </cell>
          <cell r="G15" t="str">
            <v>K14MBA</v>
          </cell>
          <cell r="H15">
            <v>4</v>
          </cell>
          <cell r="M15">
            <v>0</v>
          </cell>
          <cell r="P15">
            <v>0</v>
          </cell>
          <cell r="Q15">
            <v>0</v>
          </cell>
          <cell r="R15" t="str">
            <v>Không</v>
          </cell>
          <cell r="S15" t="str">
            <v>HP KỲ 2</v>
          </cell>
          <cell r="T15">
            <v>0</v>
          </cell>
        </row>
        <row r="16">
          <cell r="A16">
            <v>10</v>
          </cell>
          <cell r="B16">
            <v>2231210180</v>
          </cell>
          <cell r="C16" t="str">
            <v>Lê Công</v>
          </cell>
          <cell r="D16" t="str">
            <v>Hòa</v>
          </cell>
          <cell r="E16" t="str">
            <v>Nam</v>
          </cell>
          <cell r="F16">
            <v>28357</v>
          </cell>
          <cell r="G16" t="str">
            <v>K14MBA</v>
          </cell>
          <cell r="H16">
            <v>8</v>
          </cell>
          <cell r="M16">
            <v>8</v>
          </cell>
          <cell r="P16">
            <v>6</v>
          </cell>
          <cell r="Q16">
            <v>6.8</v>
          </cell>
          <cell r="R16" t="str">
            <v>Sáu  Phẩy Tám</v>
          </cell>
          <cell r="T16">
            <v>14000000</v>
          </cell>
        </row>
        <row r="17">
          <cell r="A17">
            <v>11</v>
          </cell>
          <cell r="B17">
            <v>2231210181</v>
          </cell>
          <cell r="C17" t="str">
            <v>Lý</v>
          </cell>
          <cell r="D17" t="str">
            <v>Hoàng</v>
          </cell>
          <cell r="E17" t="str">
            <v>Nam</v>
          </cell>
          <cell r="F17">
            <v>33452</v>
          </cell>
          <cell r="G17" t="str">
            <v>K14MBA</v>
          </cell>
          <cell r="H17">
            <v>10</v>
          </cell>
          <cell r="M17">
            <v>8.5</v>
          </cell>
          <cell r="P17">
            <v>7.5</v>
          </cell>
          <cell r="Q17">
            <v>8.1</v>
          </cell>
          <cell r="R17" t="str">
            <v>Tám Phẩy Một</v>
          </cell>
          <cell r="T17">
            <v>14000000</v>
          </cell>
        </row>
        <row r="18">
          <cell r="A18">
            <v>12</v>
          </cell>
          <cell r="B18">
            <v>2231210182</v>
          </cell>
          <cell r="C18" t="str">
            <v>Phạm Phú</v>
          </cell>
          <cell r="D18" t="str">
            <v>Hoàng</v>
          </cell>
          <cell r="E18" t="str">
            <v>Nam</v>
          </cell>
          <cell r="F18">
            <v>30237</v>
          </cell>
          <cell r="G18" t="str">
            <v>K14MBA</v>
          </cell>
          <cell r="H18">
            <v>9</v>
          </cell>
          <cell r="M18">
            <v>8.5</v>
          </cell>
          <cell r="P18">
            <v>7.5</v>
          </cell>
          <cell r="Q18">
            <v>8</v>
          </cell>
          <cell r="R18" t="str">
            <v>Tám</v>
          </cell>
          <cell r="T18">
            <v>14000000</v>
          </cell>
        </row>
        <row r="19">
          <cell r="A19">
            <v>13</v>
          </cell>
          <cell r="B19">
            <v>2231210183</v>
          </cell>
          <cell r="C19" t="str">
            <v>Lương Hữu</v>
          </cell>
          <cell r="D19" t="str">
            <v>Hùng</v>
          </cell>
          <cell r="E19" t="str">
            <v>Nam</v>
          </cell>
          <cell r="F19">
            <v>31569</v>
          </cell>
          <cell r="G19" t="str">
            <v>K14MBA</v>
          </cell>
          <cell r="H19">
            <v>8</v>
          </cell>
          <cell r="M19">
            <v>7.5</v>
          </cell>
          <cell r="P19">
            <v>0</v>
          </cell>
          <cell r="Q19">
            <v>0</v>
          </cell>
          <cell r="R19" t="str">
            <v>Không</v>
          </cell>
          <cell r="S19" t="str">
            <v>HP KỲ 2</v>
          </cell>
          <cell r="T19">
            <v>0</v>
          </cell>
        </row>
        <row r="20">
          <cell r="A20">
            <v>14</v>
          </cell>
          <cell r="B20">
            <v>2231210184</v>
          </cell>
          <cell r="C20" t="str">
            <v>Thái Việt</v>
          </cell>
          <cell r="D20" t="str">
            <v>Hùng</v>
          </cell>
          <cell r="E20" t="str">
            <v>Nam</v>
          </cell>
          <cell r="F20">
            <v>28455</v>
          </cell>
          <cell r="G20" t="str">
            <v>K14MBA</v>
          </cell>
          <cell r="H20">
            <v>10</v>
          </cell>
          <cell r="M20">
            <v>8.5</v>
          </cell>
          <cell r="P20">
            <v>7.5</v>
          </cell>
          <cell r="Q20">
            <v>8.1</v>
          </cell>
          <cell r="R20" t="str">
            <v>Tám Phẩy Một</v>
          </cell>
          <cell r="T20">
            <v>14000000</v>
          </cell>
        </row>
        <row r="21">
          <cell r="A21">
            <v>15</v>
          </cell>
          <cell r="B21">
            <v>2231210185</v>
          </cell>
          <cell r="C21" t="str">
            <v>Trần Quốc</v>
          </cell>
          <cell r="D21" t="str">
            <v>Hùng</v>
          </cell>
          <cell r="E21" t="str">
            <v>Nam</v>
          </cell>
          <cell r="F21">
            <v>32585</v>
          </cell>
          <cell r="G21" t="str">
            <v>K14MBA</v>
          </cell>
          <cell r="H21">
            <v>8</v>
          </cell>
          <cell r="M21">
            <v>8</v>
          </cell>
          <cell r="P21">
            <v>8</v>
          </cell>
          <cell r="Q21">
            <v>8</v>
          </cell>
          <cell r="R21" t="str">
            <v>Tám</v>
          </cell>
          <cell r="T21">
            <v>14000000</v>
          </cell>
        </row>
        <row r="22">
          <cell r="A22">
            <v>16</v>
          </cell>
          <cell r="B22">
            <v>2231210186</v>
          </cell>
          <cell r="C22" t="str">
            <v>Vũ Mạnh</v>
          </cell>
          <cell r="D22" t="str">
            <v>Hùng</v>
          </cell>
          <cell r="E22" t="str">
            <v>Nam</v>
          </cell>
          <cell r="F22">
            <v>26291</v>
          </cell>
          <cell r="G22" t="str">
            <v>K14MBA</v>
          </cell>
          <cell r="H22">
            <v>9</v>
          </cell>
          <cell r="M22">
            <v>8</v>
          </cell>
          <cell r="P22">
            <v>6.5</v>
          </cell>
          <cell r="Q22">
            <v>7.2</v>
          </cell>
          <cell r="R22" t="str">
            <v>Bảy Phẩy Hai</v>
          </cell>
          <cell r="T22">
            <v>14000000</v>
          </cell>
        </row>
        <row r="23">
          <cell r="A23">
            <v>17</v>
          </cell>
          <cell r="B23">
            <v>2231210187</v>
          </cell>
          <cell r="C23" t="str">
            <v>Đỗ Quang</v>
          </cell>
          <cell r="D23" t="str">
            <v>Huy</v>
          </cell>
          <cell r="E23" t="str">
            <v>Nam</v>
          </cell>
          <cell r="F23">
            <v>33105</v>
          </cell>
          <cell r="G23" t="str">
            <v>K14MBA</v>
          </cell>
          <cell r="H23">
            <v>8</v>
          </cell>
          <cell r="M23">
            <v>7.5</v>
          </cell>
          <cell r="P23">
            <v>5.5</v>
          </cell>
          <cell r="Q23">
            <v>6.4</v>
          </cell>
          <cell r="R23" t="str">
            <v>Sáu Phẩy Bốn</v>
          </cell>
          <cell r="T23">
            <v>14000000</v>
          </cell>
        </row>
        <row r="24">
          <cell r="A24">
            <v>18</v>
          </cell>
          <cell r="B24">
            <v>2231210188</v>
          </cell>
          <cell r="C24" t="str">
            <v>Bùi Nguyễn Hoàng</v>
          </cell>
          <cell r="D24" t="str">
            <v>Hưng</v>
          </cell>
          <cell r="E24" t="str">
            <v>Nam</v>
          </cell>
          <cell r="F24">
            <v>32804</v>
          </cell>
          <cell r="G24" t="str">
            <v>K14MBA</v>
          </cell>
          <cell r="H24">
            <v>9</v>
          </cell>
          <cell r="M24">
            <v>8</v>
          </cell>
          <cell r="P24">
            <v>6.5</v>
          </cell>
          <cell r="Q24">
            <v>7.2</v>
          </cell>
          <cell r="R24" t="str">
            <v>Bảy Phẩy Hai</v>
          </cell>
          <cell r="T24">
            <v>14000000</v>
          </cell>
        </row>
        <row r="25">
          <cell r="A25">
            <v>19</v>
          </cell>
          <cell r="B25">
            <v>2231210189</v>
          </cell>
          <cell r="C25" t="str">
            <v>Nguyễn Khánh</v>
          </cell>
          <cell r="D25" t="str">
            <v>Hưng</v>
          </cell>
          <cell r="E25" t="str">
            <v>Nam</v>
          </cell>
          <cell r="F25">
            <v>29887</v>
          </cell>
          <cell r="G25" t="str">
            <v>K14MBA</v>
          </cell>
          <cell r="H25">
            <v>0</v>
          </cell>
          <cell r="M25">
            <v>0</v>
          </cell>
          <cell r="P25">
            <v>7.5</v>
          </cell>
          <cell r="Q25">
            <v>4.5</v>
          </cell>
          <cell r="R25" t="str">
            <v>Bốn Phẩy Năm</v>
          </cell>
          <cell r="T25">
            <v>14000000</v>
          </cell>
        </row>
        <row r="26">
          <cell r="A26">
            <v>20</v>
          </cell>
          <cell r="B26">
            <v>2231210191</v>
          </cell>
          <cell r="C26" t="str">
            <v>Nguyễn Duy</v>
          </cell>
          <cell r="D26" t="str">
            <v>Khiêm</v>
          </cell>
          <cell r="E26" t="str">
            <v>Nam</v>
          </cell>
          <cell r="F26">
            <v>32220</v>
          </cell>
          <cell r="G26" t="str">
            <v>K14MBA</v>
          </cell>
          <cell r="H26">
            <v>9</v>
          </cell>
          <cell r="M26">
            <v>8.5</v>
          </cell>
          <cell r="P26">
            <v>8</v>
          </cell>
          <cell r="Q26">
            <v>8.3000000000000007</v>
          </cell>
          <cell r="R26" t="str">
            <v>Tám Phẩy Ba</v>
          </cell>
          <cell r="T26">
            <v>14000000</v>
          </cell>
        </row>
        <row r="27">
          <cell r="A27">
            <v>21</v>
          </cell>
          <cell r="B27">
            <v>2230210192</v>
          </cell>
          <cell r="C27" t="str">
            <v>Nguyễn Thanh</v>
          </cell>
          <cell r="D27" t="str">
            <v>Lam</v>
          </cell>
          <cell r="E27" t="str">
            <v>Nữ</v>
          </cell>
          <cell r="F27">
            <v>33687</v>
          </cell>
          <cell r="G27" t="str">
            <v>K14MBA</v>
          </cell>
          <cell r="H27">
            <v>4</v>
          </cell>
          <cell r="M27">
            <v>0</v>
          </cell>
          <cell r="P27">
            <v>7.5</v>
          </cell>
          <cell r="Q27">
            <v>4.9000000000000004</v>
          </cell>
          <cell r="R27" t="str">
            <v>Bốn Phẩy Chín</v>
          </cell>
          <cell r="T27">
            <v>14000000</v>
          </cell>
        </row>
        <row r="28">
          <cell r="A28">
            <v>22</v>
          </cell>
          <cell r="B28">
            <v>2231210193</v>
          </cell>
          <cell r="C28" t="str">
            <v>Lê Văn Nguyên</v>
          </cell>
          <cell r="D28" t="str">
            <v>Liêm</v>
          </cell>
          <cell r="E28" t="str">
            <v>Nam</v>
          </cell>
          <cell r="F28">
            <v>34238</v>
          </cell>
          <cell r="G28" t="str">
            <v>K14MBA</v>
          </cell>
          <cell r="H28">
            <v>8</v>
          </cell>
          <cell r="M28">
            <v>8</v>
          </cell>
          <cell r="P28">
            <v>6</v>
          </cell>
          <cell r="Q28">
            <v>6.8</v>
          </cell>
          <cell r="R28" t="str">
            <v>Sáu  Phẩy Tám</v>
          </cell>
          <cell r="T28">
            <v>14000000</v>
          </cell>
        </row>
        <row r="29">
          <cell r="A29">
            <v>23</v>
          </cell>
          <cell r="B29">
            <v>2230210194</v>
          </cell>
          <cell r="C29" t="str">
            <v>Nguyễn Thị Kim</v>
          </cell>
          <cell r="D29" t="str">
            <v>Liên</v>
          </cell>
          <cell r="E29" t="str">
            <v>Nữ</v>
          </cell>
          <cell r="F29">
            <v>27473</v>
          </cell>
          <cell r="G29" t="str">
            <v>K14MBA</v>
          </cell>
          <cell r="H29">
            <v>10</v>
          </cell>
          <cell r="M29">
            <v>8.5</v>
          </cell>
          <cell r="P29">
            <v>7</v>
          </cell>
          <cell r="Q29">
            <v>7.8</v>
          </cell>
          <cell r="R29" t="str">
            <v>Bảy  Phẩy Tám</v>
          </cell>
          <cell r="T29">
            <v>14000000</v>
          </cell>
        </row>
        <row r="30">
          <cell r="A30">
            <v>24</v>
          </cell>
          <cell r="B30">
            <v>2231210195</v>
          </cell>
          <cell r="C30" t="str">
            <v>Đoàn Văn</v>
          </cell>
          <cell r="D30" t="str">
            <v>Linh</v>
          </cell>
          <cell r="E30" t="str">
            <v>Nam</v>
          </cell>
          <cell r="F30">
            <v>31151</v>
          </cell>
          <cell r="G30" t="str">
            <v>K14MBA</v>
          </cell>
          <cell r="H30">
            <v>6</v>
          </cell>
          <cell r="M30">
            <v>7</v>
          </cell>
          <cell r="P30">
            <v>7.5</v>
          </cell>
          <cell r="Q30">
            <v>7.2</v>
          </cell>
          <cell r="R30" t="str">
            <v>Bảy Phẩy Hai</v>
          </cell>
          <cell r="T30">
            <v>14000000</v>
          </cell>
        </row>
        <row r="31">
          <cell r="A31">
            <v>25</v>
          </cell>
          <cell r="B31">
            <v>2231210196</v>
          </cell>
          <cell r="C31" t="str">
            <v>Lê Cao Phương</v>
          </cell>
          <cell r="D31" t="str">
            <v>Linh</v>
          </cell>
          <cell r="E31" t="str">
            <v>Nam</v>
          </cell>
          <cell r="F31">
            <v>30058</v>
          </cell>
          <cell r="G31" t="str">
            <v>K14MBA</v>
          </cell>
          <cell r="H31">
            <v>8</v>
          </cell>
          <cell r="M31">
            <v>7.5</v>
          </cell>
          <cell r="P31">
            <v>8</v>
          </cell>
          <cell r="Q31">
            <v>7.9</v>
          </cell>
          <cell r="R31" t="str">
            <v>Bảy Phẩy Chín</v>
          </cell>
          <cell r="T31">
            <v>14000000</v>
          </cell>
        </row>
        <row r="32">
          <cell r="A32">
            <v>26</v>
          </cell>
          <cell r="B32">
            <v>2230210197</v>
          </cell>
          <cell r="C32" t="str">
            <v>Nguyễn Thị Huyền</v>
          </cell>
          <cell r="D32" t="str">
            <v>Linh</v>
          </cell>
          <cell r="E32" t="str">
            <v>Nữ</v>
          </cell>
          <cell r="F32">
            <v>31135</v>
          </cell>
          <cell r="G32" t="str">
            <v>K14MBA</v>
          </cell>
          <cell r="H32">
            <v>8</v>
          </cell>
          <cell r="M32">
            <v>8</v>
          </cell>
          <cell r="P32">
            <v>7.5</v>
          </cell>
          <cell r="Q32">
            <v>7.7</v>
          </cell>
          <cell r="R32" t="str">
            <v>Bảy Phẩy Bảy</v>
          </cell>
          <cell r="T32">
            <v>14000000</v>
          </cell>
        </row>
        <row r="33">
          <cell r="A33">
            <v>27</v>
          </cell>
          <cell r="B33">
            <v>2231210198</v>
          </cell>
          <cell r="C33" t="str">
            <v>Lê Phước</v>
          </cell>
          <cell r="D33" t="str">
            <v>Lộc</v>
          </cell>
          <cell r="E33" t="str">
            <v>Nam</v>
          </cell>
          <cell r="F33">
            <v>33703</v>
          </cell>
          <cell r="G33" t="str">
            <v>K14MBA</v>
          </cell>
          <cell r="H33">
            <v>8</v>
          </cell>
          <cell r="M33">
            <v>7.5</v>
          </cell>
          <cell r="P33">
            <v>7.5</v>
          </cell>
          <cell r="Q33">
            <v>7.6</v>
          </cell>
          <cell r="R33" t="str">
            <v>BảyPhẩy Sáu</v>
          </cell>
          <cell r="T33">
            <v>14000000</v>
          </cell>
        </row>
        <row r="34">
          <cell r="A34">
            <v>28</v>
          </cell>
          <cell r="B34">
            <v>2231210199</v>
          </cell>
          <cell r="C34" t="str">
            <v>Hoàng Bình</v>
          </cell>
          <cell r="D34" t="str">
            <v>Minh</v>
          </cell>
          <cell r="E34" t="str">
            <v>Nam</v>
          </cell>
          <cell r="F34">
            <v>28851</v>
          </cell>
          <cell r="G34" t="str">
            <v>K14MBA</v>
          </cell>
          <cell r="H34">
            <v>8</v>
          </cell>
          <cell r="M34">
            <v>8</v>
          </cell>
          <cell r="P34">
            <v>8</v>
          </cell>
          <cell r="Q34">
            <v>8</v>
          </cell>
          <cell r="R34" t="str">
            <v>Tám</v>
          </cell>
          <cell r="T34">
            <v>14000000</v>
          </cell>
        </row>
        <row r="35">
          <cell r="A35">
            <v>29</v>
          </cell>
          <cell r="B35">
            <v>2231210200</v>
          </cell>
          <cell r="C35" t="str">
            <v>Hoàng Nguyễn Hoài</v>
          </cell>
          <cell r="D35" t="str">
            <v>Nam</v>
          </cell>
          <cell r="E35" t="str">
            <v>Nam</v>
          </cell>
          <cell r="F35">
            <v>32693</v>
          </cell>
          <cell r="G35" t="str">
            <v>K14MBA</v>
          </cell>
          <cell r="H35">
            <v>7</v>
          </cell>
          <cell r="M35">
            <v>7</v>
          </cell>
          <cell r="P35">
            <v>7.5</v>
          </cell>
          <cell r="Q35">
            <v>7.3</v>
          </cell>
          <cell r="R35" t="str">
            <v>Bảy Phẩy Ba</v>
          </cell>
          <cell r="T35">
            <v>14000000</v>
          </cell>
        </row>
        <row r="36">
          <cell r="A36">
            <v>30</v>
          </cell>
          <cell r="B36">
            <v>2231210201</v>
          </cell>
          <cell r="C36" t="str">
            <v>Nguyễn Hồng</v>
          </cell>
          <cell r="D36" t="str">
            <v>Nam</v>
          </cell>
          <cell r="E36" t="str">
            <v>Nam</v>
          </cell>
          <cell r="F36">
            <v>33495</v>
          </cell>
          <cell r="G36" t="str">
            <v>K14MBA</v>
          </cell>
          <cell r="H36">
            <v>10</v>
          </cell>
          <cell r="M36">
            <v>8.5</v>
          </cell>
          <cell r="P36">
            <v>8</v>
          </cell>
          <cell r="Q36">
            <v>8.4</v>
          </cell>
          <cell r="R36" t="str">
            <v>Tám Phẩy Bốn</v>
          </cell>
          <cell r="T36">
            <v>14000000</v>
          </cell>
        </row>
        <row r="37">
          <cell r="A37">
            <v>31</v>
          </cell>
          <cell r="B37">
            <v>2231210202</v>
          </cell>
          <cell r="C37" t="str">
            <v>Nguyễn Hải</v>
          </cell>
          <cell r="D37" t="str">
            <v>Ninh</v>
          </cell>
          <cell r="E37" t="str">
            <v>Nam</v>
          </cell>
          <cell r="F37">
            <v>32928</v>
          </cell>
          <cell r="G37" t="str">
            <v>K14MBA</v>
          </cell>
          <cell r="H37">
            <v>8</v>
          </cell>
          <cell r="M37">
            <v>7.5</v>
          </cell>
          <cell r="P37">
            <v>7</v>
          </cell>
          <cell r="Q37">
            <v>7.3</v>
          </cell>
          <cell r="R37" t="str">
            <v>Bảy Phẩy Ba</v>
          </cell>
          <cell r="T37">
            <v>14000000</v>
          </cell>
        </row>
        <row r="38">
          <cell r="A38">
            <v>32</v>
          </cell>
          <cell r="B38">
            <v>2230210203</v>
          </cell>
          <cell r="C38" t="str">
            <v>Trần Thị Thiên</v>
          </cell>
          <cell r="D38" t="str">
            <v>Ngân</v>
          </cell>
          <cell r="E38" t="str">
            <v>Nữ</v>
          </cell>
          <cell r="F38">
            <v>28176</v>
          </cell>
          <cell r="G38" t="str">
            <v>K14MBA</v>
          </cell>
          <cell r="H38">
            <v>7</v>
          </cell>
          <cell r="M38">
            <v>7</v>
          </cell>
          <cell r="P38">
            <v>8</v>
          </cell>
          <cell r="Q38">
            <v>7.6</v>
          </cell>
          <cell r="R38" t="str">
            <v>BảyPhẩy Sáu</v>
          </cell>
          <cell r="T38">
            <v>14000000</v>
          </cell>
        </row>
        <row r="39">
          <cell r="A39">
            <v>33</v>
          </cell>
          <cell r="B39">
            <v>2230210204</v>
          </cell>
          <cell r="C39" t="str">
            <v>Trương Thị</v>
          </cell>
          <cell r="D39" t="str">
            <v>Ngân</v>
          </cell>
          <cell r="E39" t="str">
            <v>Nữ</v>
          </cell>
          <cell r="F39">
            <v>29094</v>
          </cell>
          <cell r="G39" t="str">
            <v>K14MBA</v>
          </cell>
          <cell r="H39">
            <v>7</v>
          </cell>
          <cell r="M39">
            <v>7</v>
          </cell>
          <cell r="P39">
            <v>8</v>
          </cell>
          <cell r="Q39">
            <v>7.6</v>
          </cell>
          <cell r="R39" t="str">
            <v>BảyPhẩy Sáu</v>
          </cell>
          <cell r="T39">
            <v>14000000</v>
          </cell>
        </row>
        <row r="40">
          <cell r="A40">
            <v>34</v>
          </cell>
          <cell r="B40">
            <v>2231210205</v>
          </cell>
          <cell r="C40" t="str">
            <v>Lê Trần Thanh</v>
          </cell>
          <cell r="D40" t="str">
            <v>Nghị</v>
          </cell>
          <cell r="E40" t="str">
            <v>Nam</v>
          </cell>
          <cell r="F40">
            <v>27607</v>
          </cell>
          <cell r="G40" t="str">
            <v>K14MBA</v>
          </cell>
          <cell r="H40">
            <v>8</v>
          </cell>
          <cell r="M40">
            <v>7.5</v>
          </cell>
          <cell r="P40">
            <v>0</v>
          </cell>
          <cell r="Q40">
            <v>0</v>
          </cell>
          <cell r="R40" t="str">
            <v>Không</v>
          </cell>
          <cell r="S40" t="str">
            <v>HP KỲ 2, hủy điểm</v>
          </cell>
          <cell r="T40">
            <v>0</v>
          </cell>
        </row>
        <row r="41">
          <cell r="A41">
            <v>35</v>
          </cell>
          <cell r="B41">
            <v>2231210206</v>
          </cell>
          <cell r="C41" t="str">
            <v>Nguyễn Phạm Bảo</v>
          </cell>
          <cell r="D41" t="str">
            <v>Ngọc</v>
          </cell>
          <cell r="E41" t="str">
            <v>Nam</v>
          </cell>
          <cell r="F41">
            <v>33020</v>
          </cell>
          <cell r="G41" t="str">
            <v>K14MBA</v>
          </cell>
          <cell r="H41">
            <v>7</v>
          </cell>
          <cell r="M41">
            <v>7.5</v>
          </cell>
          <cell r="P41">
            <v>8</v>
          </cell>
          <cell r="Q41">
            <v>7.8</v>
          </cell>
          <cell r="R41" t="str">
            <v>Bảy  Phẩy Tám</v>
          </cell>
          <cell r="T41">
            <v>14000000</v>
          </cell>
        </row>
        <row r="42">
          <cell r="A42">
            <v>36</v>
          </cell>
          <cell r="B42">
            <v>2230210207</v>
          </cell>
          <cell r="C42" t="str">
            <v>Trương Vũ Vy</v>
          </cell>
          <cell r="D42" t="str">
            <v>Ngọc</v>
          </cell>
          <cell r="E42" t="str">
            <v>Nữ</v>
          </cell>
          <cell r="F42">
            <v>29665</v>
          </cell>
          <cell r="G42" t="str">
            <v>K14MBA</v>
          </cell>
          <cell r="H42">
            <v>9</v>
          </cell>
          <cell r="M42">
            <v>8.5</v>
          </cell>
          <cell r="P42">
            <v>8</v>
          </cell>
          <cell r="Q42">
            <v>8.3000000000000007</v>
          </cell>
          <cell r="R42" t="str">
            <v>Tám Phẩy Ba</v>
          </cell>
          <cell r="T42">
            <v>14000000</v>
          </cell>
        </row>
        <row r="43">
          <cell r="A43">
            <v>37</v>
          </cell>
          <cell r="B43">
            <v>2231210208</v>
          </cell>
          <cell r="C43" t="str">
            <v>Nguyễn Nhật</v>
          </cell>
          <cell r="D43" t="str">
            <v>Nguyên</v>
          </cell>
          <cell r="E43" t="str">
            <v>Nam</v>
          </cell>
          <cell r="F43">
            <v>32329</v>
          </cell>
          <cell r="G43" t="str">
            <v>K14MBA</v>
          </cell>
          <cell r="H43">
            <v>4</v>
          </cell>
          <cell r="M43">
            <v>0</v>
          </cell>
          <cell r="P43">
            <v>0</v>
          </cell>
          <cell r="Q43">
            <v>0</v>
          </cell>
          <cell r="R43" t="str">
            <v>Không</v>
          </cell>
          <cell r="T43">
            <v>14000000</v>
          </cell>
        </row>
        <row r="44">
          <cell r="A44">
            <v>38</v>
          </cell>
          <cell r="B44">
            <v>2231210209</v>
          </cell>
          <cell r="C44" t="str">
            <v>Võ Quốc Bảo</v>
          </cell>
          <cell r="D44" t="str">
            <v>Nguyên</v>
          </cell>
          <cell r="E44" t="str">
            <v>Nam</v>
          </cell>
          <cell r="F44">
            <v>32793</v>
          </cell>
          <cell r="G44" t="str">
            <v>K14MBA</v>
          </cell>
          <cell r="H44">
            <v>8</v>
          </cell>
          <cell r="M44">
            <v>7.5</v>
          </cell>
          <cell r="P44">
            <v>8</v>
          </cell>
          <cell r="Q44">
            <v>7.9</v>
          </cell>
          <cell r="R44" t="str">
            <v>Bảy Phẩy Chín</v>
          </cell>
          <cell r="T44">
            <v>14000000</v>
          </cell>
        </row>
        <row r="45">
          <cell r="A45">
            <v>39</v>
          </cell>
          <cell r="B45">
            <v>2231210210</v>
          </cell>
          <cell r="C45" t="str">
            <v>Phan Thống</v>
          </cell>
          <cell r="D45" t="str">
            <v>Nhất</v>
          </cell>
          <cell r="E45" t="str">
            <v>Nam</v>
          </cell>
          <cell r="F45">
            <v>27959</v>
          </cell>
          <cell r="G45" t="str">
            <v>K14MBA</v>
          </cell>
          <cell r="H45">
            <v>8</v>
          </cell>
          <cell r="M45">
            <v>6</v>
          </cell>
          <cell r="P45">
            <v>8</v>
          </cell>
          <cell r="Q45">
            <v>7.4</v>
          </cell>
          <cell r="R45" t="str">
            <v>Bảy Phẩy Bốn</v>
          </cell>
          <cell r="T45">
            <v>14000000</v>
          </cell>
        </row>
        <row r="46">
          <cell r="A46">
            <v>40</v>
          </cell>
          <cell r="B46">
            <v>2231210211</v>
          </cell>
          <cell r="C46" t="str">
            <v>Nguyễn Xuân</v>
          </cell>
          <cell r="D46" t="str">
            <v>Phú</v>
          </cell>
          <cell r="E46" t="str">
            <v>Nam</v>
          </cell>
          <cell r="F46">
            <v>27182</v>
          </cell>
          <cell r="G46" t="str">
            <v>K14MBA</v>
          </cell>
          <cell r="H46">
            <v>9</v>
          </cell>
          <cell r="M46">
            <v>8.5</v>
          </cell>
          <cell r="P46">
            <v>8</v>
          </cell>
          <cell r="Q46">
            <v>8.3000000000000007</v>
          </cell>
          <cell r="R46" t="str">
            <v>Tám Phẩy Ba</v>
          </cell>
          <cell r="T46">
            <v>14000000</v>
          </cell>
        </row>
        <row r="47">
          <cell r="A47">
            <v>41</v>
          </cell>
          <cell r="B47">
            <v>2230210212</v>
          </cell>
          <cell r="C47" t="str">
            <v>Nguyễn Ái</v>
          </cell>
          <cell r="D47" t="str">
            <v>Phương</v>
          </cell>
          <cell r="E47" t="str">
            <v>Nữ</v>
          </cell>
          <cell r="F47">
            <v>30249</v>
          </cell>
          <cell r="G47" t="str">
            <v>K14MBA</v>
          </cell>
          <cell r="H47">
            <v>10</v>
          </cell>
          <cell r="M47">
            <v>8.5</v>
          </cell>
          <cell r="P47">
            <v>8.5</v>
          </cell>
          <cell r="Q47">
            <v>8.6999999999999993</v>
          </cell>
          <cell r="R47" t="str">
            <v>Tám Phẩy Bảy</v>
          </cell>
          <cell r="T47">
            <v>14000000</v>
          </cell>
        </row>
        <row r="48">
          <cell r="A48">
            <v>42</v>
          </cell>
          <cell r="B48">
            <v>2230210213</v>
          </cell>
          <cell r="C48" t="str">
            <v>Nguyễn Lữ Anh</v>
          </cell>
          <cell r="D48" t="str">
            <v>Phương</v>
          </cell>
          <cell r="E48" t="str">
            <v>Nữ</v>
          </cell>
          <cell r="F48">
            <v>33745</v>
          </cell>
          <cell r="G48" t="str">
            <v>K14MBA</v>
          </cell>
          <cell r="H48">
            <v>9</v>
          </cell>
          <cell r="M48">
            <v>8.5</v>
          </cell>
          <cell r="P48">
            <v>8</v>
          </cell>
          <cell r="Q48">
            <v>8.3000000000000007</v>
          </cell>
          <cell r="R48" t="str">
            <v>Tám Phẩy Ba</v>
          </cell>
          <cell r="T48">
            <v>14000000</v>
          </cell>
        </row>
        <row r="49">
          <cell r="A49">
            <v>43</v>
          </cell>
          <cell r="B49">
            <v>2231210214</v>
          </cell>
          <cell r="C49" t="str">
            <v>Lê Khắc Quang</v>
          </cell>
          <cell r="D49" t="str">
            <v>Sĩ</v>
          </cell>
          <cell r="E49" t="str">
            <v>Nam</v>
          </cell>
          <cell r="F49">
            <v>32371</v>
          </cell>
          <cell r="G49" t="str">
            <v>K14MBA</v>
          </cell>
          <cell r="H49">
            <v>8</v>
          </cell>
          <cell r="M49">
            <v>7.5</v>
          </cell>
          <cell r="P49">
            <v>8</v>
          </cell>
          <cell r="Q49">
            <v>7.9</v>
          </cell>
          <cell r="R49" t="str">
            <v>Bảy Phẩy Chín</v>
          </cell>
          <cell r="T49">
            <v>14000000</v>
          </cell>
        </row>
        <row r="50">
          <cell r="A50">
            <v>44</v>
          </cell>
          <cell r="B50">
            <v>2231210215</v>
          </cell>
          <cell r="C50" t="str">
            <v>Hồ Phước</v>
          </cell>
          <cell r="D50" t="str">
            <v>Tiến</v>
          </cell>
          <cell r="E50" t="str">
            <v>Nam</v>
          </cell>
          <cell r="F50">
            <v>28556</v>
          </cell>
          <cell r="G50" t="str">
            <v>K14MBA</v>
          </cell>
          <cell r="H50">
            <v>9</v>
          </cell>
          <cell r="M50">
            <v>8</v>
          </cell>
          <cell r="P50">
            <v>8</v>
          </cell>
          <cell r="Q50">
            <v>8.1</v>
          </cell>
          <cell r="R50" t="str">
            <v>Tám Phẩy Một</v>
          </cell>
          <cell r="T50">
            <v>14000000</v>
          </cell>
        </row>
        <row r="51">
          <cell r="A51">
            <v>45</v>
          </cell>
          <cell r="B51">
            <v>2231210216</v>
          </cell>
          <cell r="C51" t="str">
            <v>Lê Minh</v>
          </cell>
          <cell r="D51" t="str">
            <v>Tuấn</v>
          </cell>
          <cell r="E51" t="str">
            <v>Nam</v>
          </cell>
          <cell r="F51">
            <v>29909</v>
          </cell>
          <cell r="G51" t="str">
            <v>K14MBA</v>
          </cell>
          <cell r="H51">
            <v>10</v>
          </cell>
          <cell r="M51">
            <v>8.5</v>
          </cell>
          <cell r="P51">
            <v>8</v>
          </cell>
          <cell r="Q51">
            <v>8.4</v>
          </cell>
          <cell r="R51" t="str">
            <v>Tám Phẩy Bốn</v>
          </cell>
          <cell r="T51">
            <v>14000000</v>
          </cell>
        </row>
        <row r="52">
          <cell r="A52">
            <v>46</v>
          </cell>
          <cell r="B52">
            <v>2231210217</v>
          </cell>
          <cell r="C52" t="str">
            <v>Phan Công</v>
          </cell>
          <cell r="D52" t="str">
            <v>Tuyến</v>
          </cell>
          <cell r="E52" t="str">
            <v>Nam</v>
          </cell>
          <cell r="F52">
            <v>28126</v>
          </cell>
          <cell r="G52" t="str">
            <v>K14MBA</v>
          </cell>
          <cell r="H52">
            <v>9</v>
          </cell>
          <cell r="M52">
            <v>8</v>
          </cell>
          <cell r="P52">
            <v>6.5</v>
          </cell>
          <cell r="Q52">
            <v>7.2</v>
          </cell>
          <cell r="R52" t="str">
            <v>Bảy Phẩy Hai</v>
          </cell>
          <cell r="T52">
            <v>14000000</v>
          </cell>
        </row>
        <row r="53">
          <cell r="A53">
            <v>47</v>
          </cell>
          <cell r="B53">
            <v>2230210218</v>
          </cell>
          <cell r="C53" t="str">
            <v>Nguyễn Thị</v>
          </cell>
          <cell r="D53" t="str">
            <v>Thanh</v>
          </cell>
          <cell r="E53" t="str">
            <v>Nữ</v>
          </cell>
          <cell r="F53">
            <v>27200</v>
          </cell>
          <cell r="G53" t="str">
            <v>K14MBA</v>
          </cell>
          <cell r="H53">
            <v>9</v>
          </cell>
          <cell r="M53">
            <v>8.5</v>
          </cell>
          <cell r="P53">
            <v>7.5</v>
          </cell>
          <cell r="Q53">
            <v>8</v>
          </cell>
          <cell r="R53" t="str">
            <v>Tám</v>
          </cell>
          <cell r="T53">
            <v>14000000</v>
          </cell>
        </row>
        <row r="54">
          <cell r="A54">
            <v>48</v>
          </cell>
          <cell r="B54">
            <v>2230210219</v>
          </cell>
          <cell r="C54" t="str">
            <v>Nguyễn Thị Phương</v>
          </cell>
          <cell r="D54" t="str">
            <v>Thảo</v>
          </cell>
          <cell r="E54" t="str">
            <v>Nữ</v>
          </cell>
          <cell r="F54">
            <v>33578</v>
          </cell>
          <cell r="G54" t="str">
            <v>K14MBA</v>
          </cell>
          <cell r="H54">
            <v>9</v>
          </cell>
          <cell r="M54">
            <v>8.5</v>
          </cell>
          <cell r="P54">
            <v>0</v>
          </cell>
          <cell r="Q54">
            <v>0</v>
          </cell>
          <cell r="R54" t="str">
            <v>Không</v>
          </cell>
          <cell r="S54" t="str">
            <v>Hoãn thi</v>
          </cell>
          <cell r="T54">
            <v>14000000</v>
          </cell>
        </row>
        <row r="55">
          <cell r="A55">
            <v>49</v>
          </cell>
          <cell r="B55">
            <v>2230210220</v>
          </cell>
          <cell r="C55" t="str">
            <v>Nguyễn Thị Thu</v>
          </cell>
          <cell r="D55" t="str">
            <v>Thảo</v>
          </cell>
          <cell r="E55" t="str">
            <v>Nữ</v>
          </cell>
          <cell r="F55">
            <v>31003</v>
          </cell>
          <cell r="G55" t="str">
            <v>K14MBA</v>
          </cell>
          <cell r="H55">
            <v>10</v>
          </cell>
          <cell r="M55">
            <v>8.5</v>
          </cell>
          <cell r="P55">
            <v>7.5</v>
          </cell>
          <cell r="Q55">
            <v>8.1</v>
          </cell>
          <cell r="R55" t="str">
            <v>Tám Phẩy Một</v>
          </cell>
          <cell r="T55">
            <v>14000000</v>
          </cell>
        </row>
        <row r="56">
          <cell r="A56">
            <v>50</v>
          </cell>
          <cell r="B56">
            <v>2230210221</v>
          </cell>
          <cell r="C56" t="str">
            <v>Trương Vũ Bích</v>
          </cell>
          <cell r="D56" t="str">
            <v>Thảo</v>
          </cell>
          <cell r="E56" t="str">
            <v>Nữ</v>
          </cell>
          <cell r="F56">
            <v>33235</v>
          </cell>
          <cell r="G56" t="str">
            <v>K14MBA</v>
          </cell>
          <cell r="H56">
            <v>8</v>
          </cell>
          <cell r="M56">
            <v>7.5</v>
          </cell>
          <cell r="P56">
            <v>7.5</v>
          </cell>
          <cell r="Q56">
            <v>7.6</v>
          </cell>
          <cell r="R56" t="str">
            <v>BảyPhẩy Sáu</v>
          </cell>
          <cell r="T56">
            <v>14000000</v>
          </cell>
        </row>
        <row r="57">
          <cell r="A57">
            <v>51</v>
          </cell>
          <cell r="B57">
            <v>2231210222</v>
          </cell>
          <cell r="C57" t="str">
            <v>Doãn Bảo Quyết</v>
          </cell>
          <cell r="D57" t="str">
            <v>Thắng</v>
          </cell>
          <cell r="E57" t="str">
            <v>Nam</v>
          </cell>
          <cell r="F57">
            <v>33415</v>
          </cell>
          <cell r="G57" t="str">
            <v>K14MBA</v>
          </cell>
          <cell r="H57">
            <v>7</v>
          </cell>
          <cell r="M57">
            <v>7</v>
          </cell>
          <cell r="P57">
            <v>7.5</v>
          </cell>
          <cell r="Q57">
            <v>7.3</v>
          </cell>
          <cell r="R57" t="str">
            <v>Bảy Phẩy Ba</v>
          </cell>
          <cell r="T57">
            <v>14000000</v>
          </cell>
        </row>
        <row r="58">
          <cell r="A58">
            <v>52</v>
          </cell>
          <cell r="B58">
            <v>2231210223</v>
          </cell>
          <cell r="C58" t="str">
            <v>Thái Phúc</v>
          </cell>
          <cell r="D58" t="str">
            <v>Thiện</v>
          </cell>
          <cell r="E58" t="str">
            <v>Nam</v>
          </cell>
          <cell r="F58">
            <v>33384</v>
          </cell>
          <cell r="G58" t="str">
            <v>K14MBA</v>
          </cell>
          <cell r="H58">
            <v>7</v>
          </cell>
          <cell r="M58">
            <v>7</v>
          </cell>
          <cell r="P58">
            <v>0</v>
          </cell>
          <cell r="Q58">
            <v>0</v>
          </cell>
          <cell r="R58" t="str">
            <v>Không</v>
          </cell>
          <cell r="S58" t="str">
            <v>HP KỲ 2</v>
          </cell>
          <cell r="T58">
            <v>0</v>
          </cell>
        </row>
        <row r="59">
          <cell r="A59">
            <v>53</v>
          </cell>
          <cell r="B59">
            <v>2230210224</v>
          </cell>
          <cell r="C59" t="str">
            <v>Nguyễn Thị Ngọc</v>
          </cell>
          <cell r="D59" t="str">
            <v>Thoa</v>
          </cell>
          <cell r="E59" t="str">
            <v>Nữ</v>
          </cell>
          <cell r="F59">
            <v>27580</v>
          </cell>
          <cell r="G59" t="str">
            <v>K14MBA</v>
          </cell>
          <cell r="H59">
            <v>10</v>
          </cell>
          <cell r="M59">
            <v>8.5</v>
          </cell>
          <cell r="P59">
            <v>8</v>
          </cell>
          <cell r="Q59">
            <v>8.4</v>
          </cell>
          <cell r="R59" t="str">
            <v>Tám Phẩy Bốn</v>
          </cell>
          <cell r="T59">
            <v>14000000</v>
          </cell>
        </row>
        <row r="60">
          <cell r="A60">
            <v>54</v>
          </cell>
          <cell r="B60">
            <v>2231210225</v>
          </cell>
          <cell r="C60" t="str">
            <v>Lê Ngọc</v>
          </cell>
          <cell r="D60" t="str">
            <v>Thuận</v>
          </cell>
          <cell r="E60" t="str">
            <v>Nam</v>
          </cell>
          <cell r="F60">
            <v>28286</v>
          </cell>
          <cell r="G60" t="str">
            <v>K14MBA</v>
          </cell>
          <cell r="H60">
            <v>8</v>
          </cell>
          <cell r="M60">
            <v>8</v>
          </cell>
          <cell r="P60">
            <v>7.5</v>
          </cell>
          <cell r="Q60">
            <v>7.7</v>
          </cell>
          <cell r="R60" t="str">
            <v>Bảy Phẩy Bảy</v>
          </cell>
          <cell r="T60">
            <v>14000000</v>
          </cell>
        </row>
        <row r="61">
          <cell r="A61">
            <v>55</v>
          </cell>
          <cell r="B61">
            <v>2231210226</v>
          </cell>
          <cell r="C61" t="str">
            <v>Trương Phú</v>
          </cell>
          <cell r="D61" t="str">
            <v>Thuận</v>
          </cell>
          <cell r="E61" t="str">
            <v>Nam</v>
          </cell>
          <cell r="F61">
            <v>30655</v>
          </cell>
          <cell r="G61" t="str">
            <v>K14MBA</v>
          </cell>
          <cell r="H61">
            <v>8</v>
          </cell>
          <cell r="M61">
            <v>8</v>
          </cell>
          <cell r="P61">
            <v>7.5</v>
          </cell>
          <cell r="Q61">
            <v>7.7</v>
          </cell>
          <cell r="R61" t="str">
            <v>Bảy Phẩy Bảy</v>
          </cell>
          <cell r="T61">
            <v>14000000</v>
          </cell>
        </row>
        <row r="62">
          <cell r="A62">
            <v>56</v>
          </cell>
          <cell r="B62">
            <v>2230210227</v>
          </cell>
          <cell r="C62" t="str">
            <v>Nguyễn Thị Thu</v>
          </cell>
          <cell r="D62" t="str">
            <v>Thủy</v>
          </cell>
          <cell r="E62" t="str">
            <v>Nữ</v>
          </cell>
          <cell r="F62">
            <v>31282</v>
          </cell>
          <cell r="G62" t="str">
            <v>K14MBA</v>
          </cell>
          <cell r="H62">
            <v>7</v>
          </cell>
          <cell r="M62">
            <v>7</v>
          </cell>
          <cell r="P62">
            <v>8</v>
          </cell>
          <cell r="Q62">
            <v>7.6</v>
          </cell>
          <cell r="R62" t="str">
            <v>BảyPhẩy Sáu</v>
          </cell>
          <cell r="T62">
            <v>14000000</v>
          </cell>
        </row>
        <row r="63">
          <cell r="A63">
            <v>57</v>
          </cell>
          <cell r="B63">
            <v>2230210228</v>
          </cell>
          <cell r="C63" t="str">
            <v>Trần Thị Xuân</v>
          </cell>
          <cell r="D63" t="str">
            <v>Thủy</v>
          </cell>
          <cell r="E63" t="str">
            <v>Nữ</v>
          </cell>
          <cell r="F63">
            <v>29107</v>
          </cell>
          <cell r="G63" t="str">
            <v>K14MBA</v>
          </cell>
          <cell r="H63">
            <v>7</v>
          </cell>
          <cell r="M63">
            <v>7</v>
          </cell>
          <cell r="P63">
            <v>7.5</v>
          </cell>
          <cell r="Q63">
            <v>7.3</v>
          </cell>
          <cell r="R63" t="str">
            <v>Bảy Phẩy Ba</v>
          </cell>
          <cell r="T63">
            <v>14000000</v>
          </cell>
        </row>
        <row r="64">
          <cell r="A64">
            <v>58</v>
          </cell>
          <cell r="B64">
            <v>2230210229</v>
          </cell>
          <cell r="C64" t="str">
            <v>Võ Thị Thanh</v>
          </cell>
          <cell r="D64" t="str">
            <v>Thúy</v>
          </cell>
          <cell r="E64" t="str">
            <v>Nữ</v>
          </cell>
          <cell r="F64">
            <v>31179</v>
          </cell>
          <cell r="G64" t="str">
            <v>K14MBA</v>
          </cell>
          <cell r="H64">
            <v>7</v>
          </cell>
          <cell r="M64">
            <v>7.5</v>
          </cell>
          <cell r="P64">
            <v>7</v>
          </cell>
          <cell r="Q64">
            <v>7.2</v>
          </cell>
          <cell r="R64" t="str">
            <v>Bảy Phẩy Hai</v>
          </cell>
          <cell r="T64">
            <v>14000000</v>
          </cell>
        </row>
        <row r="65">
          <cell r="A65">
            <v>59</v>
          </cell>
          <cell r="B65">
            <v>2231210230</v>
          </cell>
          <cell r="C65" t="str">
            <v>Trương Trần Thanh</v>
          </cell>
          <cell r="D65" t="str">
            <v>Trà</v>
          </cell>
          <cell r="E65" t="str">
            <v>Nam</v>
          </cell>
          <cell r="F65">
            <v>33136</v>
          </cell>
          <cell r="G65" t="str">
            <v>K14MBA</v>
          </cell>
          <cell r="H65">
            <v>9</v>
          </cell>
          <cell r="M65">
            <v>8</v>
          </cell>
          <cell r="P65">
            <v>7.5</v>
          </cell>
          <cell r="Q65">
            <v>7.8</v>
          </cell>
          <cell r="R65" t="str">
            <v>Bảy  Phẩy Tám</v>
          </cell>
          <cell r="T65">
            <v>14000000</v>
          </cell>
        </row>
        <row r="66">
          <cell r="A66">
            <v>60</v>
          </cell>
          <cell r="B66">
            <v>2230210231</v>
          </cell>
          <cell r="C66" t="str">
            <v>Nguyễn Mai Uyên</v>
          </cell>
          <cell r="D66" t="str">
            <v>Trang</v>
          </cell>
          <cell r="E66" t="str">
            <v>Nữ</v>
          </cell>
          <cell r="F66">
            <v>28997</v>
          </cell>
          <cell r="G66" t="str">
            <v>K14MBA</v>
          </cell>
          <cell r="H66">
            <v>8</v>
          </cell>
          <cell r="M66">
            <v>7.5</v>
          </cell>
          <cell r="P66">
            <v>7.5</v>
          </cell>
          <cell r="Q66">
            <v>7.6</v>
          </cell>
          <cell r="R66" t="str">
            <v>BảyPhẩy Sáu</v>
          </cell>
          <cell r="T66">
            <v>14000000</v>
          </cell>
        </row>
        <row r="67">
          <cell r="A67">
            <v>61</v>
          </cell>
          <cell r="B67">
            <v>2231210232</v>
          </cell>
          <cell r="C67" t="str">
            <v>Lê Viết Vũ</v>
          </cell>
          <cell r="D67" t="str">
            <v>Trâm</v>
          </cell>
          <cell r="E67" t="str">
            <v>Nam</v>
          </cell>
          <cell r="F67">
            <v>32946</v>
          </cell>
          <cell r="G67" t="str">
            <v>K14MBA</v>
          </cell>
          <cell r="H67">
            <v>6</v>
          </cell>
          <cell r="M67">
            <v>7</v>
          </cell>
          <cell r="P67">
            <v>7.5</v>
          </cell>
          <cell r="Q67">
            <v>7.2</v>
          </cell>
          <cell r="R67" t="str">
            <v>Bảy Phẩy Hai</v>
          </cell>
          <cell r="T67">
            <v>14000000</v>
          </cell>
        </row>
        <row r="68">
          <cell r="A68">
            <v>62</v>
          </cell>
          <cell r="B68">
            <v>2231210234</v>
          </cell>
          <cell r="C68" t="str">
            <v>Trần Lê Quốc</v>
          </cell>
          <cell r="D68" t="str">
            <v>Trung</v>
          </cell>
          <cell r="E68" t="str">
            <v>Nam</v>
          </cell>
          <cell r="F68">
            <v>31073</v>
          </cell>
          <cell r="G68" t="str">
            <v>K14MBA</v>
          </cell>
          <cell r="H68">
            <v>7</v>
          </cell>
          <cell r="M68">
            <v>7</v>
          </cell>
          <cell r="P68">
            <v>7.5</v>
          </cell>
          <cell r="Q68">
            <v>7.3</v>
          </cell>
          <cell r="R68" t="str">
            <v>Bảy Phẩy Ba</v>
          </cell>
          <cell r="T68">
            <v>14000000</v>
          </cell>
        </row>
        <row r="69">
          <cell r="A69">
            <v>63</v>
          </cell>
          <cell r="B69">
            <v>2231210235</v>
          </cell>
          <cell r="C69" t="str">
            <v>Đặng Đức</v>
          </cell>
          <cell r="D69" t="str">
            <v>Vinh</v>
          </cell>
          <cell r="E69" t="str">
            <v>Nam</v>
          </cell>
          <cell r="F69">
            <v>28996</v>
          </cell>
          <cell r="G69" t="str">
            <v>K14MBA</v>
          </cell>
          <cell r="H69">
            <v>9</v>
          </cell>
          <cell r="M69">
            <v>8.5</v>
          </cell>
          <cell r="P69">
            <v>7.5</v>
          </cell>
          <cell r="Q69">
            <v>8</v>
          </cell>
          <cell r="R69" t="str">
            <v>Tám</v>
          </cell>
          <cell r="T69">
            <v>14000000</v>
          </cell>
        </row>
        <row r="70">
          <cell r="A70">
            <v>64</v>
          </cell>
          <cell r="B70">
            <v>2231210236</v>
          </cell>
          <cell r="C70" t="str">
            <v>Nguyễn Duy</v>
          </cell>
          <cell r="D70" t="str">
            <v>Vinh</v>
          </cell>
          <cell r="E70" t="str">
            <v>Nam</v>
          </cell>
          <cell r="F70">
            <v>29092</v>
          </cell>
          <cell r="G70" t="str">
            <v>K14MBA</v>
          </cell>
          <cell r="H70">
            <v>8</v>
          </cell>
          <cell r="M70">
            <v>7.5</v>
          </cell>
          <cell r="P70">
            <v>7.5</v>
          </cell>
          <cell r="Q70">
            <v>7.6</v>
          </cell>
          <cell r="R70" t="str">
            <v>BảyPhẩy Sáu</v>
          </cell>
          <cell r="T70">
            <v>14000000</v>
          </cell>
        </row>
        <row r="71">
          <cell r="A71">
            <v>65</v>
          </cell>
          <cell r="B71">
            <v>2231210237</v>
          </cell>
          <cell r="C71" t="str">
            <v>Nguyễn Quang</v>
          </cell>
          <cell r="D71" t="str">
            <v>Vũ</v>
          </cell>
          <cell r="E71" t="str">
            <v>Nam</v>
          </cell>
          <cell r="F71">
            <v>32785</v>
          </cell>
          <cell r="G71" t="str">
            <v>K14MBA</v>
          </cell>
          <cell r="H71">
            <v>7</v>
          </cell>
          <cell r="M71">
            <v>7</v>
          </cell>
          <cell r="P71">
            <v>7.5</v>
          </cell>
          <cell r="Q71">
            <v>7.3</v>
          </cell>
          <cell r="R71" t="str">
            <v>Bảy Phẩy Ba</v>
          </cell>
          <cell r="T71">
            <v>14000000</v>
          </cell>
        </row>
        <row r="72">
          <cell r="A72">
            <v>66</v>
          </cell>
          <cell r="B72">
            <v>2231210238</v>
          </cell>
          <cell r="C72" t="str">
            <v>Võ Nguyên</v>
          </cell>
          <cell r="D72" t="str">
            <v>Vương</v>
          </cell>
          <cell r="E72" t="str">
            <v>Nam</v>
          </cell>
          <cell r="F72">
            <v>27287</v>
          </cell>
          <cell r="G72" t="str">
            <v>K14MBA</v>
          </cell>
          <cell r="H72">
            <v>10</v>
          </cell>
          <cell r="M72">
            <v>8.5</v>
          </cell>
          <cell r="P72">
            <v>8</v>
          </cell>
          <cell r="Q72">
            <v>8.4</v>
          </cell>
          <cell r="R72" t="str">
            <v>Tám Phẩy Bốn</v>
          </cell>
          <cell r="T72">
            <v>14000000</v>
          </cell>
        </row>
        <row r="73">
          <cell r="A73">
            <v>67</v>
          </cell>
          <cell r="B73">
            <v>2231210239</v>
          </cell>
          <cell r="C73" t="str">
            <v>Tạ Quốc</v>
          </cell>
          <cell r="D73" t="str">
            <v>Ý</v>
          </cell>
          <cell r="E73" t="str">
            <v>Nam</v>
          </cell>
          <cell r="F73">
            <v>33244</v>
          </cell>
          <cell r="G73" t="str">
            <v>K14MBA</v>
          </cell>
          <cell r="H73">
            <v>10</v>
          </cell>
          <cell r="M73">
            <v>8.5</v>
          </cell>
          <cell r="P73">
            <v>8</v>
          </cell>
          <cell r="Q73">
            <v>8.4</v>
          </cell>
          <cell r="R73" t="str">
            <v>Tám Phẩy Bốn</v>
          </cell>
          <cell r="T73">
            <v>14000000</v>
          </cell>
        </row>
        <row r="74">
          <cell r="A74">
            <v>68</v>
          </cell>
          <cell r="B74">
            <v>2230210240</v>
          </cell>
          <cell r="C74" t="str">
            <v>Lê Hoàng</v>
          </cell>
          <cell r="D74" t="str">
            <v>Yến</v>
          </cell>
          <cell r="E74" t="str">
            <v>Nữ</v>
          </cell>
          <cell r="F74">
            <v>31715</v>
          </cell>
          <cell r="G74" t="str">
            <v>K14MBA</v>
          </cell>
          <cell r="H74">
            <v>8</v>
          </cell>
          <cell r="M74">
            <v>8</v>
          </cell>
          <cell r="P74">
            <v>7.5</v>
          </cell>
          <cell r="Q74">
            <v>7.7</v>
          </cell>
          <cell r="R74" t="str">
            <v>Bảy Phẩy Bảy</v>
          </cell>
          <cell r="T74">
            <v>14000000</v>
          </cell>
        </row>
      </sheetData>
      <sheetData sheetId="1"/>
      <sheetData sheetId="2"/>
      <sheetData sheetId="3"/>
      <sheetData sheetId="4"/>
      <sheetData sheetId="5">
        <row r="3">
          <cell r="K3" t="str">
            <v>MCS</v>
          </cell>
          <cell r="L3" t="str">
            <v>KHOA HỌC MÁY TÍNH</v>
          </cell>
        </row>
        <row r="4">
          <cell r="K4" t="str">
            <v>MBA</v>
          </cell>
          <cell r="L4" t="str">
            <v>QUẢN TRỊ KINH DOANH</v>
          </cell>
        </row>
        <row r="5">
          <cell r="K5" t="str">
            <v>MAC</v>
          </cell>
          <cell r="L5" t="str">
            <v>KẾ TOÁN</v>
          </cell>
        </row>
        <row r="6">
          <cell r="K6" t="str">
            <v>MCE</v>
          </cell>
          <cell r="L6" t="str">
            <v>KỸ THUẬT XÂY DỰNG DÂN DỤNG VÀ CÔNG NGHIỆP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zoomScaleNormal="100" zoomScaleSheetLayoutView="120" workbookViewId="0">
      <pane xSplit="7" ySplit="8" topLeftCell="H66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76" customWidth="1"/>
    <col min="4" max="4" width="15.140625" style="13" bestFit="1" customWidth="1"/>
    <col min="5" max="5" width="6.28515625" style="77" bestFit="1" customWidth="1"/>
    <col min="6" max="6" width="8.140625" style="78" customWidth="1"/>
    <col min="7" max="7" width="7.28515625" style="12" customWidth="1"/>
    <col min="8" max="13" width="3.28515625" style="12" customWidth="1"/>
    <col min="14" max="14" width="3.28515625" style="12" hidden="1" customWidth="1"/>
    <col min="15" max="15" width="3.28515625" style="76" hidden="1" customWidth="1"/>
    <col min="16" max="16" width="3.28515625" style="76" customWidth="1"/>
    <col min="17" max="17" width="3.85546875" style="76" customWidth="1"/>
    <col min="18" max="18" width="12.42578125" style="90" customWidth="1"/>
    <col min="19" max="19" width="9.42578125" style="88" customWidth="1"/>
    <col min="20" max="16384" width="9.140625" style="51"/>
  </cols>
  <sheetData>
    <row r="1" spans="1:19" s="1" customFormat="1" ht="14.25" customHeight="1">
      <c r="B1" s="2" t="s">
        <v>0</v>
      </c>
      <c r="C1" s="2"/>
      <c r="D1" s="2"/>
      <c r="E1" s="2"/>
      <c r="F1" s="3" t="str">
        <f>[1]DSSV!D1&amp;" * LỚP: "&amp;UPPER([1]DSSV!R1)</f>
        <v>DANH SÁCH HỌC VIÊN DỰ THI KẾT THÚC HỌC PHẦN * LỚP: K14MBA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4.25" customHeight="1">
      <c r="B2" s="2" t="s">
        <v>1</v>
      </c>
      <c r="C2" s="2"/>
      <c r="D2" s="2"/>
      <c r="E2" s="2"/>
      <c r="F2" s="3" t="str">
        <f>"CHUYÊN NGÀNH: "&amp;VLOOKUP(RIGHT([1]DSSV!R1,3),[1]CODEMON!$K$3:$L$27,2,0)</f>
        <v>CHUYÊN NGÀNH: QUẢN TRỊ KINH DOANH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tr">
        <f>"Số TC  : "&amp;[1]DSSV!R2</f>
        <v>Số TC  : 3</v>
      </c>
    </row>
    <row r="3" spans="1:19" s="5" customFormat="1" ht="14.25">
      <c r="B3" s="6" t="str">
        <f>"MÔN: "&amp;UPPER([1]DSSV!G2)&amp;" * " &amp; "MÃ MÔN: "&amp;[1]DSSV!G3</f>
        <v>MÔN: KINH TẾ VI MÔ * MÃ MÔN: ECO602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tr">
        <f>"Học kỳ : " &amp; [1]DSSV!R3</f>
        <v>Học kỳ : 2</v>
      </c>
    </row>
    <row r="4" spans="1:19" s="5" customFormat="1" ht="15">
      <c r="B4" s="8" t="str">
        <f>[1]DSSV!A4</f>
        <v>Thời gian : 17h45 ngày 01/07/2017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tr">
        <f>"Lần thi : "&amp;[1]DSSV!R4</f>
        <v>Lần thi : 1</v>
      </c>
    </row>
    <row r="5" spans="1:19" s="12" customFormat="1" ht="12" hidden="1" customHeight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1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19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f>[1]DSSV!H6</f>
        <v>0.1</v>
      </c>
      <c r="I8" s="41">
        <f>[1]DSSV!I6</f>
        <v>0</v>
      </c>
      <c r="J8" s="41">
        <f>[1]DSSV!J6</f>
        <v>0</v>
      </c>
      <c r="K8" s="41">
        <f>[1]DSSV!K6</f>
        <v>0</v>
      </c>
      <c r="L8" s="41">
        <f>[1]DSSV!L6</f>
        <v>0</v>
      </c>
      <c r="M8" s="41">
        <f>[1]DSSV!M6</f>
        <v>0.3</v>
      </c>
      <c r="N8" s="41">
        <f>[1]DSSV!N6</f>
        <v>0</v>
      </c>
      <c r="O8" s="41">
        <f>[1]DSSV!O6</f>
        <v>0</v>
      </c>
      <c r="P8" s="41">
        <f>[1]DSSV!P6</f>
        <v>0.6</v>
      </c>
      <c r="Q8" s="42" t="s">
        <v>19</v>
      </c>
      <c r="R8" s="32" t="s">
        <v>20</v>
      </c>
      <c r="S8" s="43"/>
    </row>
    <row r="9" spans="1:19" ht="21.95" customHeight="1">
      <c r="A9" s="44">
        <v>1</v>
      </c>
      <c r="B9" s="45">
        <v>1</v>
      </c>
      <c r="C9" s="45">
        <f>IF(ISNA(VLOOKUP($A9,DSLOP,IN_DTK!C$5,0))=FALSE,VLOOKUP($A9,DSLOP,IN_DTK!C$5,0),"")</f>
        <v>2230210171</v>
      </c>
      <c r="D9" s="46" t="str">
        <f>IF(ISNA(VLOOKUP($A9,DSLOP,IN_DTK!D$5,0))=FALSE,VLOOKUP($A9,DSLOP,IN_DTK!D$5,0),"")</f>
        <v>Bùi Thị Ngọc</v>
      </c>
      <c r="E9" s="47" t="str">
        <f>IF(ISNA(VLOOKUP($A9,DSLOP,IN_DTK!E$5,0))=FALSE,VLOOKUP($A9,DSLOP,IN_DTK!E$5,0),"")</f>
        <v>An</v>
      </c>
      <c r="F9" s="48">
        <f>IF(ISNA(VLOOKUP($A9,DSLOP,IN_DTK!F$5,0))=FALSE,VLOOKUP($A9,DSLOP,IN_DTK!F$5,0),"")</f>
        <v>33836</v>
      </c>
      <c r="G9" s="49" t="str">
        <f>IF(ISNA(VLOOKUP($A9,DSLOP,IN_DTK!G$5,0))=FALSE,VLOOKUP($A9,DSLOP,IN_DTK!G$5,0),"")</f>
        <v>K14MBA</v>
      </c>
      <c r="H9" s="45">
        <f>IF(ISNA(VLOOKUP($A9,DSLOP,IN_DTK!H$5,0))=FALSE,IF(H$8&lt;&gt;0,VLOOKUP($A9,DSLOP,IN_DTK!H$5,0),""),"")</f>
        <v>9</v>
      </c>
      <c r="I9" s="45" t="str">
        <f>IF(ISNA(VLOOKUP($A9,DSLOP,IN_DTK!I$5,0))=FALSE,IF(I$8&lt;&gt;0,VLOOKUP($A9,DSLOP,IN_DTK!I$5,0),""),"")</f>
        <v/>
      </c>
      <c r="J9" s="45" t="str">
        <f>IF(ISNA(VLOOKUP($A9,DSLOP,IN_DTK!J$5,0))=FALSE,IF(J$8&lt;&gt;0,VLOOKUP($A9,DSLOP,IN_DTK!J$5,0),""),"")</f>
        <v/>
      </c>
      <c r="K9" s="45" t="str">
        <f>IF(ISNA(VLOOKUP($A9,DSLOP,IN_DTK!K$5,0))=FALSE,IF(K$8&lt;&gt;0,VLOOKUP($A9,DSLOP,IN_DTK!K$5,0),""),"")</f>
        <v/>
      </c>
      <c r="L9" s="45" t="str">
        <f>IF(ISNA(VLOOKUP($A9,DSLOP,IN_DTK!L$5,0))=FALSE,IF(L$8&lt;&gt;0,VLOOKUP($A9,DSLOP,IN_DTK!L$5,0),""),"")</f>
        <v/>
      </c>
      <c r="M9" s="45">
        <f>IF(ISNA(VLOOKUP($A9,DSLOP,IN_DTK!M$5,0))=FALSE,IF(M$8&lt;&gt;0,VLOOKUP($A9,DSLOP,IN_DTK!M$5,0),""),"")</f>
        <v>8</v>
      </c>
      <c r="N9" s="45" t="str">
        <f>IF(ISNA(VLOOKUP($A9,DSLOP,IN_DTK!N$5,0))=FALSE,IF(N$8&lt;&gt;0,VLOOKUP($A9,DSLOP,IN_DTK!N$5,0),""),"")</f>
        <v/>
      </c>
      <c r="O9" s="45" t="str">
        <f>IF(ISNA(VLOOKUP($A9,DSLOP,IN_DTK!O$5,0))=FALSE,IF(O$8&lt;&gt;0,VLOOKUP($A9,DSLOP,IN_DTK!O$5,0),""),"")</f>
        <v/>
      </c>
      <c r="P9" s="45">
        <f>IF(ISNA(VLOOKUP($A9,DSLOP,IN_DTK!P$5,0))=FALSE,IF(P$8&lt;&gt;0,VLOOKUP($A9,DSLOP,IN_DTK!P$5,0),""),"")</f>
        <v>8</v>
      </c>
      <c r="Q9" s="45">
        <f>IF(ISNA(VLOOKUP($A9,DSLOP,IN_DTK!Q$5,0))=FALSE,IF(Q$8&lt;&gt;0,VLOOKUP($A9,DSLOP,IN_DTK!Q$5,0),""),"")</f>
        <v>8.1</v>
      </c>
      <c r="R9" s="50" t="str">
        <f>IF(ISNA(VLOOKUP($A9,DSLOP,IN_DTK!R$5,0))=FALSE,IF(R$8&lt;&gt;0,VLOOKUP($A9,DSLOP,IN_DTK!R$5,0),""),"")</f>
        <v>Tám Phẩy Một</v>
      </c>
      <c r="S9" s="45">
        <f>IF(ISNA(VLOOKUP($A9,DSLOP,IN_DTK!S$5,0))=FALSE,IF(A$9&lt;&gt;0,VLOOKUP($A9,DSLOP,IN_DTK!S$5,0),""),"")</f>
        <v>0</v>
      </c>
    </row>
    <row r="10" spans="1:19" ht="21.95" customHeight="1">
      <c r="A10" s="44">
        <v>2</v>
      </c>
      <c r="B10" s="45">
        <v>2</v>
      </c>
      <c r="C10" s="45">
        <f>IF(ISNA(VLOOKUP($A10,DSLOP,IN_DTK!C$5,0))=FALSE,VLOOKUP($A10,DSLOP,IN_DTK!C$5,0),"")</f>
        <v>2230210172</v>
      </c>
      <c r="D10" s="46" t="str">
        <f>IF(ISNA(VLOOKUP($A10,DSLOP,IN_DTK!D$5,0))=FALSE,VLOOKUP($A10,DSLOP,IN_DTK!D$5,0),"")</f>
        <v>Nguyễn Phan Ngọc</v>
      </c>
      <c r="E10" s="47" t="str">
        <f>IF(ISNA(VLOOKUP($A10,DSLOP,IN_DTK!E$5,0))=FALSE,VLOOKUP($A10,DSLOP,IN_DTK!E$5,0),"")</f>
        <v>Anh</v>
      </c>
      <c r="F10" s="48">
        <f>IF(ISNA(VLOOKUP($A10,DSLOP,IN_DTK!F$5,0))=FALSE,VLOOKUP($A10,DSLOP,IN_DTK!F$5,0),"")</f>
        <v>33054</v>
      </c>
      <c r="G10" s="49" t="str">
        <f>IF(ISNA(VLOOKUP($A10,DSLOP,IN_DTK!G$5,0))=FALSE,VLOOKUP($A10,DSLOP,IN_DTK!G$5,0),"")</f>
        <v>K14MBA</v>
      </c>
      <c r="H10" s="45">
        <f>IF(ISNA(VLOOKUP($A10,DSLOP,IN_DTK!H$5,0))=FALSE,IF(H$8&lt;&gt;0,VLOOKUP($A10,DSLOP,IN_DTK!H$5,0),""),"")</f>
        <v>4</v>
      </c>
      <c r="I10" s="45" t="str">
        <f>IF(ISNA(VLOOKUP($A10,DSLOP,IN_DTK!I$5,0))=FALSE,IF(I$8&lt;&gt;0,VLOOKUP($A10,DSLOP,IN_DTK!I$5,0),""),"")</f>
        <v/>
      </c>
      <c r="J10" s="45" t="str">
        <f>IF(ISNA(VLOOKUP($A10,DSLOP,IN_DTK!J$5,0))=FALSE,IF(J$8&lt;&gt;0,VLOOKUP($A10,DSLOP,IN_DTK!J$5,0),""),"")</f>
        <v/>
      </c>
      <c r="K10" s="45" t="str">
        <f>IF(ISNA(VLOOKUP($A10,DSLOP,IN_DTK!K$5,0))=FALSE,IF(K$8&lt;&gt;0,VLOOKUP($A10,DSLOP,IN_DTK!K$5,0),""),"")</f>
        <v/>
      </c>
      <c r="L10" s="45" t="str">
        <f>IF(ISNA(VLOOKUP($A10,DSLOP,IN_DTK!L$5,0))=FALSE,IF(L$8&lt;&gt;0,VLOOKUP($A10,DSLOP,IN_DTK!L$5,0),""),"")</f>
        <v/>
      </c>
      <c r="M10" s="45">
        <f>IF(ISNA(VLOOKUP($A10,DSLOP,IN_DTK!M$5,0))=FALSE,IF(M$8&lt;&gt;0,VLOOKUP($A10,DSLOP,IN_DTK!M$5,0),""),"")</f>
        <v>0</v>
      </c>
      <c r="N10" s="45" t="str">
        <f>IF(ISNA(VLOOKUP($A10,DSLOP,IN_DTK!N$5,0))=FALSE,IF(N$8&lt;&gt;0,VLOOKUP($A10,DSLOP,IN_DTK!N$5,0),""),"")</f>
        <v/>
      </c>
      <c r="O10" s="45" t="str">
        <f>IF(ISNA(VLOOKUP($A10,DSLOP,IN_DTK!O$5,0))=FALSE,IF(O$8&lt;&gt;0,VLOOKUP($A10,DSLOP,IN_DTK!O$5,0),""),"")</f>
        <v/>
      </c>
      <c r="P10" s="45">
        <f>IF(ISNA(VLOOKUP($A10,DSLOP,IN_DTK!P$5,0))=FALSE,IF(P$8&lt;&gt;0,VLOOKUP($A10,DSLOP,IN_DTK!P$5,0),""),"")</f>
        <v>0</v>
      </c>
      <c r="Q10" s="45">
        <f>IF(ISNA(VLOOKUP($A10,DSLOP,IN_DTK!Q$5,0))=FALSE,IF(Q$8&lt;&gt;0,VLOOKUP($A10,DSLOP,IN_DTK!Q$5,0),""),"")</f>
        <v>0</v>
      </c>
      <c r="R10" s="50" t="str">
        <f>IF(ISNA(VLOOKUP($A10,DSLOP,IN_DTK!R$5,0))=FALSE,IF(R$8&lt;&gt;0,VLOOKUP($A10,DSLOP,IN_DTK!R$5,0),""),"")</f>
        <v>Không</v>
      </c>
      <c r="S10" s="45">
        <f>IF(ISNA(VLOOKUP($A10,DSLOP,IN_DTK!S$5,0))=FALSE,IF(A$9&lt;&gt;0,VLOOKUP($A10,DSLOP,IN_DTK!S$5,0),""),"")</f>
        <v>0</v>
      </c>
    </row>
    <row r="11" spans="1:19" ht="21.95" customHeight="1">
      <c r="A11" s="44">
        <v>3</v>
      </c>
      <c r="B11" s="45">
        <v>3</v>
      </c>
      <c r="C11" s="45">
        <f>IF(ISNA(VLOOKUP($A11,DSLOP,IN_DTK!C$5,0))=FALSE,VLOOKUP($A11,DSLOP,IN_DTK!C$5,0),"")</f>
        <v>2230210173</v>
      </c>
      <c r="D11" s="46" t="str">
        <f>IF(ISNA(VLOOKUP($A11,DSLOP,IN_DTK!D$5,0))=FALSE,VLOOKUP($A11,DSLOP,IN_DTK!D$5,0),"")</f>
        <v>Trần Lê Trâm</v>
      </c>
      <c r="E11" s="47" t="str">
        <f>IF(ISNA(VLOOKUP($A11,DSLOP,IN_DTK!E$5,0))=FALSE,VLOOKUP($A11,DSLOP,IN_DTK!E$5,0),"")</f>
        <v>Anh</v>
      </c>
      <c r="F11" s="48">
        <f>IF(ISNA(VLOOKUP($A11,DSLOP,IN_DTK!F$5,0))=FALSE,VLOOKUP($A11,DSLOP,IN_DTK!F$5,0),"")</f>
        <v>28887</v>
      </c>
      <c r="G11" s="49" t="str">
        <f>IF(ISNA(VLOOKUP($A11,DSLOP,IN_DTK!G$5,0))=FALSE,VLOOKUP($A11,DSLOP,IN_DTK!G$5,0),"")</f>
        <v>K14MBA</v>
      </c>
      <c r="H11" s="45">
        <f>IF(ISNA(VLOOKUP($A11,DSLOP,IN_DTK!H$5,0))=FALSE,IF(H$8&lt;&gt;0,VLOOKUP($A11,DSLOP,IN_DTK!H$5,0),""),"")</f>
        <v>10</v>
      </c>
      <c r="I11" s="45" t="str">
        <f>IF(ISNA(VLOOKUP($A11,DSLOP,IN_DTK!I$5,0))=FALSE,IF(I$8&lt;&gt;0,VLOOKUP($A11,DSLOP,IN_DTK!I$5,0),""),"")</f>
        <v/>
      </c>
      <c r="J11" s="45" t="str">
        <f>IF(ISNA(VLOOKUP($A11,DSLOP,IN_DTK!J$5,0))=FALSE,IF(J$8&lt;&gt;0,VLOOKUP($A11,DSLOP,IN_DTK!J$5,0),""),"")</f>
        <v/>
      </c>
      <c r="K11" s="45" t="str">
        <f>IF(ISNA(VLOOKUP($A11,DSLOP,IN_DTK!K$5,0))=FALSE,IF(K$8&lt;&gt;0,VLOOKUP($A11,DSLOP,IN_DTK!K$5,0),""),"")</f>
        <v/>
      </c>
      <c r="L11" s="45" t="str">
        <f>IF(ISNA(VLOOKUP($A11,DSLOP,IN_DTK!L$5,0))=FALSE,IF(L$8&lt;&gt;0,VLOOKUP($A11,DSLOP,IN_DTK!L$5,0),""),"")</f>
        <v/>
      </c>
      <c r="M11" s="45">
        <f>IF(ISNA(VLOOKUP($A11,DSLOP,IN_DTK!M$5,0))=FALSE,IF(M$8&lt;&gt;0,VLOOKUP($A11,DSLOP,IN_DTK!M$5,0),""),"")</f>
        <v>8</v>
      </c>
      <c r="N11" s="45" t="str">
        <f>IF(ISNA(VLOOKUP($A11,DSLOP,IN_DTK!N$5,0))=FALSE,IF(N$8&lt;&gt;0,VLOOKUP($A11,DSLOP,IN_DTK!N$5,0),""),"")</f>
        <v/>
      </c>
      <c r="O11" s="45" t="str">
        <f>IF(ISNA(VLOOKUP($A11,DSLOP,IN_DTK!O$5,0))=FALSE,IF(O$8&lt;&gt;0,VLOOKUP($A11,DSLOP,IN_DTK!O$5,0),""),"")</f>
        <v/>
      </c>
      <c r="P11" s="45">
        <f>IF(ISNA(VLOOKUP($A11,DSLOP,IN_DTK!P$5,0))=FALSE,IF(P$8&lt;&gt;0,VLOOKUP($A11,DSLOP,IN_DTK!P$5,0),""),"")</f>
        <v>7</v>
      </c>
      <c r="Q11" s="45">
        <f>IF(ISNA(VLOOKUP($A11,DSLOP,IN_DTK!Q$5,0))=FALSE,IF(Q$8&lt;&gt;0,VLOOKUP($A11,DSLOP,IN_DTK!Q$5,0),""),"")</f>
        <v>7.6</v>
      </c>
      <c r="R11" s="50" t="str">
        <f>IF(ISNA(VLOOKUP($A11,DSLOP,IN_DTK!R$5,0))=FALSE,IF(R$8&lt;&gt;0,VLOOKUP($A11,DSLOP,IN_DTK!R$5,0),""),"")</f>
        <v>BảyPhẩy Sáu</v>
      </c>
      <c r="S11" s="45">
        <f>IF(ISNA(VLOOKUP($A11,DSLOP,IN_DTK!S$5,0))=FALSE,IF(A$9&lt;&gt;0,VLOOKUP($A11,DSLOP,IN_DTK!S$5,0),""),"")</f>
        <v>0</v>
      </c>
    </row>
    <row r="12" spans="1:19" ht="21.95" customHeight="1">
      <c r="A12" s="44">
        <v>4</v>
      </c>
      <c r="B12" s="45">
        <v>4</v>
      </c>
      <c r="C12" s="45">
        <f>IF(ISNA(VLOOKUP($A12,DSLOP,IN_DTK!C$5,0))=FALSE,VLOOKUP($A12,DSLOP,IN_DTK!C$5,0),"")</f>
        <v>2230210174</v>
      </c>
      <c r="D12" s="46" t="str">
        <f>IF(ISNA(VLOOKUP($A12,DSLOP,IN_DTK!D$5,0))=FALSE,VLOOKUP($A12,DSLOP,IN_DTK!D$5,0),"")</f>
        <v>Lê Thị Hồng</v>
      </c>
      <c r="E12" s="47" t="str">
        <f>IF(ISNA(VLOOKUP($A12,DSLOP,IN_DTK!E$5,0))=FALSE,VLOOKUP($A12,DSLOP,IN_DTK!E$5,0),"")</f>
        <v>Ánh</v>
      </c>
      <c r="F12" s="48">
        <f>IF(ISNA(VLOOKUP($A12,DSLOP,IN_DTK!F$5,0))=FALSE,VLOOKUP($A12,DSLOP,IN_DTK!F$5,0),"")</f>
        <v>33311</v>
      </c>
      <c r="G12" s="49" t="str">
        <f>IF(ISNA(VLOOKUP($A12,DSLOP,IN_DTK!G$5,0))=FALSE,VLOOKUP($A12,DSLOP,IN_DTK!G$5,0),"")</f>
        <v>K14MBA</v>
      </c>
      <c r="H12" s="45">
        <f>IF(ISNA(VLOOKUP($A12,DSLOP,IN_DTK!H$5,0))=FALSE,IF(H$8&lt;&gt;0,VLOOKUP($A12,DSLOP,IN_DTK!H$5,0),""),"")</f>
        <v>8</v>
      </c>
      <c r="I12" s="45" t="str">
        <f>IF(ISNA(VLOOKUP($A12,DSLOP,IN_DTK!I$5,0))=FALSE,IF(I$8&lt;&gt;0,VLOOKUP($A12,DSLOP,IN_DTK!I$5,0),""),"")</f>
        <v/>
      </c>
      <c r="J12" s="45" t="str">
        <f>IF(ISNA(VLOOKUP($A12,DSLOP,IN_DTK!J$5,0))=FALSE,IF(J$8&lt;&gt;0,VLOOKUP($A12,DSLOP,IN_DTK!J$5,0),""),"")</f>
        <v/>
      </c>
      <c r="K12" s="45" t="str">
        <f>IF(ISNA(VLOOKUP($A12,DSLOP,IN_DTK!K$5,0))=FALSE,IF(K$8&lt;&gt;0,VLOOKUP($A12,DSLOP,IN_DTK!K$5,0),""),"")</f>
        <v/>
      </c>
      <c r="L12" s="45" t="str">
        <f>IF(ISNA(VLOOKUP($A12,DSLOP,IN_DTK!L$5,0))=FALSE,IF(L$8&lt;&gt;0,VLOOKUP($A12,DSLOP,IN_DTK!L$5,0),""),"")</f>
        <v/>
      </c>
      <c r="M12" s="45">
        <f>IF(ISNA(VLOOKUP($A12,DSLOP,IN_DTK!M$5,0))=FALSE,IF(M$8&lt;&gt;0,VLOOKUP($A12,DSLOP,IN_DTK!M$5,0),""),"")</f>
        <v>8</v>
      </c>
      <c r="N12" s="45" t="str">
        <f>IF(ISNA(VLOOKUP($A12,DSLOP,IN_DTK!N$5,0))=FALSE,IF(N$8&lt;&gt;0,VLOOKUP($A12,DSLOP,IN_DTK!N$5,0),""),"")</f>
        <v/>
      </c>
      <c r="O12" s="45" t="str">
        <f>IF(ISNA(VLOOKUP($A12,DSLOP,IN_DTK!O$5,0))=FALSE,IF(O$8&lt;&gt;0,VLOOKUP($A12,DSLOP,IN_DTK!O$5,0),""),"")</f>
        <v/>
      </c>
      <c r="P12" s="45">
        <f>IF(ISNA(VLOOKUP($A12,DSLOP,IN_DTK!P$5,0))=FALSE,IF(P$8&lt;&gt;0,VLOOKUP($A12,DSLOP,IN_DTK!P$5,0),""),"")</f>
        <v>8</v>
      </c>
      <c r="Q12" s="45">
        <f>IF(ISNA(VLOOKUP($A12,DSLOP,IN_DTK!Q$5,0))=FALSE,IF(Q$8&lt;&gt;0,VLOOKUP($A12,DSLOP,IN_DTK!Q$5,0),""),"")</f>
        <v>8</v>
      </c>
      <c r="R12" s="50" t="str">
        <f>IF(ISNA(VLOOKUP($A12,DSLOP,IN_DTK!R$5,0))=FALSE,IF(R$8&lt;&gt;0,VLOOKUP($A12,DSLOP,IN_DTK!R$5,0),""),"")</f>
        <v>Tám</v>
      </c>
      <c r="S12" s="45">
        <f>IF(ISNA(VLOOKUP($A12,DSLOP,IN_DTK!S$5,0))=FALSE,IF(A$9&lt;&gt;0,VLOOKUP($A12,DSLOP,IN_DTK!S$5,0),""),"")</f>
        <v>0</v>
      </c>
    </row>
    <row r="13" spans="1:19" ht="21.95" customHeight="1">
      <c r="A13" s="44">
        <v>5</v>
      </c>
      <c r="B13" s="45">
        <v>5</v>
      </c>
      <c r="C13" s="45">
        <f>IF(ISNA(VLOOKUP($A13,DSLOP,IN_DTK!C$5,0))=FALSE,VLOOKUP($A13,DSLOP,IN_DTK!C$5,0),"")</f>
        <v>2230210175</v>
      </c>
      <c r="D13" s="46" t="str">
        <f>IF(ISNA(VLOOKUP($A13,DSLOP,IN_DTK!D$5,0))=FALSE,VLOOKUP($A13,DSLOP,IN_DTK!D$5,0),"")</f>
        <v>Nguyễn Thị Xuân</v>
      </c>
      <c r="E13" s="47" t="str">
        <f>IF(ISNA(VLOOKUP($A13,DSLOP,IN_DTK!E$5,0))=FALSE,VLOOKUP($A13,DSLOP,IN_DTK!E$5,0),"")</f>
        <v>Ánh</v>
      </c>
      <c r="F13" s="48">
        <f>IF(ISNA(VLOOKUP($A13,DSLOP,IN_DTK!F$5,0))=FALSE,VLOOKUP($A13,DSLOP,IN_DTK!F$5,0),"")</f>
        <v>29057</v>
      </c>
      <c r="G13" s="49" t="str">
        <f>IF(ISNA(VLOOKUP($A13,DSLOP,IN_DTK!G$5,0))=FALSE,VLOOKUP($A13,DSLOP,IN_DTK!G$5,0),"")</f>
        <v>K14MBA</v>
      </c>
      <c r="H13" s="45">
        <f>IF(ISNA(VLOOKUP($A13,DSLOP,IN_DTK!H$5,0))=FALSE,IF(H$8&lt;&gt;0,VLOOKUP($A13,DSLOP,IN_DTK!H$5,0),""),"")</f>
        <v>8</v>
      </c>
      <c r="I13" s="45" t="str">
        <f>IF(ISNA(VLOOKUP($A13,DSLOP,IN_DTK!I$5,0))=FALSE,IF(I$8&lt;&gt;0,VLOOKUP($A13,DSLOP,IN_DTK!I$5,0),""),"")</f>
        <v/>
      </c>
      <c r="J13" s="45" t="str">
        <f>IF(ISNA(VLOOKUP($A13,DSLOP,IN_DTK!J$5,0))=FALSE,IF(J$8&lt;&gt;0,VLOOKUP($A13,DSLOP,IN_DTK!J$5,0),""),"")</f>
        <v/>
      </c>
      <c r="K13" s="45" t="str">
        <f>IF(ISNA(VLOOKUP($A13,DSLOP,IN_DTK!K$5,0))=FALSE,IF(K$8&lt;&gt;0,VLOOKUP($A13,DSLOP,IN_DTK!K$5,0),""),"")</f>
        <v/>
      </c>
      <c r="L13" s="45" t="str">
        <f>IF(ISNA(VLOOKUP($A13,DSLOP,IN_DTK!L$5,0))=FALSE,IF(L$8&lt;&gt;0,VLOOKUP($A13,DSLOP,IN_DTK!L$5,0),""),"")</f>
        <v/>
      </c>
      <c r="M13" s="45">
        <f>IF(ISNA(VLOOKUP($A13,DSLOP,IN_DTK!M$5,0))=FALSE,IF(M$8&lt;&gt;0,VLOOKUP($A13,DSLOP,IN_DTK!M$5,0),""),"")</f>
        <v>8</v>
      </c>
      <c r="N13" s="45" t="str">
        <f>IF(ISNA(VLOOKUP($A13,DSLOP,IN_DTK!N$5,0))=FALSE,IF(N$8&lt;&gt;0,VLOOKUP($A13,DSLOP,IN_DTK!N$5,0),""),"")</f>
        <v/>
      </c>
      <c r="O13" s="45" t="str">
        <f>IF(ISNA(VLOOKUP($A13,DSLOP,IN_DTK!O$5,0))=FALSE,IF(O$8&lt;&gt;0,VLOOKUP($A13,DSLOP,IN_DTK!O$5,0),""),"")</f>
        <v/>
      </c>
      <c r="P13" s="45">
        <f>IF(ISNA(VLOOKUP($A13,DSLOP,IN_DTK!P$5,0))=FALSE,IF(P$8&lt;&gt;0,VLOOKUP($A13,DSLOP,IN_DTK!P$5,0),""),"")</f>
        <v>8</v>
      </c>
      <c r="Q13" s="45">
        <f>IF(ISNA(VLOOKUP($A13,DSLOP,IN_DTK!Q$5,0))=FALSE,IF(Q$8&lt;&gt;0,VLOOKUP($A13,DSLOP,IN_DTK!Q$5,0),""),"")</f>
        <v>8</v>
      </c>
      <c r="R13" s="50" t="str">
        <f>IF(ISNA(VLOOKUP($A13,DSLOP,IN_DTK!R$5,0))=FALSE,IF(R$8&lt;&gt;0,VLOOKUP($A13,DSLOP,IN_DTK!R$5,0),""),"")</f>
        <v>Tám</v>
      </c>
      <c r="S13" s="45">
        <f>IF(ISNA(VLOOKUP($A13,DSLOP,IN_DTK!S$5,0))=FALSE,IF(A$9&lt;&gt;0,VLOOKUP($A13,DSLOP,IN_DTK!S$5,0),""),"")</f>
        <v>0</v>
      </c>
    </row>
    <row r="14" spans="1:19" ht="21.95" customHeight="1">
      <c r="A14" s="44">
        <v>6</v>
      </c>
      <c r="B14" s="45">
        <v>6</v>
      </c>
      <c r="C14" s="45">
        <f>IF(ISNA(VLOOKUP($A14,DSLOP,IN_DTK!C$5,0))=FALSE,VLOOKUP($A14,DSLOP,IN_DTK!C$5,0),"")</f>
        <v>2230210176</v>
      </c>
      <c r="D14" s="46" t="str">
        <f>IF(ISNA(VLOOKUP($A14,DSLOP,IN_DTK!D$5,0))=FALSE,VLOOKUP($A14,DSLOP,IN_DTK!D$5,0),"")</f>
        <v>Tán Thị</v>
      </c>
      <c r="E14" s="47" t="str">
        <f>IF(ISNA(VLOOKUP($A14,DSLOP,IN_DTK!E$5,0))=FALSE,VLOOKUP($A14,DSLOP,IN_DTK!E$5,0),"")</f>
        <v>Cầu</v>
      </c>
      <c r="F14" s="48">
        <f>IF(ISNA(VLOOKUP($A14,DSLOP,IN_DTK!F$5,0))=FALSE,VLOOKUP($A14,DSLOP,IN_DTK!F$5,0),"")</f>
        <v>31549</v>
      </c>
      <c r="G14" s="49" t="str">
        <f>IF(ISNA(VLOOKUP($A14,DSLOP,IN_DTK!G$5,0))=FALSE,VLOOKUP($A14,DSLOP,IN_DTK!G$5,0),"")</f>
        <v>K14MBA</v>
      </c>
      <c r="H14" s="45">
        <f>IF(ISNA(VLOOKUP($A14,DSLOP,IN_DTK!H$5,0))=FALSE,IF(H$8&lt;&gt;0,VLOOKUP($A14,DSLOP,IN_DTK!H$5,0),""),"")</f>
        <v>9</v>
      </c>
      <c r="I14" s="45" t="str">
        <f>IF(ISNA(VLOOKUP($A14,DSLOP,IN_DTK!I$5,0))=FALSE,IF(I$8&lt;&gt;0,VLOOKUP($A14,DSLOP,IN_DTK!I$5,0),""),"")</f>
        <v/>
      </c>
      <c r="J14" s="45" t="str">
        <f>IF(ISNA(VLOOKUP($A14,DSLOP,IN_DTK!J$5,0))=FALSE,IF(J$8&lt;&gt;0,VLOOKUP($A14,DSLOP,IN_DTK!J$5,0),""),"")</f>
        <v/>
      </c>
      <c r="K14" s="45" t="str">
        <f>IF(ISNA(VLOOKUP($A14,DSLOP,IN_DTK!K$5,0))=FALSE,IF(K$8&lt;&gt;0,VLOOKUP($A14,DSLOP,IN_DTK!K$5,0),""),"")</f>
        <v/>
      </c>
      <c r="L14" s="45" t="str">
        <f>IF(ISNA(VLOOKUP($A14,DSLOP,IN_DTK!L$5,0))=FALSE,IF(L$8&lt;&gt;0,VLOOKUP($A14,DSLOP,IN_DTK!L$5,0),""),"")</f>
        <v/>
      </c>
      <c r="M14" s="45">
        <f>IF(ISNA(VLOOKUP($A14,DSLOP,IN_DTK!M$5,0))=FALSE,IF(M$8&lt;&gt;0,VLOOKUP($A14,DSLOP,IN_DTK!M$5,0),""),"")</f>
        <v>8.5</v>
      </c>
      <c r="N14" s="45" t="str">
        <f>IF(ISNA(VLOOKUP($A14,DSLOP,IN_DTK!N$5,0))=FALSE,IF(N$8&lt;&gt;0,VLOOKUP($A14,DSLOP,IN_DTK!N$5,0),""),"")</f>
        <v/>
      </c>
      <c r="O14" s="45" t="str">
        <f>IF(ISNA(VLOOKUP($A14,DSLOP,IN_DTK!O$5,0))=FALSE,IF(O$8&lt;&gt;0,VLOOKUP($A14,DSLOP,IN_DTK!O$5,0),""),"")</f>
        <v/>
      </c>
      <c r="P14" s="45">
        <f>IF(ISNA(VLOOKUP($A14,DSLOP,IN_DTK!P$5,0))=FALSE,IF(P$8&lt;&gt;0,VLOOKUP($A14,DSLOP,IN_DTK!P$5,0),""),"")</f>
        <v>9</v>
      </c>
      <c r="Q14" s="45">
        <f>IF(ISNA(VLOOKUP($A14,DSLOP,IN_DTK!Q$5,0))=FALSE,IF(Q$8&lt;&gt;0,VLOOKUP($A14,DSLOP,IN_DTK!Q$5,0),""),"")</f>
        <v>8.9</v>
      </c>
      <c r="R14" s="50" t="str">
        <f>IF(ISNA(VLOOKUP($A14,DSLOP,IN_DTK!R$5,0))=FALSE,IF(R$8&lt;&gt;0,VLOOKUP($A14,DSLOP,IN_DTK!R$5,0),""),"")</f>
        <v>Tám Phẩy Chín</v>
      </c>
      <c r="S14" s="45">
        <f>IF(ISNA(VLOOKUP($A14,DSLOP,IN_DTK!S$5,0))=FALSE,IF(A$9&lt;&gt;0,VLOOKUP($A14,DSLOP,IN_DTK!S$5,0),""),"")</f>
        <v>0</v>
      </c>
    </row>
    <row r="15" spans="1:19" ht="21.95" customHeight="1">
      <c r="A15" s="44">
        <v>7</v>
      </c>
      <c r="B15" s="45">
        <v>7</v>
      </c>
      <c r="C15" s="45">
        <f>IF(ISNA(VLOOKUP($A15,DSLOP,IN_DTK!C$5,0))=FALSE,VLOOKUP($A15,DSLOP,IN_DTK!C$5,0),"")</f>
        <v>2230210177</v>
      </c>
      <c r="D15" s="46" t="str">
        <f>IF(ISNA(VLOOKUP($A15,DSLOP,IN_DTK!D$5,0))=FALSE,VLOOKUP($A15,DSLOP,IN_DTK!D$5,0),"")</f>
        <v>Lê Thị Thanh</v>
      </c>
      <c r="E15" s="47" t="str">
        <f>IF(ISNA(VLOOKUP($A15,DSLOP,IN_DTK!E$5,0))=FALSE,VLOOKUP($A15,DSLOP,IN_DTK!E$5,0),"")</f>
        <v>Hà</v>
      </c>
      <c r="F15" s="48">
        <f>IF(ISNA(VLOOKUP($A15,DSLOP,IN_DTK!F$5,0))=FALSE,VLOOKUP($A15,DSLOP,IN_DTK!F$5,0),"")</f>
        <v>32817</v>
      </c>
      <c r="G15" s="49" t="str">
        <f>IF(ISNA(VLOOKUP($A15,DSLOP,IN_DTK!G$5,0))=FALSE,VLOOKUP($A15,DSLOP,IN_DTK!G$5,0),"")</f>
        <v>K14MBA</v>
      </c>
      <c r="H15" s="45">
        <f>IF(ISNA(VLOOKUP($A15,DSLOP,IN_DTK!H$5,0))=FALSE,IF(H$8&lt;&gt;0,VLOOKUP($A15,DSLOP,IN_DTK!H$5,0),""),"")</f>
        <v>8</v>
      </c>
      <c r="I15" s="45" t="str">
        <f>IF(ISNA(VLOOKUP($A15,DSLOP,IN_DTK!I$5,0))=FALSE,IF(I$8&lt;&gt;0,VLOOKUP($A15,DSLOP,IN_DTK!I$5,0),""),"")</f>
        <v/>
      </c>
      <c r="J15" s="45" t="str">
        <f>IF(ISNA(VLOOKUP($A15,DSLOP,IN_DTK!J$5,0))=FALSE,IF(J$8&lt;&gt;0,VLOOKUP($A15,DSLOP,IN_DTK!J$5,0),""),"")</f>
        <v/>
      </c>
      <c r="K15" s="45" t="str">
        <f>IF(ISNA(VLOOKUP($A15,DSLOP,IN_DTK!K$5,0))=FALSE,IF(K$8&lt;&gt;0,VLOOKUP($A15,DSLOP,IN_DTK!K$5,0),""),"")</f>
        <v/>
      </c>
      <c r="L15" s="45" t="str">
        <f>IF(ISNA(VLOOKUP($A15,DSLOP,IN_DTK!L$5,0))=FALSE,IF(L$8&lt;&gt;0,VLOOKUP($A15,DSLOP,IN_DTK!L$5,0),""),"")</f>
        <v/>
      </c>
      <c r="M15" s="45">
        <f>IF(ISNA(VLOOKUP($A15,DSLOP,IN_DTK!M$5,0))=FALSE,IF(M$8&lt;&gt;0,VLOOKUP($A15,DSLOP,IN_DTK!M$5,0),""),"")</f>
        <v>7.5</v>
      </c>
      <c r="N15" s="45" t="str">
        <f>IF(ISNA(VLOOKUP($A15,DSLOP,IN_DTK!N$5,0))=FALSE,IF(N$8&lt;&gt;0,VLOOKUP($A15,DSLOP,IN_DTK!N$5,0),""),"")</f>
        <v/>
      </c>
      <c r="O15" s="45" t="str">
        <f>IF(ISNA(VLOOKUP($A15,DSLOP,IN_DTK!O$5,0))=FALSE,IF(O$8&lt;&gt;0,VLOOKUP($A15,DSLOP,IN_DTK!O$5,0),""),"")</f>
        <v/>
      </c>
      <c r="P15" s="45">
        <f>IF(ISNA(VLOOKUP($A15,DSLOP,IN_DTK!P$5,0))=FALSE,IF(P$8&lt;&gt;0,VLOOKUP($A15,DSLOP,IN_DTK!P$5,0),""),"")</f>
        <v>8</v>
      </c>
      <c r="Q15" s="45">
        <f>IF(ISNA(VLOOKUP($A15,DSLOP,IN_DTK!Q$5,0))=FALSE,IF(Q$8&lt;&gt;0,VLOOKUP($A15,DSLOP,IN_DTK!Q$5,0),""),"")</f>
        <v>7.9</v>
      </c>
      <c r="R15" s="50" t="str">
        <f>IF(ISNA(VLOOKUP($A15,DSLOP,IN_DTK!R$5,0))=FALSE,IF(R$8&lt;&gt;0,VLOOKUP($A15,DSLOP,IN_DTK!R$5,0),""),"")</f>
        <v>Bảy Phẩy Chín</v>
      </c>
      <c r="S15" s="45">
        <f>IF(ISNA(VLOOKUP($A15,DSLOP,IN_DTK!S$5,0))=FALSE,IF(A$9&lt;&gt;0,VLOOKUP($A15,DSLOP,IN_DTK!S$5,0),""),"")</f>
        <v>0</v>
      </c>
    </row>
    <row r="16" spans="1:19" ht="21.95" customHeight="1">
      <c r="A16" s="44">
        <v>8</v>
      </c>
      <c r="B16" s="45">
        <v>8</v>
      </c>
      <c r="C16" s="45">
        <f>IF(ISNA(VLOOKUP($A16,DSLOP,IN_DTK!C$5,0))=FALSE,VLOOKUP($A16,DSLOP,IN_DTK!C$5,0),"")</f>
        <v>2231210178</v>
      </c>
      <c r="D16" s="46" t="str">
        <f>IF(ISNA(VLOOKUP($A16,DSLOP,IN_DTK!D$5,0))=FALSE,VLOOKUP($A16,DSLOP,IN_DTK!D$5,0),"")</f>
        <v>Đồng Thanh</v>
      </c>
      <c r="E16" s="47" t="str">
        <f>IF(ISNA(VLOOKUP($A16,DSLOP,IN_DTK!E$5,0))=FALSE,VLOOKUP($A16,DSLOP,IN_DTK!E$5,0),"")</f>
        <v>Hải</v>
      </c>
      <c r="F16" s="48">
        <f>IF(ISNA(VLOOKUP($A16,DSLOP,IN_DTK!F$5,0))=FALSE,VLOOKUP($A16,DSLOP,IN_DTK!F$5,0),"")</f>
        <v>30570</v>
      </c>
      <c r="G16" s="49" t="str">
        <f>IF(ISNA(VLOOKUP($A16,DSLOP,IN_DTK!G$5,0))=FALSE,VLOOKUP($A16,DSLOP,IN_DTK!G$5,0),"")</f>
        <v>K14MBA</v>
      </c>
      <c r="H16" s="45">
        <f>IF(ISNA(VLOOKUP($A16,DSLOP,IN_DTK!H$5,0))=FALSE,IF(H$8&lt;&gt;0,VLOOKUP($A16,DSLOP,IN_DTK!H$5,0),""),"")</f>
        <v>8</v>
      </c>
      <c r="I16" s="45" t="str">
        <f>IF(ISNA(VLOOKUP($A16,DSLOP,IN_DTK!I$5,0))=FALSE,IF(I$8&lt;&gt;0,VLOOKUP($A16,DSLOP,IN_DTK!I$5,0),""),"")</f>
        <v/>
      </c>
      <c r="J16" s="45" t="str">
        <f>IF(ISNA(VLOOKUP($A16,DSLOP,IN_DTK!J$5,0))=FALSE,IF(J$8&lt;&gt;0,VLOOKUP($A16,DSLOP,IN_DTK!J$5,0),""),"")</f>
        <v/>
      </c>
      <c r="K16" s="45" t="str">
        <f>IF(ISNA(VLOOKUP($A16,DSLOP,IN_DTK!K$5,0))=FALSE,IF(K$8&lt;&gt;0,VLOOKUP($A16,DSLOP,IN_DTK!K$5,0),""),"")</f>
        <v/>
      </c>
      <c r="L16" s="45" t="str">
        <f>IF(ISNA(VLOOKUP($A16,DSLOP,IN_DTK!L$5,0))=FALSE,IF(L$8&lt;&gt;0,VLOOKUP($A16,DSLOP,IN_DTK!L$5,0),""),"")</f>
        <v/>
      </c>
      <c r="M16" s="45">
        <f>IF(ISNA(VLOOKUP($A16,DSLOP,IN_DTK!M$5,0))=FALSE,IF(M$8&lt;&gt;0,VLOOKUP($A16,DSLOP,IN_DTK!M$5,0),""),"")</f>
        <v>7.5</v>
      </c>
      <c r="N16" s="45" t="str">
        <f>IF(ISNA(VLOOKUP($A16,DSLOP,IN_DTK!N$5,0))=FALSE,IF(N$8&lt;&gt;0,VLOOKUP($A16,DSLOP,IN_DTK!N$5,0),""),"")</f>
        <v/>
      </c>
      <c r="O16" s="45" t="str">
        <f>IF(ISNA(VLOOKUP($A16,DSLOP,IN_DTK!O$5,0))=FALSE,IF(O$8&lt;&gt;0,VLOOKUP($A16,DSLOP,IN_DTK!O$5,0),""),"")</f>
        <v/>
      </c>
      <c r="P16" s="45">
        <f>IF(ISNA(VLOOKUP($A16,DSLOP,IN_DTK!P$5,0))=FALSE,IF(P$8&lt;&gt;0,VLOOKUP($A16,DSLOP,IN_DTK!P$5,0),""),"")</f>
        <v>0</v>
      </c>
      <c r="Q16" s="45">
        <f>IF(ISNA(VLOOKUP($A16,DSLOP,IN_DTK!Q$5,0))=FALSE,IF(Q$8&lt;&gt;0,VLOOKUP($A16,DSLOP,IN_DTK!Q$5,0),""),"")</f>
        <v>0</v>
      </c>
      <c r="R16" s="50" t="str">
        <f>IF(ISNA(VLOOKUP($A16,DSLOP,IN_DTK!R$5,0))=FALSE,IF(R$8&lt;&gt;0,VLOOKUP($A16,DSLOP,IN_DTK!R$5,0),""),"")</f>
        <v>Không</v>
      </c>
      <c r="S16" s="45" t="str">
        <f>IF(ISNA(VLOOKUP($A16,DSLOP,IN_DTK!S$5,0))=FALSE,IF(A$9&lt;&gt;0,VLOOKUP($A16,DSLOP,IN_DTK!S$5,0),""),"")</f>
        <v>Hoãn thi</v>
      </c>
    </row>
    <row r="17" spans="1:19" ht="21.95" customHeight="1">
      <c r="A17" s="44">
        <v>9</v>
      </c>
      <c r="B17" s="45">
        <v>9</v>
      </c>
      <c r="C17" s="45">
        <f>IF(ISNA(VLOOKUP($A17,DSLOP,IN_DTK!C$5,0))=FALSE,VLOOKUP($A17,DSLOP,IN_DTK!C$5,0),"")</f>
        <v>2230210179</v>
      </c>
      <c r="D17" s="46" t="str">
        <f>IF(ISNA(VLOOKUP($A17,DSLOP,IN_DTK!D$5,0))=FALSE,VLOOKUP($A17,DSLOP,IN_DTK!D$5,0),"")</f>
        <v>Trần Thị Thu</v>
      </c>
      <c r="E17" s="47" t="str">
        <f>IF(ISNA(VLOOKUP($A17,DSLOP,IN_DTK!E$5,0))=FALSE,VLOOKUP($A17,DSLOP,IN_DTK!E$5,0),"")</f>
        <v>Hiền</v>
      </c>
      <c r="F17" s="48">
        <f>IF(ISNA(VLOOKUP($A17,DSLOP,IN_DTK!F$5,0))=FALSE,VLOOKUP($A17,DSLOP,IN_DTK!F$5,0),"")</f>
        <v>29087</v>
      </c>
      <c r="G17" s="49" t="str">
        <f>IF(ISNA(VLOOKUP($A17,DSLOP,IN_DTK!G$5,0))=FALSE,VLOOKUP($A17,DSLOP,IN_DTK!G$5,0),"")</f>
        <v>K14MBA</v>
      </c>
      <c r="H17" s="45">
        <f>IF(ISNA(VLOOKUP($A17,DSLOP,IN_DTK!H$5,0))=FALSE,IF(H$8&lt;&gt;0,VLOOKUP($A17,DSLOP,IN_DTK!H$5,0),""),"")</f>
        <v>4</v>
      </c>
      <c r="I17" s="45" t="str">
        <f>IF(ISNA(VLOOKUP($A17,DSLOP,IN_DTK!I$5,0))=FALSE,IF(I$8&lt;&gt;0,VLOOKUP($A17,DSLOP,IN_DTK!I$5,0),""),"")</f>
        <v/>
      </c>
      <c r="J17" s="45" t="str">
        <f>IF(ISNA(VLOOKUP($A17,DSLOP,IN_DTK!J$5,0))=FALSE,IF(J$8&lt;&gt;0,VLOOKUP($A17,DSLOP,IN_DTK!J$5,0),""),"")</f>
        <v/>
      </c>
      <c r="K17" s="45" t="str">
        <f>IF(ISNA(VLOOKUP($A17,DSLOP,IN_DTK!K$5,0))=FALSE,IF(K$8&lt;&gt;0,VLOOKUP($A17,DSLOP,IN_DTK!K$5,0),""),"")</f>
        <v/>
      </c>
      <c r="L17" s="45" t="str">
        <f>IF(ISNA(VLOOKUP($A17,DSLOP,IN_DTK!L$5,0))=FALSE,IF(L$8&lt;&gt;0,VLOOKUP($A17,DSLOP,IN_DTK!L$5,0),""),"")</f>
        <v/>
      </c>
      <c r="M17" s="45">
        <f>IF(ISNA(VLOOKUP($A17,DSLOP,IN_DTK!M$5,0))=FALSE,IF(M$8&lt;&gt;0,VLOOKUP($A17,DSLOP,IN_DTK!M$5,0),""),"")</f>
        <v>0</v>
      </c>
      <c r="N17" s="45" t="str">
        <f>IF(ISNA(VLOOKUP($A17,DSLOP,IN_DTK!N$5,0))=FALSE,IF(N$8&lt;&gt;0,VLOOKUP($A17,DSLOP,IN_DTK!N$5,0),""),"")</f>
        <v/>
      </c>
      <c r="O17" s="45" t="str">
        <f>IF(ISNA(VLOOKUP($A17,DSLOP,IN_DTK!O$5,0))=FALSE,IF(O$8&lt;&gt;0,VLOOKUP($A17,DSLOP,IN_DTK!O$5,0),""),"")</f>
        <v/>
      </c>
      <c r="P17" s="45">
        <f>IF(ISNA(VLOOKUP($A17,DSLOP,IN_DTK!P$5,0))=FALSE,IF(P$8&lt;&gt;0,VLOOKUP($A17,DSLOP,IN_DTK!P$5,0),""),"")</f>
        <v>0</v>
      </c>
      <c r="Q17" s="45">
        <f>IF(ISNA(VLOOKUP($A17,DSLOP,IN_DTK!Q$5,0))=FALSE,IF(Q$8&lt;&gt;0,VLOOKUP($A17,DSLOP,IN_DTK!Q$5,0),""),"")</f>
        <v>0</v>
      </c>
      <c r="R17" s="50" t="str">
        <f>IF(ISNA(VLOOKUP($A17,DSLOP,IN_DTK!R$5,0))=FALSE,IF(R$8&lt;&gt;0,VLOOKUP($A17,DSLOP,IN_DTK!R$5,0),""),"")</f>
        <v>Không</v>
      </c>
      <c r="S17" s="45" t="str">
        <f>IF(ISNA(VLOOKUP($A17,DSLOP,IN_DTK!S$5,0))=FALSE,IF(A$9&lt;&gt;0,VLOOKUP($A17,DSLOP,IN_DTK!S$5,0),""),"")</f>
        <v>HP KỲ 2</v>
      </c>
    </row>
    <row r="18" spans="1:19" ht="21.95" customHeight="1">
      <c r="A18" s="44">
        <v>10</v>
      </c>
      <c r="B18" s="45">
        <v>10</v>
      </c>
      <c r="C18" s="45">
        <f>IF(ISNA(VLOOKUP($A18,DSLOP,IN_DTK!C$5,0))=FALSE,VLOOKUP($A18,DSLOP,IN_DTK!C$5,0),"")</f>
        <v>2231210180</v>
      </c>
      <c r="D18" s="46" t="str">
        <f>IF(ISNA(VLOOKUP($A18,DSLOP,IN_DTK!D$5,0))=FALSE,VLOOKUP($A18,DSLOP,IN_DTK!D$5,0),"")</f>
        <v>Lê Công</v>
      </c>
      <c r="E18" s="47" t="str">
        <f>IF(ISNA(VLOOKUP($A18,DSLOP,IN_DTK!E$5,0))=FALSE,VLOOKUP($A18,DSLOP,IN_DTK!E$5,0),"")</f>
        <v>Hòa</v>
      </c>
      <c r="F18" s="48">
        <f>IF(ISNA(VLOOKUP($A18,DSLOP,IN_DTK!F$5,0))=FALSE,VLOOKUP($A18,DSLOP,IN_DTK!F$5,0),"")</f>
        <v>28357</v>
      </c>
      <c r="G18" s="49" t="str">
        <f>IF(ISNA(VLOOKUP($A18,DSLOP,IN_DTK!G$5,0))=FALSE,VLOOKUP($A18,DSLOP,IN_DTK!G$5,0),"")</f>
        <v>K14MBA</v>
      </c>
      <c r="H18" s="45">
        <f>IF(ISNA(VLOOKUP($A18,DSLOP,IN_DTK!H$5,0))=FALSE,IF(H$8&lt;&gt;0,VLOOKUP($A18,DSLOP,IN_DTK!H$5,0),""),"")</f>
        <v>8</v>
      </c>
      <c r="I18" s="45" t="str">
        <f>IF(ISNA(VLOOKUP($A18,DSLOP,IN_DTK!I$5,0))=FALSE,IF(I$8&lt;&gt;0,VLOOKUP($A18,DSLOP,IN_DTK!I$5,0),""),"")</f>
        <v/>
      </c>
      <c r="J18" s="45" t="str">
        <f>IF(ISNA(VLOOKUP($A18,DSLOP,IN_DTK!J$5,0))=FALSE,IF(J$8&lt;&gt;0,VLOOKUP($A18,DSLOP,IN_DTK!J$5,0),""),"")</f>
        <v/>
      </c>
      <c r="K18" s="45" t="str">
        <f>IF(ISNA(VLOOKUP($A18,DSLOP,IN_DTK!K$5,0))=FALSE,IF(K$8&lt;&gt;0,VLOOKUP($A18,DSLOP,IN_DTK!K$5,0),""),"")</f>
        <v/>
      </c>
      <c r="L18" s="45" t="str">
        <f>IF(ISNA(VLOOKUP($A18,DSLOP,IN_DTK!L$5,0))=FALSE,IF(L$8&lt;&gt;0,VLOOKUP($A18,DSLOP,IN_DTK!L$5,0),""),"")</f>
        <v/>
      </c>
      <c r="M18" s="45">
        <f>IF(ISNA(VLOOKUP($A18,DSLOP,IN_DTK!M$5,0))=FALSE,IF(M$8&lt;&gt;0,VLOOKUP($A18,DSLOP,IN_DTK!M$5,0),""),"")</f>
        <v>8</v>
      </c>
      <c r="N18" s="45" t="str">
        <f>IF(ISNA(VLOOKUP($A18,DSLOP,IN_DTK!N$5,0))=FALSE,IF(N$8&lt;&gt;0,VLOOKUP($A18,DSLOP,IN_DTK!N$5,0),""),"")</f>
        <v/>
      </c>
      <c r="O18" s="45" t="str">
        <f>IF(ISNA(VLOOKUP($A18,DSLOP,IN_DTK!O$5,0))=FALSE,IF(O$8&lt;&gt;0,VLOOKUP($A18,DSLOP,IN_DTK!O$5,0),""),"")</f>
        <v/>
      </c>
      <c r="P18" s="45">
        <f>IF(ISNA(VLOOKUP($A18,DSLOP,IN_DTK!P$5,0))=FALSE,IF(P$8&lt;&gt;0,VLOOKUP($A18,DSLOP,IN_DTK!P$5,0),""),"")</f>
        <v>6</v>
      </c>
      <c r="Q18" s="45">
        <f>IF(ISNA(VLOOKUP($A18,DSLOP,IN_DTK!Q$5,0))=FALSE,IF(Q$8&lt;&gt;0,VLOOKUP($A18,DSLOP,IN_DTK!Q$5,0),""),"")</f>
        <v>6.8</v>
      </c>
      <c r="R18" s="50" t="str">
        <f>IF(ISNA(VLOOKUP($A18,DSLOP,IN_DTK!R$5,0))=FALSE,IF(R$8&lt;&gt;0,VLOOKUP($A18,DSLOP,IN_DTK!R$5,0),""),"")</f>
        <v>Sáu  Phẩy Tám</v>
      </c>
      <c r="S18" s="45">
        <f>IF(ISNA(VLOOKUP($A18,DSLOP,IN_DTK!S$5,0))=FALSE,IF(A$9&lt;&gt;0,VLOOKUP($A18,DSLOP,IN_DTK!S$5,0),""),"")</f>
        <v>0</v>
      </c>
    </row>
    <row r="19" spans="1:19" ht="21.95" customHeight="1">
      <c r="A19" s="44">
        <v>11</v>
      </c>
      <c r="B19" s="45">
        <v>11</v>
      </c>
      <c r="C19" s="45">
        <f>IF(ISNA(VLOOKUP($A19,DSLOP,IN_DTK!C$5,0))=FALSE,VLOOKUP($A19,DSLOP,IN_DTK!C$5,0),"")</f>
        <v>2231210181</v>
      </c>
      <c r="D19" s="46" t="str">
        <f>IF(ISNA(VLOOKUP($A19,DSLOP,IN_DTK!D$5,0))=FALSE,VLOOKUP($A19,DSLOP,IN_DTK!D$5,0),"")</f>
        <v>Lý</v>
      </c>
      <c r="E19" s="47" t="str">
        <f>IF(ISNA(VLOOKUP($A19,DSLOP,IN_DTK!E$5,0))=FALSE,VLOOKUP($A19,DSLOP,IN_DTK!E$5,0),"")</f>
        <v>Hoàng</v>
      </c>
      <c r="F19" s="48">
        <f>IF(ISNA(VLOOKUP($A19,DSLOP,IN_DTK!F$5,0))=FALSE,VLOOKUP($A19,DSLOP,IN_DTK!F$5,0),"")</f>
        <v>33452</v>
      </c>
      <c r="G19" s="49" t="str">
        <f>IF(ISNA(VLOOKUP($A19,DSLOP,IN_DTK!G$5,0))=FALSE,VLOOKUP($A19,DSLOP,IN_DTK!G$5,0),"")</f>
        <v>K14MBA</v>
      </c>
      <c r="H19" s="45">
        <f>IF(ISNA(VLOOKUP($A19,DSLOP,IN_DTK!H$5,0))=FALSE,IF(H$8&lt;&gt;0,VLOOKUP($A19,DSLOP,IN_DTK!H$5,0),""),"")</f>
        <v>10</v>
      </c>
      <c r="I19" s="45" t="str">
        <f>IF(ISNA(VLOOKUP($A19,DSLOP,IN_DTK!I$5,0))=FALSE,IF(I$8&lt;&gt;0,VLOOKUP($A19,DSLOP,IN_DTK!I$5,0),""),"")</f>
        <v/>
      </c>
      <c r="J19" s="45" t="str">
        <f>IF(ISNA(VLOOKUP($A19,DSLOP,IN_DTK!J$5,0))=FALSE,IF(J$8&lt;&gt;0,VLOOKUP($A19,DSLOP,IN_DTK!J$5,0),""),"")</f>
        <v/>
      </c>
      <c r="K19" s="45" t="str">
        <f>IF(ISNA(VLOOKUP($A19,DSLOP,IN_DTK!K$5,0))=FALSE,IF(K$8&lt;&gt;0,VLOOKUP($A19,DSLOP,IN_DTK!K$5,0),""),"")</f>
        <v/>
      </c>
      <c r="L19" s="45" t="str">
        <f>IF(ISNA(VLOOKUP($A19,DSLOP,IN_DTK!L$5,0))=FALSE,IF(L$8&lt;&gt;0,VLOOKUP($A19,DSLOP,IN_DTK!L$5,0),""),"")</f>
        <v/>
      </c>
      <c r="M19" s="45">
        <f>IF(ISNA(VLOOKUP($A19,DSLOP,IN_DTK!M$5,0))=FALSE,IF(M$8&lt;&gt;0,VLOOKUP($A19,DSLOP,IN_DTK!M$5,0),""),"")</f>
        <v>8.5</v>
      </c>
      <c r="N19" s="45" t="str">
        <f>IF(ISNA(VLOOKUP($A19,DSLOP,IN_DTK!N$5,0))=FALSE,IF(N$8&lt;&gt;0,VLOOKUP($A19,DSLOP,IN_DTK!N$5,0),""),"")</f>
        <v/>
      </c>
      <c r="O19" s="45" t="str">
        <f>IF(ISNA(VLOOKUP($A19,DSLOP,IN_DTK!O$5,0))=FALSE,IF(O$8&lt;&gt;0,VLOOKUP($A19,DSLOP,IN_DTK!O$5,0),""),"")</f>
        <v/>
      </c>
      <c r="P19" s="45">
        <f>IF(ISNA(VLOOKUP($A19,DSLOP,IN_DTK!P$5,0))=FALSE,IF(P$8&lt;&gt;0,VLOOKUP($A19,DSLOP,IN_DTK!P$5,0),""),"")</f>
        <v>7.5</v>
      </c>
      <c r="Q19" s="45">
        <f>IF(ISNA(VLOOKUP($A19,DSLOP,IN_DTK!Q$5,0))=FALSE,IF(Q$8&lt;&gt;0,VLOOKUP($A19,DSLOP,IN_DTK!Q$5,0),""),"")</f>
        <v>8.1</v>
      </c>
      <c r="R19" s="50" t="str">
        <f>IF(ISNA(VLOOKUP($A19,DSLOP,IN_DTK!R$5,0))=FALSE,IF(R$8&lt;&gt;0,VLOOKUP($A19,DSLOP,IN_DTK!R$5,0),""),"")</f>
        <v>Tám Phẩy Một</v>
      </c>
      <c r="S19" s="45">
        <f>IF(ISNA(VLOOKUP($A19,DSLOP,IN_DTK!S$5,0))=FALSE,IF(A$9&lt;&gt;0,VLOOKUP($A19,DSLOP,IN_DTK!S$5,0),""),"")</f>
        <v>0</v>
      </c>
    </row>
    <row r="20" spans="1:19" ht="21.95" customHeight="1">
      <c r="A20" s="44">
        <v>12</v>
      </c>
      <c r="B20" s="45">
        <v>12</v>
      </c>
      <c r="C20" s="45">
        <f>IF(ISNA(VLOOKUP($A20,DSLOP,IN_DTK!C$5,0))=FALSE,VLOOKUP($A20,DSLOP,IN_DTK!C$5,0),"")</f>
        <v>2231210182</v>
      </c>
      <c r="D20" s="46" t="str">
        <f>IF(ISNA(VLOOKUP($A20,DSLOP,IN_DTK!D$5,0))=FALSE,VLOOKUP($A20,DSLOP,IN_DTK!D$5,0),"")</f>
        <v>Phạm Phú</v>
      </c>
      <c r="E20" s="47" t="str">
        <f>IF(ISNA(VLOOKUP($A20,DSLOP,IN_DTK!E$5,0))=FALSE,VLOOKUP($A20,DSLOP,IN_DTK!E$5,0),"")</f>
        <v>Hoàng</v>
      </c>
      <c r="F20" s="48">
        <f>IF(ISNA(VLOOKUP($A20,DSLOP,IN_DTK!F$5,0))=FALSE,VLOOKUP($A20,DSLOP,IN_DTK!F$5,0),"")</f>
        <v>30237</v>
      </c>
      <c r="G20" s="49" t="str">
        <f>IF(ISNA(VLOOKUP($A20,DSLOP,IN_DTK!G$5,0))=FALSE,VLOOKUP($A20,DSLOP,IN_DTK!G$5,0),"")</f>
        <v>K14MBA</v>
      </c>
      <c r="H20" s="45">
        <f>IF(ISNA(VLOOKUP($A20,DSLOP,IN_DTK!H$5,0))=FALSE,IF(H$8&lt;&gt;0,VLOOKUP($A20,DSLOP,IN_DTK!H$5,0),""),"")</f>
        <v>9</v>
      </c>
      <c r="I20" s="45" t="str">
        <f>IF(ISNA(VLOOKUP($A20,DSLOP,IN_DTK!I$5,0))=FALSE,IF(I$8&lt;&gt;0,VLOOKUP($A20,DSLOP,IN_DTK!I$5,0),""),"")</f>
        <v/>
      </c>
      <c r="J20" s="45" t="str">
        <f>IF(ISNA(VLOOKUP($A20,DSLOP,IN_DTK!J$5,0))=FALSE,IF(J$8&lt;&gt;0,VLOOKUP($A20,DSLOP,IN_DTK!J$5,0),""),"")</f>
        <v/>
      </c>
      <c r="K20" s="45" t="str">
        <f>IF(ISNA(VLOOKUP($A20,DSLOP,IN_DTK!K$5,0))=FALSE,IF(K$8&lt;&gt;0,VLOOKUP($A20,DSLOP,IN_DTK!K$5,0),""),"")</f>
        <v/>
      </c>
      <c r="L20" s="45" t="str">
        <f>IF(ISNA(VLOOKUP($A20,DSLOP,IN_DTK!L$5,0))=FALSE,IF(L$8&lt;&gt;0,VLOOKUP($A20,DSLOP,IN_DTK!L$5,0),""),"")</f>
        <v/>
      </c>
      <c r="M20" s="45">
        <f>IF(ISNA(VLOOKUP($A20,DSLOP,IN_DTK!M$5,0))=FALSE,IF(M$8&lt;&gt;0,VLOOKUP($A20,DSLOP,IN_DTK!M$5,0),""),"")</f>
        <v>8.5</v>
      </c>
      <c r="N20" s="45" t="str">
        <f>IF(ISNA(VLOOKUP($A20,DSLOP,IN_DTK!N$5,0))=FALSE,IF(N$8&lt;&gt;0,VLOOKUP($A20,DSLOP,IN_DTK!N$5,0),""),"")</f>
        <v/>
      </c>
      <c r="O20" s="45" t="str">
        <f>IF(ISNA(VLOOKUP($A20,DSLOP,IN_DTK!O$5,0))=FALSE,IF(O$8&lt;&gt;0,VLOOKUP($A20,DSLOP,IN_DTK!O$5,0),""),"")</f>
        <v/>
      </c>
      <c r="P20" s="45">
        <f>IF(ISNA(VLOOKUP($A20,DSLOP,IN_DTK!P$5,0))=FALSE,IF(P$8&lt;&gt;0,VLOOKUP($A20,DSLOP,IN_DTK!P$5,0),""),"")</f>
        <v>7.5</v>
      </c>
      <c r="Q20" s="45">
        <f>IF(ISNA(VLOOKUP($A20,DSLOP,IN_DTK!Q$5,0))=FALSE,IF(Q$8&lt;&gt;0,VLOOKUP($A20,DSLOP,IN_DTK!Q$5,0),""),"")</f>
        <v>8</v>
      </c>
      <c r="R20" s="50" t="str">
        <f>IF(ISNA(VLOOKUP($A20,DSLOP,IN_DTK!R$5,0))=FALSE,IF(R$8&lt;&gt;0,VLOOKUP($A20,DSLOP,IN_DTK!R$5,0),""),"")</f>
        <v>Tám</v>
      </c>
      <c r="S20" s="45">
        <f>IF(ISNA(VLOOKUP($A20,DSLOP,IN_DTK!S$5,0))=FALSE,IF(A$9&lt;&gt;0,VLOOKUP($A20,DSLOP,IN_DTK!S$5,0),""),"")</f>
        <v>0</v>
      </c>
    </row>
    <row r="21" spans="1:19" ht="21.95" customHeight="1">
      <c r="A21" s="44">
        <v>13</v>
      </c>
      <c r="B21" s="45">
        <v>13</v>
      </c>
      <c r="C21" s="45">
        <f>IF(ISNA(VLOOKUP($A21,DSLOP,IN_DTK!C$5,0))=FALSE,VLOOKUP($A21,DSLOP,IN_DTK!C$5,0),"")</f>
        <v>2231210183</v>
      </c>
      <c r="D21" s="46" t="str">
        <f>IF(ISNA(VLOOKUP($A21,DSLOP,IN_DTK!D$5,0))=FALSE,VLOOKUP($A21,DSLOP,IN_DTK!D$5,0),"")</f>
        <v>Lương Hữu</v>
      </c>
      <c r="E21" s="47" t="str">
        <f>IF(ISNA(VLOOKUP($A21,DSLOP,IN_DTK!E$5,0))=FALSE,VLOOKUP($A21,DSLOP,IN_DTK!E$5,0),"")</f>
        <v>Hùng</v>
      </c>
      <c r="F21" s="48">
        <f>IF(ISNA(VLOOKUP($A21,DSLOP,IN_DTK!F$5,0))=FALSE,VLOOKUP($A21,DSLOP,IN_DTK!F$5,0),"")</f>
        <v>31569</v>
      </c>
      <c r="G21" s="49" t="str">
        <f>IF(ISNA(VLOOKUP($A21,DSLOP,IN_DTK!G$5,0))=FALSE,VLOOKUP($A21,DSLOP,IN_DTK!G$5,0),"")</f>
        <v>K14MBA</v>
      </c>
      <c r="H21" s="45">
        <f>IF(ISNA(VLOOKUP($A21,DSLOP,IN_DTK!H$5,0))=FALSE,IF(H$8&lt;&gt;0,VLOOKUP($A21,DSLOP,IN_DTK!H$5,0),""),"")</f>
        <v>8</v>
      </c>
      <c r="I21" s="45" t="str">
        <f>IF(ISNA(VLOOKUP($A21,DSLOP,IN_DTK!I$5,0))=FALSE,IF(I$8&lt;&gt;0,VLOOKUP($A21,DSLOP,IN_DTK!I$5,0),""),"")</f>
        <v/>
      </c>
      <c r="J21" s="45" t="str">
        <f>IF(ISNA(VLOOKUP($A21,DSLOP,IN_DTK!J$5,0))=FALSE,IF(J$8&lt;&gt;0,VLOOKUP($A21,DSLOP,IN_DTK!J$5,0),""),"")</f>
        <v/>
      </c>
      <c r="K21" s="45" t="str">
        <f>IF(ISNA(VLOOKUP($A21,DSLOP,IN_DTK!K$5,0))=FALSE,IF(K$8&lt;&gt;0,VLOOKUP($A21,DSLOP,IN_DTK!K$5,0),""),"")</f>
        <v/>
      </c>
      <c r="L21" s="45" t="str">
        <f>IF(ISNA(VLOOKUP($A21,DSLOP,IN_DTK!L$5,0))=FALSE,IF(L$8&lt;&gt;0,VLOOKUP($A21,DSLOP,IN_DTK!L$5,0),""),"")</f>
        <v/>
      </c>
      <c r="M21" s="45">
        <f>IF(ISNA(VLOOKUP($A21,DSLOP,IN_DTK!M$5,0))=FALSE,IF(M$8&lt;&gt;0,VLOOKUP($A21,DSLOP,IN_DTK!M$5,0),""),"")</f>
        <v>7.5</v>
      </c>
      <c r="N21" s="45" t="str">
        <f>IF(ISNA(VLOOKUP($A21,DSLOP,IN_DTK!N$5,0))=FALSE,IF(N$8&lt;&gt;0,VLOOKUP($A21,DSLOP,IN_DTK!N$5,0),""),"")</f>
        <v/>
      </c>
      <c r="O21" s="45" t="str">
        <f>IF(ISNA(VLOOKUP($A21,DSLOP,IN_DTK!O$5,0))=FALSE,IF(O$8&lt;&gt;0,VLOOKUP($A21,DSLOP,IN_DTK!O$5,0),""),"")</f>
        <v/>
      </c>
      <c r="P21" s="45">
        <f>IF(ISNA(VLOOKUP($A21,DSLOP,IN_DTK!P$5,0))=FALSE,IF(P$8&lt;&gt;0,VLOOKUP($A21,DSLOP,IN_DTK!P$5,0),""),"")</f>
        <v>0</v>
      </c>
      <c r="Q21" s="45">
        <f>IF(ISNA(VLOOKUP($A21,DSLOP,IN_DTK!Q$5,0))=FALSE,IF(Q$8&lt;&gt;0,VLOOKUP($A21,DSLOP,IN_DTK!Q$5,0),""),"")</f>
        <v>0</v>
      </c>
      <c r="R21" s="50" t="str">
        <f>IF(ISNA(VLOOKUP($A21,DSLOP,IN_DTK!R$5,0))=FALSE,IF(R$8&lt;&gt;0,VLOOKUP($A21,DSLOP,IN_DTK!R$5,0),""),"")</f>
        <v>Không</v>
      </c>
      <c r="S21" s="45" t="str">
        <f>IF(ISNA(VLOOKUP($A21,DSLOP,IN_DTK!S$5,0))=FALSE,IF(A$9&lt;&gt;0,VLOOKUP($A21,DSLOP,IN_DTK!S$5,0),""),"")</f>
        <v>HP KỲ 2</v>
      </c>
    </row>
    <row r="22" spans="1:19" ht="21.95" customHeight="1">
      <c r="A22" s="44">
        <v>14</v>
      </c>
      <c r="B22" s="45">
        <v>14</v>
      </c>
      <c r="C22" s="45">
        <f>IF(ISNA(VLOOKUP($A22,DSLOP,IN_DTK!C$5,0))=FALSE,VLOOKUP($A22,DSLOP,IN_DTK!C$5,0),"")</f>
        <v>2231210184</v>
      </c>
      <c r="D22" s="46" t="str">
        <f>IF(ISNA(VLOOKUP($A22,DSLOP,IN_DTK!D$5,0))=FALSE,VLOOKUP($A22,DSLOP,IN_DTK!D$5,0),"")</f>
        <v>Thái Việt</v>
      </c>
      <c r="E22" s="47" t="str">
        <f>IF(ISNA(VLOOKUP($A22,DSLOP,IN_DTK!E$5,0))=FALSE,VLOOKUP($A22,DSLOP,IN_DTK!E$5,0),"")</f>
        <v>Hùng</v>
      </c>
      <c r="F22" s="48">
        <f>IF(ISNA(VLOOKUP($A22,DSLOP,IN_DTK!F$5,0))=FALSE,VLOOKUP($A22,DSLOP,IN_DTK!F$5,0),"")</f>
        <v>28455</v>
      </c>
      <c r="G22" s="49" t="str">
        <f>IF(ISNA(VLOOKUP($A22,DSLOP,IN_DTK!G$5,0))=FALSE,VLOOKUP($A22,DSLOP,IN_DTK!G$5,0),"")</f>
        <v>K14MBA</v>
      </c>
      <c r="H22" s="45">
        <f>IF(ISNA(VLOOKUP($A22,DSLOP,IN_DTK!H$5,0))=FALSE,IF(H$8&lt;&gt;0,VLOOKUP($A22,DSLOP,IN_DTK!H$5,0),""),"")</f>
        <v>10</v>
      </c>
      <c r="I22" s="45" t="str">
        <f>IF(ISNA(VLOOKUP($A22,DSLOP,IN_DTK!I$5,0))=FALSE,IF(I$8&lt;&gt;0,VLOOKUP($A22,DSLOP,IN_DTK!I$5,0),""),"")</f>
        <v/>
      </c>
      <c r="J22" s="45" t="str">
        <f>IF(ISNA(VLOOKUP($A22,DSLOP,IN_DTK!J$5,0))=FALSE,IF(J$8&lt;&gt;0,VLOOKUP($A22,DSLOP,IN_DTK!J$5,0),""),"")</f>
        <v/>
      </c>
      <c r="K22" s="45" t="str">
        <f>IF(ISNA(VLOOKUP($A22,DSLOP,IN_DTK!K$5,0))=FALSE,IF(K$8&lt;&gt;0,VLOOKUP($A22,DSLOP,IN_DTK!K$5,0),""),"")</f>
        <v/>
      </c>
      <c r="L22" s="45" t="str">
        <f>IF(ISNA(VLOOKUP($A22,DSLOP,IN_DTK!L$5,0))=FALSE,IF(L$8&lt;&gt;0,VLOOKUP($A22,DSLOP,IN_DTK!L$5,0),""),"")</f>
        <v/>
      </c>
      <c r="M22" s="45">
        <f>IF(ISNA(VLOOKUP($A22,DSLOP,IN_DTK!M$5,0))=FALSE,IF(M$8&lt;&gt;0,VLOOKUP($A22,DSLOP,IN_DTK!M$5,0),""),"")</f>
        <v>8.5</v>
      </c>
      <c r="N22" s="45" t="str">
        <f>IF(ISNA(VLOOKUP($A22,DSLOP,IN_DTK!N$5,0))=FALSE,IF(N$8&lt;&gt;0,VLOOKUP($A22,DSLOP,IN_DTK!N$5,0),""),"")</f>
        <v/>
      </c>
      <c r="O22" s="45" t="str">
        <f>IF(ISNA(VLOOKUP($A22,DSLOP,IN_DTK!O$5,0))=FALSE,IF(O$8&lt;&gt;0,VLOOKUP($A22,DSLOP,IN_DTK!O$5,0),""),"")</f>
        <v/>
      </c>
      <c r="P22" s="45">
        <f>IF(ISNA(VLOOKUP($A22,DSLOP,IN_DTK!P$5,0))=FALSE,IF(P$8&lt;&gt;0,VLOOKUP($A22,DSLOP,IN_DTK!P$5,0),""),"")</f>
        <v>7.5</v>
      </c>
      <c r="Q22" s="45">
        <f>IF(ISNA(VLOOKUP($A22,DSLOP,IN_DTK!Q$5,0))=FALSE,IF(Q$8&lt;&gt;0,VLOOKUP($A22,DSLOP,IN_DTK!Q$5,0),""),"")</f>
        <v>8.1</v>
      </c>
      <c r="R22" s="50" t="str">
        <f>IF(ISNA(VLOOKUP($A22,DSLOP,IN_DTK!R$5,0))=FALSE,IF(R$8&lt;&gt;0,VLOOKUP($A22,DSLOP,IN_DTK!R$5,0),""),"")</f>
        <v>Tám Phẩy Một</v>
      </c>
      <c r="S22" s="45">
        <f>IF(ISNA(VLOOKUP($A22,DSLOP,IN_DTK!S$5,0))=FALSE,IF(A$9&lt;&gt;0,VLOOKUP($A22,DSLOP,IN_DTK!S$5,0),""),"")</f>
        <v>0</v>
      </c>
    </row>
    <row r="23" spans="1:19" ht="21.95" customHeight="1">
      <c r="A23" s="44">
        <v>15</v>
      </c>
      <c r="B23" s="45">
        <v>15</v>
      </c>
      <c r="C23" s="45">
        <f>IF(ISNA(VLOOKUP($A23,DSLOP,IN_DTK!C$5,0))=FALSE,VLOOKUP($A23,DSLOP,IN_DTK!C$5,0),"")</f>
        <v>2231210185</v>
      </c>
      <c r="D23" s="46" t="str">
        <f>IF(ISNA(VLOOKUP($A23,DSLOP,IN_DTK!D$5,0))=FALSE,VLOOKUP($A23,DSLOP,IN_DTK!D$5,0),"")</f>
        <v>Trần Quốc</v>
      </c>
      <c r="E23" s="47" t="str">
        <f>IF(ISNA(VLOOKUP($A23,DSLOP,IN_DTK!E$5,0))=FALSE,VLOOKUP($A23,DSLOP,IN_DTK!E$5,0),"")</f>
        <v>Hùng</v>
      </c>
      <c r="F23" s="48">
        <f>IF(ISNA(VLOOKUP($A23,DSLOP,IN_DTK!F$5,0))=FALSE,VLOOKUP($A23,DSLOP,IN_DTK!F$5,0),"")</f>
        <v>32585</v>
      </c>
      <c r="G23" s="49" t="str">
        <f>IF(ISNA(VLOOKUP($A23,DSLOP,IN_DTK!G$5,0))=FALSE,VLOOKUP($A23,DSLOP,IN_DTK!G$5,0),"")</f>
        <v>K14MBA</v>
      </c>
      <c r="H23" s="45">
        <f>IF(ISNA(VLOOKUP($A23,DSLOP,IN_DTK!H$5,0))=FALSE,IF(H$8&lt;&gt;0,VLOOKUP($A23,DSLOP,IN_DTK!H$5,0),""),"")</f>
        <v>8</v>
      </c>
      <c r="I23" s="45" t="str">
        <f>IF(ISNA(VLOOKUP($A23,DSLOP,IN_DTK!I$5,0))=FALSE,IF(I$8&lt;&gt;0,VLOOKUP($A23,DSLOP,IN_DTK!I$5,0),""),"")</f>
        <v/>
      </c>
      <c r="J23" s="45" t="str">
        <f>IF(ISNA(VLOOKUP($A23,DSLOP,IN_DTK!J$5,0))=FALSE,IF(J$8&lt;&gt;0,VLOOKUP($A23,DSLOP,IN_DTK!J$5,0),""),"")</f>
        <v/>
      </c>
      <c r="K23" s="45" t="str">
        <f>IF(ISNA(VLOOKUP($A23,DSLOP,IN_DTK!K$5,0))=FALSE,IF(K$8&lt;&gt;0,VLOOKUP($A23,DSLOP,IN_DTK!K$5,0),""),"")</f>
        <v/>
      </c>
      <c r="L23" s="45" t="str">
        <f>IF(ISNA(VLOOKUP($A23,DSLOP,IN_DTK!L$5,0))=FALSE,IF(L$8&lt;&gt;0,VLOOKUP($A23,DSLOP,IN_DTK!L$5,0),""),"")</f>
        <v/>
      </c>
      <c r="M23" s="45">
        <f>IF(ISNA(VLOOKUP($A23,DSLOP,IN_DTK!M$5,0))=FALSE,IF(M$8&lt;&gt;0,VLOOKUP($A23,DSLOP,IN_DTK!M$5,0),""),"")</f>
        <v>8</v>
      </c>
      <c r="N23" s="45" t="str">
        <f>IF(ISNA(VLOOKUP($A23,DSLOP,IN_DTK!N$5,0))=FALSE,IF(N$8&lt;&gt;0,VLOOKUP($A23,DSLOP,IN_DTK!N$5,0),""),"")</f>
        <v/>
      </c>
      <c r="O23" s="45" t="str">
        <f>IF(ISNA(VLOOKUP($A23,DSLOP,IN_DTK!O$5,0))=FALSE,IF(O$8&lt;&gt;0,VLOOKUP($A23,DSLOP,IN_DTK!O$5,0),""),"")</f>
        <v/>
      </c>
      <c r="P23" s="45">
        <f>IF(ISNA(VLOOKUP($A23,DSLOP,IN_DTK!P$5,0))=FALSE,IF(P$8&lt;&gt;0,VLOOKUP($A23,DSLOP,IN_DTK!P$5,0),""),"")</f>
        <v>8</v>
      </c>
      <c r="Q23" s="45">
        <f>IF(ISNA(VLOOKUP($A23,DSLOP,IN_DTK!Q$5,0))=FALSE,IF(Q$8&lt;&gt;0,VLOOKUP($A23,DSLOP,IN_DTK!Q$5,0),""),"")</f>
        <v>8</v>
      </c>
      <c r="R23" s="50" t="str">
        <f>IF(ISNA(VLOOKUP($A23,DSLOP,IN_DTK!R$5,0))=FALSE,IF(R$8&lt;&gt;0,VLOOKUP($A23,DSLOP,IN_DTK!R$5,0),""),"")</f>
        <v>Tám</v>
      </c>
      <c r="S23" s="45">
        <f>IF(ISNA(VLOOKUP($A23,DSLOP,IN_DTK!S$5,0))=FALSE,IF(A$9&lt;&gt;0,VLOOKUP($A23,DSLOP,IN_DTK!S$5,0),""),"")</f>
        <v>0</v>
      </c>
    </row>
    <row r="24" spans="1:19" ht="21.95" customHeight="1">
      <c r="A24" s="44">
        <v>16</v>
      </c>
      <c r="B24" s="45">
        <v>16</v>
      </c>
      <c r="C24" s="45">
        <f>IF(ISNA(VLOOKUP($A24,DSLOP,IN_DTK!C$5,0))=FALSE,VLOOKUP($A24,DSLOP,IN_DTK!C$5,0),"")</f>
        <v>2231210186</v>
      </c>
      <c r="D24" s="46" t="str">
        <f>IF(ISNA(VLOOKUP($A24,DSLOP,IN_DTK!D$5,0))=FALSE,VLOOKUP($A24,DSLOP,IN_DTK!D$5,0),"")</f>
        <v>Vũ Mạnh</v>
      </c>
      <c r="E24" s="47" t="str">
        <f>IF(ISNA(VLOOKUP($A24,DSLOP,IN_DTK!E$5,0))=FALSE,VLOOKUP($A24,DSLOP,IN_DTK!E$5,0),"")</f>
        <v>Hùng</v>
      </c>
      <c r="F24" s="48">
        <f>IF(ISNA(VLOOKUP($A24,DSLOP,IN_DTK!F$5,0))=FALSE,VLOOKUP($A24,DSLOP,IN_DTK!F$5,0),"")</f>
        <v>26291</v>
      </c>
      <c r="G24" s="49" t="str">
        <f>IF(ISNA(VLOOKUP($A24,DSLOP,IN_DTK!G$5,0))=FALSE,VLOOKUP($A24,DSLOP,IN_DTK!G$5,0),"")</f>
        <v>K14MBA</v>
      </c>
      <c r="H24" s="45">
        <f>IF(ISNA(VLOOKUP($A24,DSLOP,IN_DTK!H$5,0))=FALSE,IF(H$8&lt;&gt;0,VLOOKUP($A24,DSLOP,IN_DTK!H$5,0),""),"")</f>
        <v>9</v>
      </c>
      <c r="I24" s="45" t="str">
        <f>IF(ISNA(VLOOKUP($A24,DSLOP,IN_DTK!I$5,0))=FALSE,IF(I$8&lt;&gt;0,VLOOKUP($A24,DSLOP,IN_DTK!I$5,0),""),"")</f>
        <v/>
      </c>
      <c r="J24" s="45" t="str">
        <f>IF(ISNA(VLOOKUP($A24,DSLOP,IN_DTK!J$5,0))=FALSE,IF(J$8&lt;&gt;0,VLOOKUP($A24,DSLOP,IN_DTK!J$5,0),""),"")</f>
        <v/>
      </c>
      <c r="K24" s="45" t="str">
        <f>IF(ISNA(VLOOKUP($A24,DSLOP,IN_DTK!K$5,0))=FALSE,IF(K$8&lt;&gt;0,VLOOKUP($A24,DSLOP,IN_DTK!K$5,0),""),"")</f>
        <v/>
      </c>
      <c r="L24" s="45" t="str">
        <f>IF(ISNA(VLOOKUP($A24,DSLOP,IN_DTK!L$5,0))=FALSE,IF(L$8&lt;&gt;0,VLOOKUP($A24,DSLOP,IN_DTK!L$5,0),""),"")</f>
        <v/>
      </c>
      <c r="M24" s="45">
        <f>IF(ISNA(VLOOKUP($A24,DSLOP,IN_DTK!M$5,0))=FALSE,IF(M$8&lt;&gt;0,VLOOKUP($A24,DSLOP,IN_DTK!M$5,0),""),"")</f>
        <v>8</v>
      </c>
      <c r="N24" s="45" t="str">
        <f>IF(ISNA(VLOOKUP($A24,DSLOP,IN_DTK!N$5,0))=FALSE,IF(N$8&lt;&gt;0,VLOOKUP($A24,DSLOP,IN_DTK!N$5,0),""),"")</f>
        <v/>
      </c>
      <c r="O24" s="45" t="str">
        <f>IF(ISNA(VLOOKUP($A24,DSLOP,IN_DTK!O$5,0))=FALSE,IF(O$8&lt;&gt;0,VLOOKUP($A24,DSLOP,IN_DTK!O$5,0),""),"")</f>
        <v/>
      </c>
      <c r="P24" s="45">
        <f>IF(ISNA(VLOOKUP($A24,DSLOP,IN_DTK!P$5,0))=FALSE,IF(P$8&lt;&gt;0,VLOOKUP($A24,DSLOP,IN_DTK!P$5,0),""),"")</f>
        <v>6.5</v>
      </c>
      <c r="Q24" s="45">
        <f>IF(ISNA(VLOOKUP($A24,DSLOP,IN_DTK!Q$5,0))=FALSE,IF(Q$8&lt;&gt;0,VLOOKUP($A24,DSLOP,IN_DTK!Q$5,0),""),"")</f>
        <v>7.2</v>
      </c>
      <c r="R24" s="50" t="str">
        <f>IF(ISNA(VLOOKUP($A24,DSLOP,IN_DTK!R$5,0))=FALSE,IF(R$8&lt;&gt;0,VLOOKUP($A24,DSLOP,IN_DTK!R$5,0),""),"")</f>
        <v>Bảy Phẩy Hai</v>
      </c>
      <c r="S24" s="45">
        <f>IF(ISNA(VLOOKUP($A24,DSLOP,IN_DTK!S$5,0))=FALSE,IF(A$9&lt;&gt;0,VLOOKUP($A24,DSLOP,IN_DTK!S$5,0),""),"")</f>
        <v>0</v>
      </c>
    </row>
    <row r="25" spans="1:19" ht="21.95" customHeight="1">
      <c r="A25" s="44">
        <v>17</v>
      </c>
      <c r="B25" s="45">
        <v>17</v>
      </c>
      <c r="C25" s="45">
        <f>IF(ISNA(VLOOKUP($A25,DSLOP,IN_DTK!C$5,0))=FALSE,VLOOKUP($A25,DSLOP,IN_DTK!C$5,0),"")</f>
        <v>2231210187</v>
      </c>
      <c r="D25" s="46" t="str">
        <f>IF(ISNA(VLOOKUP($A25,DSLOP,IN_DTK!D$5,0))=FALSE,VLOOKUP($A25,DSLOP,IN_DTK!D$5,0),"")</f>
        <v>Đỗ Quang</v>
      </c>
      <c r="E25" s="47" t="str">
        <f>IF(ISNA(VLOOKUP($A25,DSLOP,IN_DTK!E$5,0))=FALSE,VLOOKUP($A25,DSLOP,IN_DTK!E$5,0),"")</f>
        <v>Huy</v>
      </c>
      <c r="F25" s="48">
        <f>IF(ISNA(VLOOKUP($A25,DSLOP,IN_DTK!F$5,0))=FALSE,VLOOKUP($A25,DSLOP,IN_DTK!F$5,0),"")</f>
        <v>33105</v>
      </c>
      <c r="G25" s="49" t="str">
        <f>IF(ISNA(VLOOKUP($A25,DSLOP,IN_DTK!G$5,0))=FALSE,VLOOKUP($A25,DSLOP,IN_DTK!G$5,0),"")</f>
        <v>K14MBA</v>
      </c>
      <c r="H25" s="45">
        <f>IF(ISNA(VLOOKUP($A25,DSLOP,IN_DTK!H$5,0))=FALSE,IF(H$8&lt;&gt;0,VLOOKUP($A25,DSLOP,IN_DTK!H$5,0),""),"")</f>
        <v>8</v>
      </c>
      <c r="I25" s="45" t="str">
        <f>IF(ISNA(VLOOKUP($A25,DSLOP,IN_DTK!I$5,0))=FALSE,IF(I$8&lt;&gt;0,VLOOKUP($A25,DSLOP,IN_DTK!I$5,0),""),"")</f>
        <v/>
      </c>
      <c r="J25" s="45" t="str">
        <f>IF(ISNA(VLOOKUP($A25,DSLOP,IN_DTK!J$5,0))=FALSE,IF(J$8&lt;&gt;0,VLOOKUP($A25,DSLOP,IN_DTK!J$5,0),""),"")</f>
        <v/>
      </c>
      <c r="K25" s="45" t="str">
        <f>IF(ISNA(VLOOKUP($A25,DSLOP,IN_DTK!K$5,0))=FALSE,IF(K$8&lt;&gt;0,VLOOKUP($A25,DSLOP,IN_DTK!K$5,0),""),"")</f>
        <v/>
      </c>
      <c r="L25" s="45" t="str">
        <f>IF(ISNA(VLOOKUP($A25,DSLOP,IN_DTK!L$5,0))=FALSE,IF(L$8&lt;&gt;0,VLOOKUP($A25,DSLOP,IN_DTK!L$5,0),""),"")</f>
        <v/>
      </c>
      <c r="M25" s="45">
        <f>IF(ISNA(VLOOKUP($A25,DSLOP,IN_DTK!M$5,0))=FALSE,IF(M$8&lt;&gt;0,VLOOKUP($A25,DSLOP,IN_DTK!M$5,0),""),"")</f>
        <v>7.5</v>
      </c>
      <c r="N25" s="45" t="str">
        <f>IF(ISNA(VLOOKUP($A25,DSLOP,IN_DTK!N$5,0))=FALSE,IF(N$8&lt;&gt;0,VLOOKUP($A25,DSLOP,IN_DTK!N$5,0),""),"")</f>
        <v/>
      </c>
      <c r="O25" s="45" t="str">
        <f>IF(ISNA(VLOOKUP($A25,DSLOP,IN_DTK!O$5,0))=FALSE,IF(O$8&lt;&gt;0,VLOOKUP($A25,DSLOP,IN_DTK!O$5,0),""),"")</f>
        <v/>
      </c>
      <c r="P25" s="45">
        <f>IF(ISNA(VLOOKUP($A25,DSLOP,IN_DTK!P$5,0))=FALSE,IF(P$8&lt;&gt;0,VLOOKUP($A25,DSLOP,IN_DTK!P$5,0),""),"")</f>
        <v>5.5</v>
      </c>
      <c r="Q25" s="45">
        <f>IF(ISNA(VLOOKUP($A25,DSLOP,IN_DTK!Q$5,0))=FALSE,IF(Q$8&lt;&gt;0,VLOOKUP($A25,DSLOP,IN_DTK!Q$5,0),""),"")</f>
        <v>6.4</v>
      </c>
      <c r="R25" s="50" t="str">
        <f>IF(ISNA(VLOOKUP($A25,DSLOP,IN_DTK!R$5,0))=FALSE,IF(R$8&lt;&gt;0,VLOOKUP($A25,DSLOP,IN_DTK!R$5,0),""),"")</f>
        <v>Sáu Phẩy Bốn</v>
      </c>
      <c r="S25" s="45">
        <f>IF(ISNA(VLOOKUP($A25,DSLOP,IN_DTK!S$5,0))=FALSE,IF(A$9&lt;&gt;0,VLOOKUP($A25,DSLOP,IN_DTK!S$5,0),""),"")</f>
        <v>0</v>
      </c>
    </row>
    <row r="26" spans="1:19" ht="21.95" customHeight="1">
      <c r="A26" s="44">
        <v>18</v>
      </c>
      <c r="B26" s="45">
        <v>18</v>
      </c>
      <c r="C26" s="45">
        <f>IF(ISNA(VLOOKUP($A26,DSLOP,IN_DTK!C$5,0))=FALSE,VLOOKUP($A26,DSLOP,IN_DTK!C$5,0),"")</f>
        <v>2231210188</v>
      </c>
      <c r="D26" s="46" t="str">
        <f>IF(ISNA(VLOOKUP($A26,DSLOP,IN_DTK!D$5,0))=FALSE,VLOOKUP($A26,DSLOP,IN_DTK!D$5,0),"")</f>
        <v>Bùi Nguyễn Hoàng</v>
      </c>
      <c r="E26" s="47" t="str">
        <f>IF(ISNA(VLOOKUP($A26,DSLOP,IN_DTK!E$5,0))=FALSE,VLOOKUP($A26,DSLOP,IN_DTK!E$5,0),"")</f>
        <v>Hưng</v>
      </c>
      <c r="F26" s="48">
        <f>IF(ISNA(VLOOKUP($A26,DSLOP,IN_DTK!F$5,0))=FALSE,VLOOKUP($A26,DSLOP,IN_DTK!F$5,0),"")</f>
        <v>32804</v>
      </c>
      <c r="G26" s="49" t="str">
        <f>IF(ISNA(VLOOKUP($A26,DSLOP,IN_DTK!G$5,0))=FALSE,VLOOKUP($A26,DSLOP,IN_DTK!G$5,0),"")</f>
        <v>K14MBA</v>
      </c>
      <c r="H26" s="45">
        <f>IF(ISNA(VLOOKUP($A26,DSLOP,IN_DTK!H$5,0))=FALSE,IF(H$8&lt;&gt;0,VLOOKUP($A26,DSLOP,IN_DTK!H$5,0),""),"")</f>
        <v>9</v>
      </c>
      <c r="I26" s="45" t="str">
        <f>IF(ISNA(VLOOKUP($A26,DSLOP,IN_DTK!I$5,0))=FALSE,IF(I$8&lt;&gt;0,VLOOKUP($A26,DSLOP,IN_DTK!I$5,0),""),"")</f>
        <v/>
      </c>
      <c r="J26" s="45" t="str">
        <f>IF(ISNA(VLOOKUP($A26,DSLOP,IN_DTK!J$5,0))=FALSE,IF(J$8&lt;&gt;0,VLOOKUP($A26,DSLOP,IN_DTK!J$5,0),""),"")</f>
        <v/>
      </c>
      <c r="K26" s="45" t="str">
        <f>IF(ISNA(VLOOKUP($A26,DSLOP,IN_DTK!K$5,0))=FALSE,IF(K$8&lt;&gt;0,VLOOKUP($A26,DSLOP,IN_DTK!K$5,0),""),"")</f>
        <v/>
      </c>
      <c r="L26" s="45" t="str">
        <f>IF(ISNA(VLOOKUP($A26,DSLOP,IN_DTK!L$5,0))=FALSE,IF(L$8&lt;&gt;0,VLOOKUP($A26,DSLOP,IN_DTK!L$5,0),""),"")</f>
        <v/>
      </c>
      <c r="M26" s="45">
        <f>IF(ISNA(VLOOKUP($A26,DSLOP,IN_DTK!M$5,0))=FALSE,IF(M$8&lt;&gt;0,VLOOKUP($A26,DSLOP,IN_DTK!M$5,0),""),"")</f>
        <v>8</v>
      </c>
      <c r="N26" s="45" t="str">
        <f>IF(ISNA(VLOOKUP($A26,DSLOP,IN_DTK!N$5,0))=FALSE,IF(N$8&lt;&gt;0,VLOOKUP($A26,DSLOP,IN_DTK!N$5,0),""),"")</f>
        <v/>
      </c>
      <c r="O26" s="45" t="str">
        <f>IF(ISNA(VLOOKUP($A26,DSLOP,IN_DTK!O$5,0))=FALSE,IF(O$8&lt;&gt;0,VLOOKUP($A26,DSLOP,IN_DTK!O$5,0),""),"")</f>
        <v/>
      </c>
      <c r="P26" s="45">
        <f>IF(ISNA(VLOOKUP($A26,DSLOP,IN_DTK!P$5,0))=FALSE,IF(P$8&lt;&gt;0,VLOOKUP($A26,DSLOP,IN_DTK!P$5,0),""),"")</f>
        <v>6.5</v>
      </c>
      <c r="Q26" s="45">
        <f>IF(ISNA(VLOOKUP($A26,DSLOP,IN_DTK!Q$5,0))=FALSE,IF(Q$8&lt;&gt;0,VLOOKUP($A26,DSLOP,IN_DTK!Q$5,0),""),"")</f>
        <v>7.2</v>
      </c>
      <c r="R26" s="50" t="str">
        <f>IF(ISNA(VLOOKUP($A26,DSLOP,IN_DTK!R$5,0))=FALSE,IF(R$8&lt;&gt;0,VLOOKUP($A26,DSLOP,IN_DTK!R$5,0),""),"")</f>
        <v>Bảy Phẩy Hai</v>
      </c>
      <c r="S26" s="45">
        <f>IF(ISNA(VLOOKUP($A26,DSLOP,IN_DTK!S$5,0))=FALSE,IF(A$9&lt;&gt;0,VLOOKUP($A26,DSLOP,IN_DTK!S$5,0),""),"")</f>
        <v>0</v>
      </c>
    </row>
    <row r="27" spans="1:19" ht="21.95" customHeight="1">
      <c r="A27" s="44">
        <v>19</v>
      </c>
      <c r="B27" s="45">
        <v>19</v>
      </c>
      <c r="C27" s="45">
        <f>IF(ISNA(VLOOKUP($A27,DSLOP,IN_DTK!C$5,0))=FALSE,VLOOKUP($A27,DSLOP,IN_DTK!C$5,0),"")</f>
        <v>2231210189</v>
      </c>
      <c r="D27" s="46" t="str">
        <f>IF(ISNA(VLOOKUP($A27,DSLOP,IN_DTK!D$5,0))=FALSE,VLOOKUP($A27,DSLOP,IN_DTK!D$5,0),"")</f>
        <v>Nguyễn Khánh</v>
      </c>
      <c r="E27" s="47" t="str">
        <f>IF(ISNA(VLOOKUP($A27,DSLOP,IN_DTK!E$5,0))=FALSE,VLOOKUP($A27,DSLOP,IN_DTK!E$5,0),"")</f>
        <v>Hưng</v>
      </c>
      <c r="F27" s="48">
        <f>IF(ISNA(VLOOKUP($A27,DSLOP,IN_DTK!F$5,0))=FALSE,VLOOKUP($A27,DSLOP,IN_DTK!F$5,0),"")</f>
        <v>29887</v>
      </c>
      <c r="G27" s="49" t="str">
        <f>IF(ISNA(VLOOKUP($A27,DSLOP,IN_DTK!G$5,0))=FALSE,VLOOKUP($A27,DSLOP,IN_DTK!G$5,0),"")</f>
        <v>K14MBA</v>
      </c>
      <c r="H27" s="45">
        <f>IF(ISNA(VLOOKUP($A27,DSLOP,IN_DTK!H$5,0))=FALSE,IF(H$8&lt;&gt;0,VLOOKUP($A27,DSLOP,IN_DTK!H$5,0),""),"")</f>
        <v>0</v>
      </c>
      <c r="I27" s="45" t="str">
        <f>IF(ISNA(VLOOKUP($A27,DSLOP,IN_DTK!I$5,0))=FALSE,IF(I$8&lt;&gt;0,VLOOKUP($A27,DSLOP,IN_DTK!I$5,0),""),"")</f>
        <v/>
      </c>
      <c r="J27" s="45" t="str">
        <f>IF(ISNA(VLOOKUP($A27,DSLOP,IN_DTK!J$5,0))=FALSE,IF(J$8&lt;&gt;0,VLOOKUP($A27,DSLOP,IN_DTK!J$5,0),""),"")</f>
        <v/>
      </c>
      <c r="K27" s="45" t="str">
        <f>IF(ISNA(VLOOKUP($A27,DSLOP,IN_DTK!K$5,0))=FALSE,IF(K$8&lt;&gt;0,VLOOKUP($A27,DSLOP,IN_DTK!K$5,0),""),"")</f>
        <v/>
      </c>
      <c r="L27" s="45" t="str">
        <f>IF(ISNA(VLOOKUP($A27,DSLOP,IN_DTK!L$5,0))=FALSE,IF(L$8&lt;&gt;0,VLOOKUP($A27,DSLOP,IN_DTK!L$5,0),""),"")</f>
        <v/>
      </c>
      <c r="M27" s="45">
        <f>IF(ISNA(VLOOKUP($A27,DSLOP,IN_DTK!M$5,0))=FALSE,IF(M$8&lt;&gt;0,VLOOKUP($A27,DSLOP,IN_DTK!M$5,0),""),"")</f>
        <v>0</v>
      </c>
      <c r="N27" s="45" t="str">
        <f>IF(ISNA(VLOOKUP($A27,DSLOP,IN_DTK!N$5,0))=FALSE,IF(N$8&lt;&gt;0,VLOOKUP($A27,DSLOP,IN_DTK!N$5,0),""),"")</f>
        <v/>
      </c>
      <c r="O27" s="45" t="str">
        <f>IF(ISNA(VLOOKUP($A27,DSLOP,IN_DTK!O$5,0))=FALSE,IF(O$8&lt;&gt;0,VLOOKUP($A27,DSLOP,IN_DTK!O$5,0),""),"")</f>
        <v/>
      </c>
      <c r="P27" s="45">
        <f>IF(ISNA(VLOOKUP($A27,DSLOP,IN_DTK!P$5,0))=FALSE,IF(P$8&lt;&gt;0,VLOOKUP($A27,DSLOP,IN_DTK!P$5,0),""),"")</f>
        <v>7.5</v>
      </c>
      <c r="Q27" s="45">
        <f>IF(ISNA(VLOOKUP($A27,DSLOP,IN_DTK!Q$5,0))=FALSE,IF(Q$8&lt;&gt;0,VLOOKUP($A27,DSLOP,IN_DTK!Q$5,0),""),"")</f>
        <v>4.5</v>
      </c>
      <c r="R27" s="50" t="str">
        <f>IF(ISNA(VLOOKUP($A27,DSLOP,IN_DTK!R$5,0))=FALSE,IF(R$8&lt;&gt;0,VLOOKUP($A27,DSLOP,IN_DTK!R$5,0),""),"")</f>
        <v>Bốn Phẩy Năm</v>
      </c>
      <c r="S27" s="45">
        <f>IF(ISNA(VLOOKUP($A27,DSLOP,IN_DTK!S$5,0))=FALSE,IF(A$9&lt;&gt;0,VLOOKUP($A27,DSLOP,IN_DTK!S$5,0),""),"")</f>
        <v>0</v>
      </c>
    </row>
    <row r="28" spans="1:19" ht="21.95" customHeight="1">
      <c r="A28" s="44">
        <v>20</v>
      </c>
      <c r="B28" s="45">
        <v>20</v>
      </c>
      <c r="C28" s="45">
        <f>IF(ISNA(VLOOKUP($A28,DSLOP,IN_DTK!C$5,0))=FALSE,VLOOKUP($A28,DSLOP,IN_DTK!C$5,0),"")</f>
        <v>2231210191</v>
      </c>
      <c r="D28" s="46" t="str">
        <f>IF(ISNA(VLOOKUP($A28,DSLOP,IN_DTK!D$5,0))=FALSE,VLOOKUP($A28,DSLOP,IN_DTK!D$5,0),"")</f>
        <v>Nguyễn Duy</v>
      </c>
      <c r="E28" s="47" t="str">
        <f>IF(ISNA(VLOOKUP($A28,DSLOP,IN_DTK!E$5,0))=FALSE,VLOOKUP($A28,DSLOP,IN_DTK!E$5,0),"")</f>
        <v>Khiêm</v>
      </c>
      <c r="F28" s="48">
        <f>IF(ISNA(VLOOKUP($A28,DSLOP,IN_DTK!F$5,0))=FALSE,VLOOKUP($A28,DSLOP,IN_DTK!F$5,0),"")</f>
        <v>32220</v>
      </c>
      <c r="G28" s="49" t="str">
        <f>IF(ISNA(VLOOKUP($A28,DSLOP,IN_DTK!G$5,0))=FALSE,VLOOKUP($A28,DSLOP,IN_DTK!G$5,0),"")</f>
        <v>K14MBA</v>
      </c>
      <c r="H28" s="45">
        <f>IF(ISNA(VLOOKUP($A28,DSLOP,IN_DTK!H$5,0))=FALSE,IF(H$8&lt;&gt;0,VLOOKUP($A28,DSLOP,IN_DTK!H$5,0),""),"")</f>
        <v>9</v>
      </c>
      <c r="I28" s="45" t="str">
        <f>IF(ISNA(VLOOKUP($A28,DSLOP,IN_DTK!I$5,0))=FALSE,IF(I$8&lt;&gt;0,VLOOKUP($A28,DSLOP,IN_DTK!I$5,0),""),"")</f>
        <v/>
      </c>
      <c r="J28" s="45" t="str">
        <f>IF(ISNA(VLOOKUP($A28,DSLOP,IN_DTK!J$5,0))=FALSE,IF(J$8&lt;&gt;0,VLOOKUP($A28,DSLOP,IN_DTK!J$5,0),""),"")</f>
        <v/>
      </c>
      <c r="K28" s="45" t="str">
        <f>IF(ISNA(VLOOKUP($A28,DSLOP,IN_DTK!K$5,0))=FALSE,IF(K$8&lt;&gt;0,VLOOKUP($A28,DSLOP,IN_DTK!K$5,0),""),"")</f>
        <v/>
      </c>
      <c r="L28" s="45" t="str">
        <f>IF(ISNA(VLOOKUP($A28,DSLOP,IN_DTK!L$5,0))=FALSE,IF(L$8&lt;&gt;0,VLOOKUP($A28,DSLOP,IN_DTK!L$5,0),""),"")</f>
        <v/>
      </c>
      <c r="M28" s="45">
        <f>IF(ISNA(VLOOKUP($A28,DSLOP,IN_DTK!M$5,0))=FALSE,IF(M$8&lt;&gt;0,VLOOKUP($A28,DSLOP,IN_DTK!M$5,0),""),"")</f>
        <v>8.5</v>
      </c>
      <c r="N28" s="45" t="str">
        <f>IF(ISNA(VLOOKUP($A28,DSLOP,IN_DTK!N$5,0))=FALSE,IF(N$8&lt;&gt;0,VLOOKUP($A28,DSLOP,IN_DTK!N$5,0),""),"")</f>
        <v/>
      </c>
      <c r="O28" s="45" t="str">
        <f>IF(ISNA(VLOOKUP($A28,DSLOP,IN_DTK!O$5,0))=FALSE,IF(O$8&lt;&gt;0,VLOOKUP($A28,DSLOP,IN_DTK!O$5,0),""),"")</f>
        <v/>
      </c>
      <c r="P28" s="45">
        <f>IF(ISNA(VLOOKUP($A28,DSLOP,IN_DTK!P$5,0))=FALSE,IF(P$8&lt;&gt;0,VLOOKUP($A28,DSLOP,IN_DTK!P$5,0),""),"")</f>
        <v>8</v>
      </c>
      <c r="Q28" s="45">
        <f>IF(ISNA(VLOOKUP($A28,DSLOP,IN_DTK!Q$5,0))=FALSE,IF(Q$8&lt;&gt;0,VLOOKUP($A28,DSLOP,IN_DTK!Q$5,0),""),"")</f>
        <v>8.3000000000000007</v>
      </c>
      <c r="R28" s="50" t="str">
        <f>IF(ISNA(VLOOKUP($A28,DSLOP,IN_DTK!R$5,0))=FALSE,IF(R$8&lt;&gt;0,VLOOKUP($A28,DSLOP,IN_DTK!R$5,0),""),"")</f>
        <v>Tám Phẩy Ba</v>
      </c>
      <c r="S28" s="45">
        <f>IF(ISNA(VLOOKUP($A28,DSLOP,IN_DTK!S$5,0))=FALSE,IF(A$9&lt;&gt;0,VLOOKUP($A28,DSLOP,IN_DTK!S$5,0),""),"")</f>
        <v>0</v>
      </c>
    </row>
    <row r="29" spans="1:19" ht="21.95" customHeight="1">
      <c r="A29" s="44">
        <v>21</v>
      </c>
      <c r="B29" s="45">
        <v>21</v>
      </c>
      <c r="C29" s="45">
        <f>IF(ISNA(VLOOKUP($A29,DSLOP,IN_DTK!C$5,0))=FALSE,VLOOKUP($A29,DSLOP,IN_DTK!C$5,0),"")</f>
        <v>2230210192</v>
      </c>
      <c r="D29" s="46" t="str">
        <f>IF(ISNA(VLOOKUP($A29,DSLOP,IN_DTK!D$5,0))=FALSE,VLOOKUP($A29,DSLOP,IN_DTK!D$5,0),"")</f>
        <v>Nguyễn Thanh</v>
      </c>
      <c r="E29" s="47" t="str">
        <f>IF(ISNA(VLOOKUP($A29,DSLOP,IN_DTK!E$5,0))=FALSE,VLOOKUP($A29,DSLOP,IN_DTK!E$5,0),"")</f>
        <v>Lam</v>
      </c>
      <c r="F29" s="48">
        <f>IF(ISNA(VLOOKUP($A29,DSLOP,IN_DTK!F$5,0))=FALSE,VLOOKUP($A29,DSLOP,IN_DTK!F$5,0),"")</f>
        <v>33687</v>
      </c>
      <c r="G29" s="49" t="str">
        <f>IF(ISNA(VLOOKUP($A29,DSLOP,IN_DTK!G$5,0))=FALSE,VLOOKUP($A29,DSLOP,IN_DTK!G$5,0),"")</f>
        <v>K14MBA</v>
      </c>
      <c r="H29" s="45">
        <f>IF(ISNA(VLOOKUP($A29,DSLOP,IN_DTK!H$5,0))=FALSE,IF(H$8&lt;&gt;0,VLOOKUP($A29,DSLOP,IN_DTK!H$5,0),""),"")</f>
        <v>4</v>
      </c>
      <c r="I29" s="45" t="str">
        <f>IF(ISNA(VLOOKUP($A29,DSLOP,IN_DTK!I$5,0))=FALSE,IF(I$8&lt;&gt;0,VLOOKUP($A29,DSLOP,IN_DTK!I$5,0),""),"")</f>
        <v/>
      </c>
      <c r="J29" s="45" t="str">
        <f>IF(ISNA(VLOOKUP($A29,DSLOP,IN_DTK!J$5,0))=FALSE,IF(J$8&lt;&gt;0,VLOOKUP($A29,DSLOP,IN_DTK!J$5,0),""),"")</f>
        <v/>
      </c>
      <c r="K29" s="45" t="str">
        <f>IF(ISNA(VLOOKUP($A29,DSLOP,IN_DTK!K$5,0))=FALSE,IF(K$8&lt;&gt;0,VLOOKUP($A29,DSLOP,IN_DTK!K$5,0),""),"")</f>
        <v/>
      </c>
      <c r="L29" s="45" t="str">
        <f>IF(ISNA(VLOOKUP($A29,DSLOP,IN_DTK!L$5,0))=FALSE,IF(L$8&lt;&gt;0,VLOOKUP($A29,DSLOP,IN_DTK!L$5,0),""),"")</f>
        <v/>
      </c>
      <c r="M29" s="45">
        <f>IF(ISNA(VLOOKUP($A29,DSLOP,IN_DTK!M$5,0))=FALSE,IF(M$8&lt;&gt;0,VLOOKUP($A29,DSLOP,IN_DTK!M$5,0),""),"")</f>
        <v>0</v>
      </c>
      <c r="N29" s="45" t="str">
        <f>IF(ISNA(VLOOKUP($A29,DSLOP,IN_DTK!N$5,0))=FALSE,IF(N$8&lt;&gt;0,VLOOKUP($A29,DSLOP,IN_DTK!N$5,0),""),"")</f>
        <v/>
      </c>
      <c r="O29" s="45" t="str">
        <f>IF(ISNA(VLOOKUP($A29,DSLOP,IN_DTK!O$5,0))=FALSE,IF(O$8&lt;&gt;0,VLOOKUP($A29,DSLOP,IN_DTK!O$5,0),""),"")</f>
        <v/>
      </c>
      <c r="P29" s="45">
        <f>IF(ISNA(VLOOKUP($A29,DSLOP,IN_DTK!P$5,0))=FALSE,IF(P$8&lt;&gt;0,VLOOKUP($A29,DSLOP,IN_DTK!P$5,0),""),"")</f>
        <v>7.5</v>
      </c>
      <c r="Q29" s="45">
        <f>IF(ISNA(VLOOKUP($A29,DSLOP,IN_DTK!Q$5,0))=FALSE,IF(Q$8&lt;&gt;0,VLOOKUP($A29,DSLOP,IN_DTK!Q$5,0),""),"")</f>
        <v>4.9000000000000004</v>
      </c>
      <c r="R29" s="50" t="str">
        <f>IF(ISNA(VLOOKUP($A29,DSLOP,IN_DTK!R$5,0))=FALSE,IF(R$8&lt;&gt;0,VLOOKUP($A29,DSLOP,IN_DTK!R$5,0),""),"")</f>
        <v>Bốn Phẩy Chín</v>
      </c>
      <c r="S29" s="45">
        <f>IF(ISNA(VLOOKUP($A29,DSLOP,IN_DTK!S$5,0))=FALSE,IF(A$9&lt;&gt;0,VLOOKUP($A29,DSLOP,IN_DTK!S$5,0),""),"")</f>
        <v>0</v>
      </c>
    </row>
    <row r="30" spans="1:19" ht="21.95" customHeight="1">
      <c r="A30" s="44">
        <v>22</v>
      </c>
      <c r="B30" s="45">
        <v>22</v>
      </c>
      <c r="C30" s="45">
        <f>IF(ISNA(VLOOKUP($A30,DSLOP,IN_DTK!C$5,0))=FALSE,VLOOKUP($A30,DSLOP,IN_DTK!C$5,0),"")</f>
        <v>2231210193</v>
      </c>
      <c r="D30" s="46" t="str">
        <f>IF(ISNA(VLOOKUP($A30,DSLOP,IN_DTK!D$5,0))=FALSE,VLOOKUP($A30,DSLOP,IN_DTK!D$5,0),"")</f>
        <v>Lê Văn Nguyên</v>
      </c>
      <c r="E30" s="47" t="str">
        <f>IF(ISNA(VLOOKUP($A30,DSLOP,IN_DTK!E$5,0))=FALSE,VLOOKUP($A30,DSLOP,IN_DTK!E$5,0),"")</f>
        <v>Liêm</v>
      </c>
      <c r="F30" s="48">
        <f>IF(ISNA(VLOOKUP($A30,DSLOP,IN_DTK!F$5,0))=FALSE,VLOOKUP($A30,DSLOP,IN_DTK!F$5,0),"")</f>
        <v>34238</v>
      </c>
      <c r="G30" s="49" t="str">
        <f>IF(ISNA(VLOOKUP($A30,DSLOP,IN_DTK!G$5,0))=FALSE,VLOOKUP($A30,DSLOP,IN_DTK!G$5,0),"")</f>
        <v>K14MBA</v>
      </c>
      <c r="H30" s="45">
        <f>IF(ISNA(VLOOKUP($A30,DSLOP,IN_DTK!H$5,0))=FALSE,IF(H$8&lt;&gt;0,VLOOKUP($A30,DSLOP,IN_DTK!H$5,0),""),"")</f>
        <v>8</v>
      </c>
      <c r="I30" s="45" t="str">
        <f>IF(ISNA(VLOOKUP($A30,DSLOP,IN_DTK!I$5,0))=FALSE,IF(I$8&lt;&gt;0,VLOOKUP($A30,DSLOP,IN_DTK!I$5,0),""),"")</f>
        <v/>
      </c>
      <c r="J30" s="45" t="str">
        <f>IF(ISNA(VLOOKUP($A30,DSLOP,IN_DTK!J$5,0))=FALSE,IF(J$8&lt;&gt;0,VLOOKUP($A30,DSLOP,IN_DTK!J$5,0),""),"")</f>
        <v/>
      </c>
      <c r="K30" s="45" t="str">
        <f>IF(ISNA(VLOOKUP($A30,DSLOP,IN_DTK!K$5,0))=FALSE,IF(K$8&lt;&gt;0,VLOOKUP($A30,DSLOP,IN_DTK!K$5,0),""),"")</f>
        <v/>
      </c>
      <c r="L30" s="45" t="str">
        <f>IF(ISNA(VLOOKUP($A30,DSLOP,IN_DTK!L$5,0))=FALSE,IF(L$8&lt;&gt;0,VLOOKUP($A30,DSLOP,IN_DTK!L$5,0),""),"")</f>
        <v/>
      </c>
      <c r="M30" s="45">
        <f>IF(ISNA(VLOOKUP($A30,DSLOP,IN_DTK!M$5,0))=FALSE,IF(M$8&lt;&gt;0,VLOOKUP($A30,DSLOP,IN_DTK!M$5,0),""),"")</f>
        <v>8</v>
      </c>
      <c r="N30" s="45" t="str">
        <f>IF(ISNA(VLOOKUP($A30,DSLOP,IN_DTK!N$5,0))=FALSE,IF(N$8&lt;&gt;0,VLOOKUP($A30,DSLOP,IN_DTK!N$5,0),""),"")</f>
        <v/>
      </c>
      <c r="O30" s="45" t="str">
        <f>IF(ISNA(VLOOKUP($A30,DSLOP,IN_DTK!O$5,0))=FALSE,IF(O$8&lt;&gt;0,VLOOKUP($A30,DSLOP,IN_DTK!O$5,0),""),"")</f>
        <v/>
      </c>
      <c r="P30" s="45">
        <f>IF(ISNA(VLOOKUP($A30,DSLOP,IN_DTK!P$5,0))=FALSE,IF(P$8&lt;&gt;0,VLOOKUP($A30,DSLOP,IN_DTK!P$5,0),""),"")</f>
        <v>6</v>
      </c>
      <c r="Q30" s="45">
        <f>IF(ISNA(VLOOKUP($A30,DSLOP,IN_DTK!Q$5,0))=FALSE,IF(Q$8&lt;&gt;0,VLOOKUP($A30,DSLOP,IN_DTK!Q$5,0),""),"")</f>
        <v>6.8</v>
      </c>
      <c r="R30" s="50" t="str">
        <f>IF(ISNA(VLOOKUP($A30,DSLOP,IN_DTK!R$5,0))=FALSE,IF(R$8&lt;&gt;0,VLOOKUP($A30,DSLOP,IN_DTK!R$5,0),""),"")</f>
        <v>Sáu  Phẩy Tám</v>
      </c>
      <c r="S30" s="45">
        <f>IF(ISNA(VLOOKUP($A30,DSLOP,IN_DTK!S$5,0))=FALSE,IF(A$9&lt;&gt;0,VLOOKUP($A30,DSLOP,IN_DTK!S$5,0),""),"")</f>
        <v>0</v>
      </c>
    </row>
    <row r="31" spans="1:19" ht="21.95" customHeight="1">
      <c r="A31" s="44">
        <v>23</v>
      </c>
      <c r="B31" s="45">
        <v>23</v>
      </c>
      <c r="C31" s="45">
        <f>IF(ISNA(VLOOKUP($A31,DSLOP,IN_DTK!C$5,0))=FALSE,VLOOKUP($A31,DSLOP,IN_DTK!C$5,0),"")</f>
        <v>2230210194</v>
      </c>
      <c r="D31" s="46" t="str">
        <f>IF(ISNA(VLOOKUP($A31,DSLOP,IN_DTK!D$5,0))=FALSE,VLOOKUP($A31,DSLOP,IN_DTK!D$5,0),"")</f>
        <v>Nguyễn Thị Kim</v>
      </c>
      <c r="E31" s="47" t="str">
        <f>IF(ISNA(VLOOKUP($A31,DSLOP,IN_DTK!E$5,0))=FALSE,VLOOKUP($A31,DSLOP,IN_DTK!E$5,0),"")</f>
        <v>Liên</v>
      </c>
      <c r="F31" s="48">
        <f>IF(ISNA(VLOOKUP($A31,DSLOP,IN_DTK!F$5,0))=FALSE,VLOOKUP($A31,DSLOP,IN_DTK!F$5,0),"")</f>
        <v>27473</v>
      </c>
      <c r="G31" s="49" t="str">
        <f>IF(ISNA(VLOOKUP($A31,DSLOP,IN_DTK!G$5,0))=FALSE,VLOOKUP($A31,DSLOP,IN_DTK!G$5,0),"")</f>
        <v>K14MBA</v>
      </c>
      <c r="H31" s="45">
        <f>IF(ISNA(VLOOKUP($A31,DSLOP,IN_DTK!H$5,0))=FALSE,IF(H$8&lt;&gt;0,VLOOKUP($A31,DSLOP,IN_DTK!H$5,0),""),"")</f>
        <v>10</v>
      </c>
      <c r="I31" s="45" t="str">
        <f>IF(ISNA(VLOOKUP($A31,DSLOP,IN_DTK!I$5,0))=FALSE,IF(I$8&lt;&gt;0,VLOOKUP($A31,DSLOP,IN_DTK!I$5,0),""),"")</f>
        <v/>
      </c>
      <c r="J31" s="45" t="str">
        <f>IF(ISNA(VLOOKUP($A31,DSLOP,IN_DTK!J$5,0))=FALSE,IF(J$8&lt;&gt;0,VLOOKUP($A31,DSLOP,IN_DTK!J$5,0),""),"")</f>
        <v/>
      </c>
      <c r="K31" s="45" t="str">
        <f>IF(ISNA(VLOOKUP($A31,DSLOP,IN_DTK!K$5,0))=FALSE,IF(K$8&lt;&gt;0,VLOOKUP($A31,DSLOP,IN_DTK!K$5,0),""),"")</f>
        <v/>
      </c>
      <c r="L31" s="45" t="str">
        <f>IF(ISNA(VLOOKUP($A31,DSLOP,IN_DTK!L$5,0))=FALSE,IF(L$8&lt;&gt;0,VLOOKUP($A31,DSLOP,IN_DTK!L$5,0),""),"")</f>
        <v/>
      </c>
      <c r="M31" s="45">
        <f>IF(ISNA(VLOOKUP($A31,DSLOP,IN_DTK!M$5,0))=FALSE,IF(M$8&lt;&gt;0,VLOOKUP($A31,DSLOP,IN_DTK!M$5,0),""),"")</f>
        <v>8.5</v>
      </c>
      <c r="N31" s="45" t="str">
        <f>IF(ISNA(VLOOKUP($A31,DSLOP,IN_DTK!N$5,0))=FALSE,IF(N$8&lt;&gt;0,VLOOKUP($A31,DSLOP,IN_DTK!N$5,0),""),"")</f>
        <v/>
      </c>
      <c r="O31" s="45" t="str">
        <f>IF(ISNA(VLOOKUP($A31,DSLOP,IN_DTK!O$5,0))=FALSE,IF(O$8&lt;&gt;0,VLOOKUP($A31,DSLOP,IN_DTK!O$5,0),""),"")</f>
        <v/>
      </c>
      <c r="P31" s="45">
        <f>IF(ISNA(VLOOKUP($A31,DSLOP,IN_DTK!P$5,0))=FALSE,IF(P$8&lt;&gt;0,VLOOKUP($A31,DSLOP,IN_DTK!P$5,0),""),"")</f>
        <v>7</v>
      </c>
      <c r="Q31" s="45">
        <f>IF(ISNA(VLOOKUP($A31,DSLOP,IN_DTK!Q$5,0))=FALSE,IF(Q$8&lt;&gt;0,VLOOKUP($A31,DSLOP,IN_DTK!Q$5,0),""),"")</f>
        <v>7.8</v>
      </c>
      <c r="R31" s="50" t="str">
        <f>IF(ISNA(VLOOKUP($A31,DSLOP,IN_DTK!R$5,0))=FALSE,IF(R$8&lt;&gt;0,VLOOKUP($A31,DSLOP,IN_DTK!R$5,0),""),"")</f>
        <v>Bảy  Phẩy Tám</v>
      </c>
      <c r="S31" s="45">
        <f>IF(ISNA(VLOOKUP($A31,DSLOP,IN_DTK!S$5,0))=FALSE,IF(A$9&lt;&gt;0,VLOOKUP($A31,DSLOP,IN_DTK!S$5,0),""),"")</f>
        <v>0</v>
      </c>
    </row>
    <row r="32" spans="1:19" ht="21.95" customHeight="1">
      <c r="A32" s="44">
        <v>24</v>
      </c>
      <c r="B32" s="45">
        <v>24</v>
      </c>
      <c r="C32" s="45">
        <f>IF(ISNA(VLOOKUP($A32,DSLOP,IN_DTK!C$5,0))=FALSE,VLOOKUP($A32,DSLOP,IN_DTK!C$5,0),"")</f>
        <v>2231210195</v>
      </c>
      <c r="D32" s="46" t="str">
        <f>IF(ISNA(VLOOKUP($A32,DSLOP,IN_DTK!D$5,0))=FALSE,VLOOKUP($A32,DSLOP,IN_DTK!D$5,0),"")</f>
        <v>Đoàn Văn</v>
      </c>
      <c r="E32" s="47" t="str">
        <f>IF(ISNA(VLOOKUP($A32,DSLOP,IN_DTK!E$5,0))=FALSE,VLOOKUP($A32,DSLOP,IN_DTK!E$5,0),"")</f>
        <v>Linh</v>
      </c>
      <c r="F32" s="48">
        <f>IF(ISNA(VLOOKUP($A32,DSLOP,IN_DTK!F$5,0))=FALSE,VLOOKUP($A32,DSLOP,IN_DTK!F$5,0),"")</f>
        <v>31151</v>
      </c>
      <c r="G32" s="49" t="str">
        <f>IF(ISNA(VLOOKUP($A32,DSLOP,IN_DTK!G$5,0))=FALSE,VLOOKUP($A32,DSLOP,IN_DTK!G$5,0),"")</f>
        <v>K14MBA</v>
      </c>
      <c r="H32" s="45">
        <f>IF(ISNA(VLOOKUP($A32,DSLOP,IN_DTK!H$5,0))=FALSE,IF(H$8&lt;&gt;0,VLOOKUP($A32,DSLOP,IN_DTK!H$5,0),""),"")</f>
        <v>6</v>
      </c>
      <c r="I32" s="45" t="str">
        <f>IF(ISNA(VLOOKUP($A32,DSLOP,IN_DTK!I$5,0))=FALSE,IF(I$8&lt;&gt;0,VLOOKUP($A32,DSLOP,IN_DTK!I$5,0),""),"")</f>
        <v/>
      </c>
      <c r="J32" s="45" t="str">
        <f>IF(ISNA(VLOOKUP($A32,DSLOP,IN_DTK!J$5,0))=FALSE,IF(J$8&lt;&gt;0,VLOOKUP($A32,DSLOP,IN_DTK!J$5,0),""),"")</f>
        <v/>
      </c>
      <c r="K32" s="45" t="str">
        <f>IF(ISNA(VLOOKUP($A32,DSLOP,IN_DTK!K$5,0))=FALSE,IF(K$8&lt;&gt;0,VLOOKUP($A32,DSLOP,IN_DTK!K$5,0),""),"")</f>
        <v/>
      </c>
      <c r="L32" s="45" t="str">
        <f>IF(ISNA(VLOOKUP($A32,DSLOP,IN_DTK!L$5,0))=FALSE,IF(L$8&lt;&gt;0,VLOOKUP($A32,DSLOP,IN_DTK!L$5,0),""),"")</f>
        <v/>
      </c>
      <c r="M32" s="45">
        <f>IF(ISNA(VLOOKUP($A32,DSLOP,IN_DTK!M$5,0))=FALSE,IF(M$8&lt;&gt;0,VLOOKUP($A32,DSLOP,IN_DTK!M$5,0),""),"")</f>
        <v>7</v>
      </c>
      <c r="N32" s="45" t="str">
        <f>IF(ISNA(VLOOKUP($A32,DSLOP,IN_DTK!N$5,0))=FALSE,IF(N$8&lt;&gt;0,VLOOKUP($A32,DSLOP,IN_DTK!N$5,0),""),"")</f>
        <v/>
      </c>
      <c r="O32" s="45" t="str">
        <f>IF(ISNA(VLOOKUP($A32,DSLOP,IN_DTK!O$5,0))=FALSE,IF(O$8&lt;&gt;0,VLOOKUP($A32,DSLOP,IN_DTK!O$5,0),""),"")</f>
        <v/>
      </c>
      <c r="P32" s="45">
        <f>IF(ISNA(VLOOKUP($A32,DSLOP,IN_DTK!P$5,0))=FALSE,IF(P$8&lt;&gt;0,VLOOKUP($A32,DSLOP,IN_DTK!P$5,0),""),"")</f>
        <v>7.5</v>
      </c>
      <c r="Q32" s="45">
        <f>IF(ISNA(VLOOKUP($A32,DSLOP,IN_DTK!Q$5,0))=FALSE,IF(Q$8&lt;&gt;0,VLOOKUP($A32,DSLOP,IN_DTK!Q$5,0),""),"")</f>
        <v>7.2</v>
      </c>
      <c r="R32" s="50" t="str">
        <f>IF(ISNA(VLOOKUP($A32,DSLOP,IN_DTK!R$5,0))=FALSE,IF(R$8&lt;&gt;0,VLOOKUP($A32,DSLOP,IN_DTK!R$5,0),""),"")</f>
        <v>Bảy Phẩy Hai</v>
      </c>
      <c r="S32" s="45">
        <f>IF(ISNA(VLOOKUP($A32,DSLOP,IN_DTK!S$5,0))=FALSE,IF(A$9&lt;&gt;0,VLOOKUP($A32,DSLOP,IN_DTK!S$5,0),""),"")</f>
        <v>0</v>
      </c>
    </row>
    <row r="33" spans="1:19" ht="21.95" customHeight="1">
      <c r="A33" s="44">
        <v>25</v>
      </c>
      <c r="B33" s="45">
        <v>25</v>
      </c>
      <c r="C33" s="45">
        <f>IF(ISNA(VLOOKUP($A33,DSLOP,IN_DTK!C$5,0))=FALSE,VLOOKUP($A33,DSLOP,IN_DTK!C$5,0),"")</f>
        <v>2231210196</v>
      </c>
      <c r="D33" s="46" t="str">
        <f>IF(ISNA(VLOOKUP($A33,DSLOP,IN_DTK!D$5,0))=FALSE,VLOOKUP($A33,DSLOP,IN_DTK!D$5,0),"")</f>
        <v>Lê Cao Phương</v>
      </c>
      <c r="E33" s="47" t="str">
        <f>IF(ISNA(VLOOKUP($A33,DSLOP,IN_DTK!E$5,0))=FALSE,VLOOKUP($A33,DSLOP,IN_DTK!E$5,0),"")</f>
        <v>Linh</v>
      </c>
      <c r="F33" s="48">
        <f>IF(ISNA(VLOOKUP($A33,DSLOP,IN_DTK!F$5,0))=FALSE,VLOOKUP($A33,DSLOP,IN_DTK!F$5,0),"")</f>
        <v>30058</v>
      </c>
      <c r="G33" s="49" t="str">
        <f>IF(ISNA(VLOOKUP($A33,DSLOP,IN_DTK!G$5,0))=FALSE,VLOOKUP($A33,DSLOP,IN_DTK!G$5,0),"")</f>
        <v>K14MBA</v>
      </c>
      <c r="H33" s="45">
        <f>IF(ISNA(VLOOKUP($A33,DSLOP,IN_DTK!H$5,0))=FALSE,IF(H$8&lt;&gt;0,VLOOKUP($A33,DSLOP,IN_DTK!H$5,0),""),"")</f>
        <v>8</v>
      </c>
      <c r="I33" s="45" t="str">
        <f>IF(ISNA(VLOOKUP($A33,DSLOP,IN_DTK!I$5,0))=FALSE,IF(I$8&lt;&gt;0,VLOOKUP($A33,DSLOP,IN_DTK!I$5,0),""),"")</f>
        <v/>
      </c>
      <c r="J33" s="45" t="str">
        <f>IF(ISNA(VLOOKUP($A33,DSLOP,IN_DTK!J$5,0))=FALSE,IF(J$8&lt;&gt;0,VLOOKUP($A33,DSLOP,IN_DTK!J$5,0),""),"")</f>
        <v/>
      </c>
      <c r="K33" s="45" t="str">
        <f>IF(ISNA(VLOOKUP($A33,DSLOP,IN_DTK!K$5,0))=FALSE,IF(K$8&lt;&gt;0,VLOOKUP($A33,DSLOP,IN_DTK!K$5,0),""),"")</f>
        <v/>
      </c>
      <c r="L33" s="45" t="str">
        <f>IF(ISNA(VLOOKUP($A33,DSLOP,IN_DTK!L$5,0))=FALSE,IF(L$8&lt;&gt;0,VLOOKUP($A33,DSLOP,IN_DTK!L$5,0),""),"")</f>
        <v/>
      </c>
      <c r="M33" s="45">
        <f>IF(ISNA(VLOOKUP($A33,DSLOP,IN_DTK!M$5,0))=FALSE,IF(M$8&lt;&gt;0,VLOOKUP($A33,DSLOP,IN_DTK!M$5,0),""),"")</f>
        <v>7.5</v>
      </c>
      <c r="N33" s="45" t="str">
        <f>IF(ISNA(VLOOKUP($A33,DSLOP,IN_DTK!N$5,0))=FALSE,IF(N$8&lt;&gt;0,VLOOKUP($A33,DSLOP,IN_DTK!N$5,0),""),"")</f>
        <v/>
      </c>
      <c r="O33" s="45" t="str">
        <f>IF(ISNA(VLOOKUP($A33,DSLOP,IN_DTK!O$5,0))=FALSE,IF(O$8&lt;&gt;0,VLOOKUP($A33,DSLOP,IN_DTK!O$5,0),""),"")</f>
        <v/>
      </c>
      <c r="P33" s="45">
        <f>IF(ISNA(VLOOKUP($A33,DSLOP,IN_DTK!P$5,0))=FALSE,IF(P$8&lt;&gt;0,VLOOKUP($A33,DSLOP,IN_DTK!P$5,0),""),"")</f>
        <v>8</v>
      </c>
      <c r="Q33" s="45">
        <f>IF(ISNA(VLOOKUP($A33,DSLOP,IN_DTK!Q$5,0))=FALSE,IF(Q$8&lt;&gt;0,VLOOKUP($A33,DSLOP,IN_DTK!Q$5,0),""),"")</f>
        <v>7.9</v>
      </c>
      <c r="R33" s="50" t="str">
        <f>IF(ISNA(VLOOKUP($A33,DSLOP,IN_DTK!R$5,0))=FALSE,IF(R$8&lt;&gt;0,VLOOKUP($A33,DSLOP,IN_DTK!R$5,0),""),"")</f>
        <v>Bảy Phẩy Chín</v>
      </c>
      <c r="S33" s="45">
        <f>IF(ISNA(VLOOKUP($A33,DSLOP,IN_DTK!S$5,0))=FALSE,IF(A$9&lt;&gt;0,VLOOKUP($A33,DSLOP,IN_DTK!S$5,0),""),"")</f>
        <v>0</v>
      </c>
    </row>
    <row r="34" spans="1:19" ht="21.95" customHeight="1">
      <c r="A34" s="44">
        <v>26</v>
      </c>
      <c r="B34" s="45">
        <v>26</v>
      </c>
      <c r="C34" s="45">
        <f>IF(ISNA(VLOOKUP($A34,DSLOP,IN_DTK!C$5,0))=FALSE,VLOOKUP($A34,DSLOP,IN_DTK!C$5,0),"")</f>
        <v>2230210197</v>
      </c>
      <c r="D34" s="46" t="str">
        <f>IF(ISNA(VLOOKUP($A34,DSLOP,IN_DTK!D$5,0))=FALSE,VLOOKUP($A34,DSLOP,IN_DTK!D$5,0),"")</f>
        <v>Nguyễn Thị Huyền</v>
      </c>
      <c r="E34" s="47" t="str">
        <f>IF(ISNA(VLOOKUP($A34,DSLOP,IN_DTK!E$5,0))=FALSE,VLOOKUP($A34,DSLOP,IN_DTK!E$5,0),"")</f>
        <v>Linh</v>
      </c>
      <c r="F34" s="48">
        <f>IF(ISNA(VLOOKUP($A34,DSLOP,IN_DTK!F$5,0))=FALSE,VLOOKUP($A34,DSLOP,IN_DTK!F$5,0),"")</f>
        <v>31135</v>
      </c>
      <c r="G34" s="49" t="str">
        <f>IF(ISNA(VLOOKUP($A34,DSLOP,IN_DTK!G$5,0))=FALSE,VLOOKUP($A34,DSLOP,IN_DTK!G$5,0),"")</f>
        <v>K14MBA</v>
      </c>
      <c r="H34" s="45">
        <f>IF(ISNA(VLOOKUP($A34,DSLOP,IN_DTK!H$5,0))=FALSE,IF(H$8&lt;&gt;0,VLOOKUP($A34,DSLOP,IN_DTK!H$5,0),""),"")</f>
        <v>8</v>
      </c>
      <c r="I34" s="45" t="str">
        <f>IF(ISNA(VLOOKUP($A34,DSLOP,IN_DTK!I$5,0))=FALSE,IF(I$8&lt;&gt;0,VLOOKUP($A34,DSLOP,IN_DTK!I$5,0),""),"")</f>
        <v/>
      </c>
      <c r="J34" s="45" t="str">
        <f>IF(ISNA(VLOOKUP($A34,DSLOP,IN_DTK!J$5,0))=FALSE,IF(J$8&lt;&gt;0,VLOOKUP($A34,DSLOP,IN_DTK!J$5,0),""),"")</f>
        <v/>
      </c>
      <c r="K34" s="45" t="str">
        <f>IF(ISNA(VLOOKUP($A34,DSLOP,IN_DTK!K$5,0))=FALSE,IF(K$8&lt;&gt;0,VLOOKUP($A34,DSLOP,IN_DTK!K$5,0),""),"")</f>
        <v/>
      </c>
      <c r="L34" s="45" t="str">
        <f>IF(ISNA(VLOOKUP($A34,DSLOP,IN_DTK!L$5,0))=FALSE,IF(L$8&lt;&gt;0,VLOOKUP($A34,DSLOP,IN_DTK!L$5,0),""),"")</f>
        <v/>
      </c>
      <c r="M34" s="45">
        <f>IF(ISNA(VLOOKUP($A34,DSLOP,IN_DTK!M$5,0))=FALSE,IF(M$8&lt;&gt;0,VLOOKUP($A34,DSLOP,IN_DTK!M$5,0),""),"")</f>
        <v>8</v>
      </c>
      <c r="N34" s="45" t="str">
        <f>IF(ISNA(VLOOKUP($A34,DSLOP,IN_DTK!N$5,0))=FALSE,IF(N$8&lt;&gt;0,VLOOKUP($A34,DSLOP,IN_DTK!N$5,0),""),"")</f>
        <v/>
      </c>
      <c r="O34" s="45" t="str">
        <f>IF(ISNA(VLOOKUP($A34,DSLOP,IN_DTK!O$5,0))=FALSE,IF(O$8&lt;&gt;0,VLOOKUP($A34,DSLOP,IN_DTK!O$5,0),""),"")</f>
        <v/>
      </c>
      <c r="P34" s="45">
        <f>IF(ISNA(VLOOKUP($A34,DSLOP,IN_DTK!P$5,0))=FALSE,IF(P$8&lt;&gt;0,VLOOKUP($A34,DSLOP,IN_DTK!P$5,0),""),"")</f>
        <v>7.5</v>
      </c>
      <c r="Q34" s="45">
        <f>IF(ISNA(VLOOKUP($A34,DSLOP,IN_DTK!Q$5,0))=FALSE,IF(Q$8&lt;&gt;0,VLOOKUP($A34,DSLOP,IN_DTK!Q$5,0),""),"")</f>
        <v>7.7</v>
      </c>
      <c r="R34" s="50" t="str">
        <f>IF(ISNA(VLOOKUP($A34,DSLOP,IN_DTK!R$5,0))=FALSE,IF(R$8&lt;&gt;0,VLOOKUP($A34,DSLOP,IN_DTK!R$5,0),""),"")</f>
        <v>Bảy Phẩy Bảy</v>
      </c>
      <c r="S34" s="45">
        <f>IF(ISNA(VLOOKUP($A34,DSLOP,IN_DTK!S$5,0))=FALSE,IF(A$9&lt;&gt;0,VLOOKUP($A34,DSLOP,IN_DTK!S$5,0),""),"")</f>
        <v>0</v>
      </c>
    </row>
    <row r="35" spans="1:19" ht="21.95" customHeight="1">
      <c r="A35" s="44">
        <v>27</v>
      </c>
      <c r="B35" s="45">
        <v>27</v>
      </c>
      <c r="C35" s="45">
        <f>IF(ISNA(VLOOKUP($A35,DSLOP,IN_DTK!C$5,0))=FALSE,VLOOKUP($A35,DSLOP,IN_DTK!C$5,0),"")</f>
        <v>2231210198</v>
      </c>
      <c r="D35" s="46" t="str">
        <f>IF(ISNA(VLOOKUP($A35,DSLOP,IN_DTK!D$5,0))=FALSE,VLOOKUP($A35,DSLOP,IN_DTK!D$5,0),"")</f>
        <v>Lê Phước</v>
      </c>
      <c r="E35" s="47" t="str">
        <f>IF(ISNA(VLOOKUP($A35,DSLOP,IN_DTK!E$5,0))=FALSE,VLOOKUP($A35,DSLOP,IN_DTK!E$5,0),"")</f>
        <v>Lộc</v>
      </c>
      <c r="F35" s="48">
        <f>IF(ISNA(VLOOKUP($A35,DSLOP,IN_DTK!F$5,0))=FALSE,VLOOKUP($A35,DSLOP,IN_DTK!F$5,0),"")</f>
        <v>33703</v>
      </c>
      <c r="G35" s="49" t="str">
        <f>IF(ISNA(VLOOKUP($A35,DSLOP,IN_DTK!G$5,0))=FALSE,VLOOKUP($A35,DSLOP,IN_DTK!G$5,0),"")</f>
        <v>K14MBA</v>
      </c>
      <c r="H35" s="45">
        <f>IF(ISNA(VLOOKUP($A35,DSLOP,IN_DTK!H$5,0))=FALSE,IF(H$8&lt;&gt;0,VLOOKUP($A35,DSLOP,IN_DTK!H$5,0),""),"")</f>
        <v>8</v>
      </c>
      <c r="I35" s="45" t="str">
        <f>IF(ISNA(VLOOKUP($A35,DSLOP,IN_DTK!I$5,0))=FALSE,IF(I$8&lt;&gt;0,VLOOKUP($A35,DSLOP,IN_DTK!I$5,0),""),"")</f>
        <v/>
      </c>
      <c r="J35" s="45" t="str">
        <f>IF(ISNA(VLOOKUP($A35,DSLOP,IN_DTK!J$5,0))=FALSE,IF(J$8&lt;&gt;0,VLOOKUP($A35,DSLOP,IN_DTK!J$5,0),""),"")</f>
        <v/>
      </c>
      <c r="K35" s="45" t="str">
        <f>IF(ISNA(VLOOKUP($A35,DSLOP,IN_DTK!K$5,0))=FALSE,IF(K$8&lt;&gt;0,VLOOKUP($A35,DSLOP,IN_DTK!K$5,0),""),"")</f>
        <v/>
      </c>
      <c r="L35" s="45" t="str">
        <f>IF(ISNA(VLOOKUP($A35,DSLOP,IN_DTK!L$5,0))=FALSE,IF(L$8&lt;&gt;0,VLOOKUP($A35,DSLOP,IN_DTK!L$5,0),""),"")</f>
        <v/>
      </c>
      <c r="M35" s="45">
        <f>IF(ISNA(VLOOKUP($A35,DSLOP,IN_DTK!M$5,0))=FALSE,IF(M$8&lt;&gt;0,VLOOKUP($A35,DSLOP,IN_DTK!M$5,0),""),"")</f>
        <v>7.5</v>
      </c>
      <c r="N35" s="45" t="str">
        <f>IF(ISNA(VLOOKUP($A35,DSLOP,IN_DTK!N$5,0))=FALSE,IF(N$8&lt;&gt;0,VLOOKUP($A35,DSLOP,IN_DTK!N$5,0),""),"")</f>
        <v/>
      </c>
      <c r="O35" s="45" t="str">
        <f>IF(ISNA(VLOOKUP($A35,DSLOP,IN_DTK!O$5,0))=FALSE,IF(O$8&lt;&gt;0,VLOOKUP($A35,DSLOP,IN_DTK!O$5,0),""),"")</f>
        <v/>
      </c>
      <c r="P35" s="45">
        <f>IF(ISNA(VLOOKUP($A35,DSLOP,IN_DTK!P$5,0))=FALSE,IF(P$8&lt;&gt;0,VLOOKUP($A35,DSLOP,IN_DTK!P$5,0),""),"")</f>
        <v>7.5</v>
      </c>
      <c r="Q35" s="45">
        <f>IF(ISNA(VLOOKUP($A35,DSLOP,IN_DTK!Q$5,0))=FALSE,IF(Q$8&lt;&gt;0,VLOOKUP($A35,DSLOP,IN_DTK!Q$5,0),""),"")</f>
        <v>7.6</v>
      </c>
      <c r="R35" s="50" t="str">
        <f>IF(ISNA(VLOOKUP($A35,DSLOP,IN_DTK!R$5,0))=FALSE,IF(R$8&lt;&gt;0,VLOOKUP($A35,DSLOP,IN_DTK!R$5,0),""),"")</f>
        <v>BảyPhẩy Sáu</v>
      </c>
      <c r="S35" s="45">
        <f>IF(ISNA(VLOOKUP($A35,DSLOP,IN_DTK!S$5,0))=FALSE,IF(A$9&lt;&gt;0,VLOOKUP($A35,DSLOP,IN_DTK!S$5,0),""),"")</f>
        <v>0</v>
      </c>
    </row>
    <row r="36" spans="1:19" ht="21.95" customHeight="1">
      <c r="A36" s="44">
        <v>28</v>
      </c>
      <c r="B36" s="45">
        <v>28</v>
      </c>
      <c r="C36" s="45">
        <f>IF(ISNA(VLOOKUP($A36,DSLOP,IN_DTK!C$5,0))=FALSE,VLOOKUP($A36,DSLOP,IN_DTK!C$5,0),"")</f>
        <v>2231210199</v>
      </c>
      <c r="D36" s="46" t="str">
        <f>IF(ISNA(VLOOKUP($A36,DSLOP,IN_DTK!D$5,0))=FALSE,VLOOKUP($A36,DSLOP,IN_DTK!D$5,0),"")</f>
        <v>Hoàng Bình</v>
      </c>
      <c r="E36" s="47" t="str">
        <f>IF(ISNA(VLOOKUP($A36,DSLOP,IN_DTK!E$5,0))=FALSE,VLOOKUP($A36,DSLOP,IN_DTK!E$5,0),"")</f>
        <v>Minh</v>
      </c>
      <c r="F36" s="48">
        <f>IF(ISNA(VLOOKUP($A36,DSLOP,IN_DTK!F$5,0))=FALSE,VLOOKUP($A36,DSLOP,IN_DTK!F$5,0),"")</f>
        <v>28851</v>
      </c>
      <c r="G36" s="49" t="str">
        <f>IF(ISNA(VLOOKUP($A36,DSLOP,IN_DTK!G$5,0))=FALSE,VLOOKUP($A36,DSLOP,IN_DTK!G$5,0),"")</f>
        <v>K14MBA</v>
      </c>
      <c r="H36" s="45">
        <f>IF(ISNA(VLOOKUP($A36,DSLOP,IN_DTK!H$5,0))=FALSE,IF(H$8&lt;&gt;0,VLOOKUP($A36,DSLOP,IN_DTK!H$5,0),""),"")</f>
        <v>8</v>
      </c>
      <c r="I36" s="45" t="str">
        <f>IF(ISNA(VLOOKUP($A36,DSLOP,IN_DTK!I$5,0))=FALSE,IF(I$8&lt;&gt;0,VLOOKUP($A36,DSLOP,IN_DTK!I$5,0),""),"")</f>
        <v/>
      </c>
      <c r="J36" s="45" t="str">
        <f>IF(ISNA(VLOOKUP($A36,DSLOP,IN_DTK!J$5,0))=FALSE,IF(J$8&lt;&gt;0,VLOOKUP($A36,DSLOP,IN_DTK!J$5,0),""),"")</f>
        <v/>
      </c>
      <c r="K36" s="45" t="str">
        <f>IF(ISNA(VLOOKUP($A36,DSLOP,IN_DTK!K$5,0))=FALSE,IF(K$8&lt;&gt;0,VLOOKUP($A36,DSLOP,IN_DTK!K$5,0),""),"")</f>
        <v/>
      </c>
      <c r="L36" s="45" t="str">
        <f>IF(ISNA(VLOOKUP($A36,DSLOP,IN_DTK!L$5,0))=FALSE,IF(L$8&lt;&gt;0,VLOOKUP($A36,DSLOP,IN_DTK!L$5,0),""),"")</f>
        <v/>
      </c>
      <c r="M36" s="45">
        <f>IF(ISNA(VLOOKUP($A36,DSLOP,IN_DTK!M$5,0))=FALSE,IF(M$8&lt;&gt;0,VLOOKUP($A36,DSLOP,IN_DTK!M$5,0),""),"")</f>
        <v>8</v>
      </c>
      <c r="N36" s="45" t="str">
        <f>IF(ISNA(VLOOKUP($A36,DSLOP,IN_DTK!N$5,0))=FALSE,IF(N$8&lt;&gt;0,VLOOKUP($A36,DSLOP,IN_DTK!N$5,0),""),"")</f>
        <v/>
      </c>
      <c r="O36" s="45" t="str">
        <f>IF(ISNA(VLOOKUP($A36,DSLOP,IN_DTK!O$5,0))=FALSE,IF(O$8&lt;&gt;0,VLOOKUP($A36,DSLOP,IN_DTK!O$5,0),""),"")</f>
        <v/>
      </c>
      <c r="P36" s="45">
        <f>IF(ISNA(VLOOKUP($A36,DSLOP,IN_DTK!P$5,0))=FALSE,IF(P$8&lt;&gt;0,VLOOKUP($A36,DSLOP,IN_DTK!P$5,0),""),"")</f>
        <v>8</v>
      </c>
      <c r="Q36" s="45">
        <f>IF(ISNA(VLOOKUP($A36,DSLOP,IN_DTK!Q$5,0))=FALSE,IF(Q$8&lt;&gt;0,VLOOKUP($A36,DSLOP,IN_DTK!Q$5,0),""),"")</f>
        <v>8</v>
      </c>
      <c r="R36" s="50" t="str">
        <f>IF(ISNA(VLOOKUP($A36,DSLOP,IN_DTK!R$5,0))=FALSE,IF(R$8&lt;&gt;0,VLOOKUP($A36,DSLOP,IN_DTK!R$5,0),""),"")</f>
        <v>Tám</v>
      </c>
      <c r="S36" s="45">
        <f>IF(ISNA(VLOOKUP($A36,DSLOP,IN_DTK!S$5,0))=FALSE,IF(A$9&lt;&gt;0,VLOOKUP($A36,DSLOP,IN_DTK!S$5,0),""),"")</f>
        <v>0</v>
      </c>
    </row>
    <row r="37" spans="1:19" ht="21.95" customHeight="1">
      <c r="A37" s="44">
        <v>29</v>
      </c>
      <c r="B37" s="45">
        <v>29</v>
      </c>
      <c r="C37" s="45">
        <f>IF(ISNA(VLOOKUP($A37,DSLOP,IN_DTK!C$5,0))=FALSE,VLOOKUP($A37,DSLOP,IN_DTK!C$5,0),"")</f>
        <v>2231210200</v>
      </c>
      <c r="D37" s="46" t="str">
        <f>IF(ISNA(VLOOKUP($A37,DSLOP,IN_DTK!D$5,0))=FALSE,VLOOKUP($A37,DSLOP,IN_DTK!D$5,0),"")</f>
        <v>Hoàng Nguyễn Hoài</v>
      </c>
      <c r="E37" s="47" t="str">
        <f>IF(ISNA(VLOOKUP($A37,DSLOP,IN_DTK!E$5,0))=FALSE,VLOOKUP($A37,DSLOP,IN_DTK!E$5,0),"")</f>
        <v>Nam</v>
      </c>
      <c r="F37" s="48">
        <f>IF(ISNA(VLOOKUP($A37,DSLOP,IN_DTK!F$5,0))=FALSE,VLOOKUP($A37,DSLOP,IN_DTK!F$5,0),"")</f>
        <v>32693</v>
      </c>
      <c r="G37" s="49" t="str">
        <f>IF(ISNA(VLOOKUP($A37,DSLOP,IN_DTK!G$5,0))=FALSE,VLOOKUP($A37,DSLOP,IN_DTK!G$5,0),"")</f>
        <v>K14MBA</v>
      </c>
      <c r="H37" s="45">
        <f>IF(ISNA(VLOOKUP($A37,DSLOP,IN_DTK!H$5,0))=FALSE,IF(H$8&lt;&gt;0,VLOOKUP($A37,DSLOP,IN_DTK!H$5,0),""),"")</f>
        <v>7</v>
      </c>
      <c r="I37" s="45" t="str">
        <f>IF(ISNA(VLOOKUP($A37,DSLOP,IN_DTK!I$5,0))=FALSE,IF(I$8&lt;&gt;0,VLOOKUP($A37,DSLOP,IN_DTK!I$5,0),""),"")</f>
        <v/>
      </c>
      <c r="J37" s="45" t="str">
        <f>IF(ISNA(VLOOKUP($A37,DSLOP,IN_DTK!J$5,0))=FALSE,IF(J$8&lt;&gt;0,VLOOKUP($A37,DSLOP,IN_DTK!J$5,0),""),"")</f>
        <v/>
      </c>
      <c r="K37" s="45" t="str">
        <f>IF(ISNA(VLOOKUP($A37,DSLOP,IN_DTK!K$5,0))=FALSE,IF(K$8&lt;&gt;0,VLOOKUP($A37,DSLOP,IN_DTK!K$5,0),""),"")</f>
        <v/>
      </c>
      <c r="L37" s="45" t="str">
        <f>IF(ISNA(VLOOKUP($A37,DSLOP,IN_DTK!L$5,0))=FALSE,IF(L$8&lt;&gt;0,VLOOKUP($A37,DSLOP,IN_DTK!L$5,0),""),"")</f>
        <v/>
      </c>
      <c r="M37" s="45">
        <f>IF(ISNA(VLOOKUP($A37,DSLOP,IN_DTK!M$5,0))=FALSE,IF(M$8&lt;&gt;0,VLOOKUP($A37,DSLOP,IN_DTK!M$5,0),""),"")</f>
        <v>7</v>
      </c>
      <c r="N37" s="45" t="str">
        <f>IF(ISNA(VLOOKUP($A37,DSLOP,IN_DTK!N$5,0))=FALSE,IF(N$8&lt;&gt;0,VLOOKUP($A37,DSLOP,IN_DTK!N$5,0),""),"")</f>
        <v/>
      </c>
      <c r="O37" s="45" t="str">
        <f>IF(ISNA(VLOOKUP($A37,DSLOP,IN_DTK!O$5,0))=FALSE,IF(O$8&lt;&gt;0,VLOOKUP($A37,DSLOP,IN_DTK!O$5,0),""),"")</f>
        <v/>
      </c>
      <c r="P37" s="45">
        <f>IF(ISNA(VLOOKUP($A37,DSLOP,IN_DTK!P$5,0))=FALSE,IF(P$8&lt;&gt;0,VLOOKUP($A37,DSLOP,IN_DTK!P$5,0),""),"")</f>
        <v>7.5</v>
      </c>
      <c r="Q37" s="45">
        <f>IF(ISNA(VLOOKUP($A37,DSLOP,IN_DTK!Q$5,0))=FALSE,IF(Q$8&lt;&gt;0,VLOOKUP($A37,DSLOP,IN_DTK!Q$5,0),""),"")</f>
        <v>7.3</v>
      </c>
      <c r="R37" s="50" t="str">
        <f>IF(ISNA(VLOOKUP($A37,DSLOP,IN_DTK!R$5,0))=FALSE,IF(R$8&lt;&gt;0,VLOOKUP($A37,DSLOP,IN_DTK!R$5,0),""),"")</f>
        <v>Bảy Phẩy Ba</v>
      </c>
      <c r="S37" s="45">
        <f>IF(ISNA(VLOOKUP($A37,DSLOP,IN_DTK!S$5,0))=FALSE,IF(A$9&lt;&gt;0,VLOOKUP($A37,DSLOP,IN_DTK!S$5,0),""),"")</f>
        <v>0</v>
      </c>
    </row>
    <row r="38" spans="1:19" ht="21.95" customHeight="1">
      <c r="A38" s="44">
        <v>30</v>
      </c>
      <c r="B38" s="45">
        <v>30</v>
      </c>
      <c r="C38" s="45">
        <f>IF(ISNA(VLOOKUP($A38,DSLOP,IN_DTK!C$5,0))=FALSE,VLOOKUP($A38,DSLOP,IN_DTK!C$5,0),"")</f>
        <v>2231210201</v>
      </c>
      <c r="D38" s="46" t="str">
        <f>IF(ISNA(VLOOKUP($A38,DSLOP,IN_DTK!D$5,0))=FALSE,VLOOKUP($A38,DSLOP,IN_DTK!D$5,0),"")</f>
        <v>Nguyễn Hồng</v>
      </c>
      <c r="E38" s="47" t="str">
        <f>IF(ISNA(VLOOKUP($A38,DSLOP,IN_DTK!E$5,0))=FALSE,VLOOKUP($A38,DSLOP,IN_DTK!E$5,0),"")</f>
        <v>Nam</v>
      </c>
      <c r="F38" s="48">
        <f>IF(ISNA(VLOOKUP($A38,DSLOP,IN_DTK!F$5,0))=FALSE,VLOOKUP($A38,DSLOP,IN_DTK!F$5,0),"")</f>
        <v>33495</v>
      </c>
      <c r="G38" s="49" t="str">
        <f>IF(ISNA(VLOOKUP($A38,DSLOP,IN_DTK!G$5,0))=FALSE,VLOOKUP($A38,DSLOP,IN_DTK!G$5,0),"")</f>
        <v>K14MBA</v>
      </c>
      <c r="H38" s="45">
        <f>IF(ISNA(VLOOKUP($A38,DSLOP,IN_DTK!H$5,0))=FALSE,IF(H$8&lt;&gt;0,VLOOKUP($A38,DSLOP,IN_DTK!H$5,0),""),"")</f>
        <v>10</v>
      </c>
      <c r="I38" s="45" t="str">
        <f>IF(ISNA(VLOOKUP($A38,DSLOP,IN_DTK!I$5,0))=FALSE,IF(I$8&lt;&gt;0,VLOOKUP($A38,DSLOP,IN_DTK!I$5,0),""),"")</f>
        <v/>
      </c>
      <c r="J38" s="45" t="str">
        <f>IF(ISNA(VLOOKUP($A38,DSLOP,IN_DTK!J$5,0))=FALSE,IF(J$8&lt;&gt;0,VLOOKUP($A38,DSLOP,IN_DTK!J$5,0),""),"")</f>
        <v/>
      </c>
      <c r="K38" s="45" t="str">
        <f>IF(ISNA(VLOOKUP($A38,DSLOP,IN_DTK!K$5,0))=FALSE,IF(K$8&lt;&gt;0,VLOOKUP($A38,DSLOP,IN_DTK!K$5,0),""),"")</f>
        <v/>
      </c>
      <c r="L38" s="45" t="str">
        <f>IF(ISNA(VLOOKUP($A38,DSLOP,IN_DTK!L$5,0))=FALSE,IF(L$8&lt;&gt;0,VLOOKUP($A38,DSLOP,IN_DTK!L$5,0),""),"")</f>
        <v/>
      </c>
      <c r="M38" s="45">
        <f>IF(ISNA(VLOOKUP($A38,DSLOP,IN_DTK!M$5,0))=FALSE,IF(M$8&lt;&gt;0,VLOOKUP($A38,DSLOP,IN_DTK!M$5,0),""),"")</f>
        <v>8.5</v>
      </c>
      <c r="N38" s="45" t="str">
        <f>IF(ISNA(VLOOKUP($A38,DSLOP,IN_DTK!N$5,0))=FALSE,IF(N$8&lt;&gt;0,VLOOKUP($A38,DSLOP,IN_DTK!N$5,0),""),"")</f>
        <v/>
      </c>
      <c r="O38" s="45" t="str">
        <f>IF(ISNA(VLOOKUP($A38,DSLOP,IN_DTK!O$5,0))=FALSE,IF(O$8&lt;&gt;0,VLOOKUP($A38,DSLOP,IN_DTK!O$5,0),""),"")</f>
        <v/>
      </c>
      <c r="P38" s="45">
        <f>IF(ISNA(VLOOKUP($A38,DSLOP,IN_DTK!P$5,0))=FALSE,IF(P$8&lt;&gt;0,VLOOKUP($A38,DSLOP,IN_DTK!P$5,0),""),"")</f>
        <v>8</v>
      </c>
      <c r="Q38" s="45">
        <f>IF(ISNA(VLOOKUP($A38,DSLOP,IN_DTK!Q$5,0))=FALSE,IF(Q$8&lt;&gt;0,VLOOKUP($A38,DSLOP,IN_DTK!Q$5,0),""),"")</f>
        <v>8.4</v>
      </c>
      <c r="R38" s="50" t="str">
        <f>IF(ISNA(VLOOKUP($A38,DSLOP,IN_DTK!R$5,0))=FALSE,IF(R$8&lt;&gt;0,VLOOKUP($A38,DSLOP,IN_DTK!R$5,0),""),"")</f>
        <v>Tám Phẩy Bốn</v>
      </c>
      <c r="S38" s="45">
        <f>IF(ISNA(VLOOKUP($A38,DSLOP,IN_DTK!S$5,0))=FALSE,IF(A$9&lt;&gt;0,VLOOKUP($A38,DSLOP,IN_DTK!S$5,0),""),"")</f>
        <v>0</v>
      </c>
    </row>
    <row r="39" spans="1:19" ht="21.95" customHeight="1">
      <c r="A39" s="44">
        <v>31</v>
      </c>
      <c r="B39" s="45">
        <v>31</v>
      </c>
      <c r="C39" s="45">
        <f>IF(ISNA(VLOOKUP($A39,DSLOP,IN_DTK!C$5,0))=FALSE,VLOOKUP($A39,DSLOP,IN_DTK!C$5,0),"")</f>
        <v>2231210202</v>
      </c>
      <c r="D39" s="46" t="str">
        <f>IF(ISNA(VLOOKUP($A39,DSLOP,IN_DTK!D$5,0))=FALSE,VLOOKUP($A39,DSLOP,IN_DTK!D$5,0),"")</f>
        <v>Nguyễn Hải</v>
      </c>
      <c r="E39" s="47" t="str">
        <f>IF(ISNA(VLOOKUP($A39,DSLOP,IN_DTK!E$5,0))=FALSE,VLOOKUP($A39,DSLOP,IN_DTK!E$5,0),"")</f>
        <v>Ninh</v>
      </c>
      <c r="F39" s="48">
        <f>IF(ISNA(VLOOKUP($A39,DSLOP,IN_DTK!F$5,0))=FALSE,VLOOKUP($A39,DSLOP,IN_DTK!F$5,0),"")</f>
        <v>32928</v>
      </c>
      <c r="G39" s="49" t="str">
        <f>IF(ISNA(VLOOKUP($A39,DSLOP,IN_DTK!G$5,0))=FALSE,VLOOKUP($A39,DSLOP,IN_DTK!G$5,0),"")</f>
        <v>K14MBA</v>
      </c>
      <c r="H39" s="45">
        <f>IF(ISNA(VLOOKUP($A39,DSLOP,IN_DTK!H$5,0))=FALSE,IF(H$8&lt;&gt;0,VLOOKUP($A39,DSLOP,IN_DTK!H$5,0),""),"")</f>
        <v>8</v>
      </c>
      <c r="I39" s="45" t="str">
        <f>IF(ISNA(VLOOKUP($A39,DSLOP,IN_DTK!I$5,0))=FALSE,IF(I$8&lt;&gt;0,VLOOKUP($A39,DSLOP,IN_DTK!I$5,0),""),"")</f>
        <v/>
      </c>
      <c r="J39" s="45" t="str">
        <f>IF(ISNA(VLOOKUP($A39,DSLOP,IN_DTK!J$5,0))=FALSE,IF(J$8&lt;&gt;0,VLOOKUP($A39,DSLOP,IN_DTK!J$5,0),""),"")</f>
        <v/>
      </c>
      <c r="K39" s="45" t="str">
        <f>IF(ISNA(VLOOKUP($A39,DSLOP,IN_DTK!K$5,0))=FALSE,IF(K$8&lt;&gt;0,VLOOKUP($A39,DSLOP,IN_DTK!K$5,0),""),"")</f>
        <v/>
      </c>
      <c r="L39" s="45" t="str">
        <f>IF(ISNA(VLOOKUP($A39,DSLOP,IN_DTK!L$5,0))=FALSE,IF(L$8&lt;&gt;0,VLOOKUP($A39,DSLOP,IN_DTK!L$5,0),""),"")</f>
        <v/>
      </c>
      <c r="M39" s="45">
        <f>IF(ISNA(VLOOKUP($A39,DSLOP,IN_DTK!M$5,0))=FALSE,IF(M$8&lt;&gt;0,VLOOKUP($A39,DSLOP,IN_DTK!M$5,0),""),"")</f>
        <v>7.5</v>
      </c>
      <c r="N39" s="45" t="str">
        <f>IF(ISNA(VLOOKUP($A39,DSLOP,IN_DTK!N$5,0))=FALSE,IF(N$8&lt;&gt;0,VLOOKUP($A39,DSLOP,IN_DTK!N$5,0),""),"")</f>
        <v/>
      </c>
      <c r="O39" s="45" t="str">
        <f>IF(ISNA(VLOOKUP($A39,DSLOP,IN_DTK!O$5,0))=FALSE,IF(O$8&lt;&gt;0,VLOOKUP($A39,DSLOP,IN_DTK!O$5,0),""),"")</f>
        <v/>
      </c>
      <c r="P39" s="45">
        <f>IF(ISNA(VLOOKUP($A39,DSLOP,IN_DTK!P$5,0))=FALSE,IF(P$8&lt;&gt;0,VLOOKUP($A39,DSLOP,IN_DTK!P$5,0),""),"")</f>
        <v>7</v>
      </c>
      <c r="Q39" s="45">
        <f>IF(ISNA(VLOOKUP($A39,DSLOP,IN_DTK!Q$5,0))=FALSE,IF(Q$8&lt;&gt;0,VLOOKUP($A39,DSLOP,IN_DTK!Q$5,0),""),"")</f>
        <v>7.3</v>
      </c>
      <c r="R39" s="50" t="str">
        <f>IF(ISNA(VLOOKUP($A39,DSLOP,IN_DTK!R$5,0))=FALSE,IF(R$8&lt;&gt;0,VLOOKUP($A39,DSLOP,IN_DTK!R$5,0),""),"")</f>
        <v>Bảy Phẩy Ba</v>
      </c>
      <c r="S39" s="45">
        <f>IF(ISNA(VLOOKUP($A39,DSLOP,IN_DTK!S$5,0))=FALSE,IF(A$9&lt;&gt;0,VLOOKUP($A39,DSLOP,IN_DTK!S$5,0),""),"")</f>
        <v>0</v>
      </c>
    </row>
    <row r="40" spans="1:19" ht="21.95" customHeight="1">
      <c r="A40" s="44">
        <v>32</v>
      </c>
      <c r="B40" s="45">
        <v>32</v>
      </c>
      <c r="C40" s="45">
        <f>IF(ISNA(VLOOKUP($A40,DSLOP,IN_DTK!C$5,0))=FALSE,VLOOKUP($A40,DSLOP,IN_DTK!C$5,0),"")</f>
        <v>2230210203</v>
      </c>
      <c r="D40" s="46" t="str">
        <f>IF(ISNA(VLOOKUP($A40,DSLOP,IN_DTK!D$5,0))=FALSE,VLOOKUP($A40,DSLOP,IN_DTK!D$5,0),"")</f>
        <v>Trần Thị Thiên</v>
      </c>
      <c r="E40" s="47" t="str">
        <f>IF(ISNA(VLOOKUP($A40,DSLOP,IN_DTK!E$5,0))=FALSE,VLOOKUP($A40,DSLOP,IN_DTK!E$5,0),"")</f>
        <v>Ngân</v>
      </c>
      <c r="F40" s="48">
        <f>IF(ISNA(VLOOKUP($A40,DSLOP,IN_DTK!F$5,0))=FALSE,VLOOKUP($A40,DSLOP,IN_DTK!F$5,0),"")</f>
        <v>28176</v>
      </c>
      <c r="G40" s="49" t="str">
        <f>IF(ISNA(VLOOKUP($A40,DSLOP,IN_DTK!G$5,0))=FALSE,VLOOKUP($A40,DSLOP,IN_DTK!G$5,0),"")</f>
        <v>K14MBA</v>
      </c>
      <c r="H40" s="45">
        <f>IF(ISNA(VLOOKUP($A40,DSLOP,IN_DTK!H$5,0))=FALSE,IF(H$8&lt;&gt;0,VLOOKUP($A40,DSLOP,IN_DTK!H$5,0),""),"")</f>
        <v>7</v>
      </c>
      <c r="I40" s="45" t="str">
        <f>IF(ISNA(VLOOKUP($A40,DSLOP,IN_DTK!I$5,0))=FALSE,IF(I$8&lt;&gt;0,VLOOKUP($A40,DSLOP,IN_DTK!I$5,0),""),"")</f>
        <v/>
      </c>
      <c r="J40" s="45" t="str">
        <f>IF(ISNA(VLOOKUP($A40,DSLOP,IN_DTK!J$5,0))=FALSE,IF(J$8&lt;&gt;0,VLOOKUP($A40,DSLOP,IN_DTK!J$5,0),""),"")</f>
        <v/>
      </c>
      <c r="K40" s="45" t="str">
        <f>IF(ISNA(VLOOKUP($A40,DSLOP,IN_DTK!K$5,0))=FALSE,IF(K$8&lt;&gt;0,VLOOKUP($A40,DSLOP,IN_DTK!K$5,0),""),"")</f>
        <v/>
      </c>
      <c r="L40" s="45" t="str">
        <f>IF(ISNA(VLOOKUP($A40,DSLOP,IN_DTK!L$5,0))=FALSE,IF(L$8&lt;&gt;0,VLOOKUP($A40,DSLOP,IN_DTK!L$5,0),""),"")</f>
        <v/>
      </c>
      <c r="M40" s="45">
        <f>IF(ISNA(VLOOKUP($A40,DSLOP,IN_DTK!M$5,0))=FALSE,IF(M$8&lt;&gt;0,VLOOKUP($A40,DSLOP,IN_DTK!M$5,0),""),"")</f>
        <v>7</v>
      </c>
      <c r="N40" s="45" t="str">
        <f>IF(ISNA(VLOOKUP($A40,DSLOP,IN_DTK!N$5,0))=FALSE,IF(N$8&lt;&gt;0,VLOOKUP($A40,DSLOP,IN_DTK!N$5,0),""),"")</f>
        <v/>
      </c>
      <c r="O40" s="45" t="str">
        <f>IF(ISNA(VLOOKUP($A40,DSLOP,IN_DTK!O$5,0))=FALSE,IF(O$8&lt;&gt;0,VLOOKUP($A40,DSLOP,IN_DTK!O$5,0),""),"")</f>
        <v/>
      </c>
      <c r="P40" s="45">
        <f>IF(ISNA(VLOOKUP($A40,DSLOP,IN_DTK!P$5,0))=FALSE,IF(P$8&lt;&gt;0,VLOOKUP($A40,DSLOP,IN_DTK!P$5,0),""),"")</f>
        <v>8</v>
      </c>
      <c r="Q40" s="45">
        <f>IF(ISNA(VLOOKUP($A40,DSLOP,IN_DTK!Q$5,0))=FALSE,IF(Q$8&lt;&gt;0,VLOOKUP($A40,DSLOP,IN_DTK!Q$5,0),""),"")</f>
        <v>7.6</v>
      </c>
      <c r="R40" s="50" t="str">
        <f>IF(ISNA(VLOOKUP($A40,DSLOP,IN_DTK!R$5,0))=FALSE,IF(R$8&lt;&gt;0,VLOOKUP($A40,DSLOP,IN_DTK!R$5,0),""),"")</f>
        <v>BảyPhẩy Sáu</v>
      </c>
      <c r="S40" s="45">
        <f>IF(ISNA(VLOOKUP($A40,DSLOP,IN_DTK!S$5,0))=FALSE,IF(A$9&lt;&gt;0,VLOOKUP($A40,DSLOP,IN_DTK!S$5,0),""),"")</f>
        <v>0</v>
      </c>
    </row>
    <row r="41" spans="1:19" ht="21.95" customHeight="1">
      <c r="A41" s="44">
        <v>33</v>
      </c>
      <c r="B41" s="45">
        <v>33</v>
      </c>
      <c r="C41" s="45">
        <f>IF(ISNA(VLOOKUP($A41,DSLOP,IN_DTK!C$5,0))=FALSE,VLOOKUP($A41,DSLOP,IN_DTK!C$5,0),"")</f>
        <v>2230210204</v>
      </c>
      <c r="D41" s="46" t="str">
        <f>IF(ISNA(VLOOKUP($A41,DSLOP,IN_DTK!D$5,0))=FALSE,VLOOKUP($A41,DSLOP,IN_DTK!D$5,0),"")</f>
        <v>Trương Thị</v>
      </c>
      <c r="E41" s="47" t="str">
        <f>IF(ISNA(VLOOKUP($A41,DSLOP,IN_DTK!E$5,0))=FALSE,VLOOKUP($A41,DSLOP,IN_DTK!E$5,0),"")</f>
        <v>Ngân</v>
      </c>
      <c r="F41" s="48">
        <f>IF(ISNA(VLOOKUP($A41,DSLOP,IN_DTK!F$5,0))=FALSE,VLOOKUP($A41,DSLOP,IN_DTK!F$5,0),"")</f>
        <v>29094</v>
      </c>
      <c r="G41" s="49" t="str">
        <f>IF(ISNA(VLOOKUP($A41,DSLOP,IN_DTK!G$5,0))=FALSE,VLOOKUP($A41,DSLOP,IN_DTK!G$5,0),"")</f>
        <v>K14MBA</v>
      </c>
      <c r="H41" s="45">
        <f>IF(ISNA(VLOOKUP($A41,DSLOP,IN_DTK!H$5,0))=FALSE,IF(H$8&lt;&gt;0,VLOOKUP($A41,DSLOP,IN_DTK!H$5,0),""),"")</f>
        <v>7</v>
      </c>
      <c r="I41" s="45" t="str">
        <f>IF(ISNA(VLOOKUP($A41,DSLOP,IN_DTK!I$5,0))=FALSE,IF(I$8&lt;&gt;0,VLOOKUP($A41,DSLOP,IN_DTK!I$5,0),""),"")</f>
        <v/>
      </c>
      <c r="J41" s="45" t="str">
        <f>IF(ISNA(VLOOKUP($A41,DSLOP,IN_DTK!J$5,0))=FALSE,IF(J$8&lt;&gt;0,VLOOKUP($A41,DSLOP,IN_DTK!J$5,0),""),"")</f>
        <v/>
      </c>
      <c r="K41" s="45" t="str">
        <f>IF(ISNA(VLOOKUP($A41,DSLOP,IN_DTK!K$5,0))=FALSE,IF(K$8&lt;&gt;0,VLOOKUP($A41,DSLOP,IN_DTK!K$5,0),""),"")</f>
        <v/>
      </c>
      <c r="L41" s="45" t="str">
        <f>IF(ISNA(VLOOKUP($A41,DSLOP,IN_DTK!L$5,0))=FALSE,IF(L$8&lt;&gt;0,VLOOKUP($A41,DSLOP,IN_DTK!L$5,0),""),"")</f>
        <v/>
      </c>
      <c r="M41" s="45">
        <f>IF(ISNA(VLOOKUP($A41,DSLOP,IN_DTK!M$5,0))=FALSE,IF(M$8&lt;&gt;0,VLOOKUP($A41,DSLOP,IN_DTK!M$5,0),""),"")</f>
        <v>7</v>
      </c>
      <c r="N41" s="45" t="str">
        <f>IF(ISNA(VLOOKUP($A41,DSLOP,IN_DTK!N$5,0))=FALSE,IF(N$8&lt;&gt;0,VLOOKUP($A41,DSLOP,IN_DTK!N$5,0),""),"")</f>
        <v/>
      </c>
      <c r="O41" s="45" t="str">
        <f>IF(ISNA(VLOOKUP($A41,DSLOP,IN_DTK!O$5,0))=FALSE,IF(O$8&lt;&gt;0,VLOOKUP($A41,DSLOP,IN_DTK!O$5,0),""),"")</f>
        <v/>
      </c>
      <c r="P41" s="45">
        <f>IF(ISNA(VLOOKUP($A41,DSLOP,IN_DTK!P$5,0))=FALSE,IF(P$8&lt;&gt;0,VLOOKUP($A41,DSLOP,IN_DTK!P$5,0),""),"")</f>
        <v>8</v>
      </c>
      <c r="Q41" s="45">
        <f>IF(ISNA(VLOOKUP($A41,DSLOP,IN_DTK!Q$5,0))=FALSE,IF(Q$8&lt;&gt;0,VLOOKUP($A41,DSLOP,IN_DTK!Q$5,0),""),"")</f>
        <v>7.6</v>
      </c>
      <c r="R41" s="50" t="str">
        <f>IF(ISNA(VLOOKUP($A41,DSLOP,IN_DTK!R$5,0))=FALSE,IF(R$8&lt;&gt;0,VLOOKUP($A41,DSLOP,IN_DTK!R$5,0),""),"")</f>
        <v>BảyPhẩy Sáu</v>
      </c>
      <c r="S41" s="45">
        <f>IF(ISNA(VLOOKUP($A41,DSLOP,IN_DTK!S$5,0))=FALSE,IF(A$9&lt;&gt;0,VLOOKUP($A41,DSLOP,IN_DTK!S$5,0),""),"")</f>
        <v>0</v>
      </c>
    </row>
    <row r="42" spans="1:19" ht="21.95" customHeight="1">
      <c r="A42" s="44">
        <v>34</v>
      </c>
      <c r="B42" s="45">
        <v>34</v>
      </c>
      <c r="C42" s="45">
        <f>IF(ISNA(VLOOKUP($A42,DSLOP,IN_DTK!C$5,0))=FALSE,VLOOKUP($A42,DSLOP,IN_DTK!C$5,0),"")</f>
        <v>2231210205</v>
      </c>
      <c r="D42" s="46" t="str">
        <f>IF(ISNA(VLOOKUP($A42,DSLOP,IN_DTK!D$5,0))=FALSE,VLOOKUP($A42,DSLOP,IN_DTK!D$5,0),"")</f>
        <v>Lê Trần Thanh</v>
      </c>
      <c r="E42" s="47" t="str">
        <f>IF(ISNA(VLOOKUP($A42,DSLOP,IN_DTK!E$5,0))=FALSE,VLOOKUP($A42,DSLOP,IN_DTK!E$5,0),"")</f>
        <v>Nghị</v>
      </c>
      <c r="F42" s="48">
        <f>IF(ISNA(VLOOKUP($A42,DSLOP,IN_DTK!F$5,0))=FALSE,VLOOKUP($A42,DSLOP,IN_DTK!F$5,0),"")</f>
        <v>27607</v>
      </c>
      <c r="G42" s="49" t="str">
        <f>IF(ISNA(VLOOKUP($A42,DSLOP,IN_DTK!G$5,0))=FALSE,VLOOKUP($A42,DSLOP,IN_DTK!G$5,0),"")</f>
        <v>K14MBA</v>
      </c>
      <c r="H42" s="45">
        <f>IF(ISNA(VLOOKUP($A42,DSLOP,IN_DTK!H$5,0))=FALSE,IF(H$8&lt;&gt;0,VLOOKUP($A42,DSLOP,IN_DTK!H$5,0),""),"")</f>
        <v>8</v>
      </c>
      <c r="I42" s="45" t="str">
        <f>IF(ISNA(VLOOKUP($A42,DSLOP,IN_DTK!I$5,0))=FALSE,IF(I$8&lt;&gt;0,VLOOKUP($A42,DSLOP,IN_DTK!I$5,0),""),"")</f>
        <v/>
      </c>
      <c r="J42" s="45" t="str">
        <f>IF(ISNA(VLOOKUP($A42,DSLOP,IN_DTK!J$5,0))=FALSE,IF(J$8&lt;&gt;0,VLOOKUP($A42,DSLOP,IN_DTK!J$5,0),""),"")</f>
        <v/>
      </c>
      <c r="K42" s="45" t="str">
        <f>IF(ISNA(VLOOKUP($A42,DSLOP,IN_DTK!K$5,0))=FALSE,IF(K$8&lt;&gt;0,VLOOKUP($A42,DSLOP,IN_DTK!K$5,0),""),"")</f>
        <v/>
      </c>
      <c r="L42" s="45" t="str">
        <f>IF(ISNA(VLOOKUP($A42,DSLOP,IN_DTK!L$5,0))=FALSE,IF(L$8&lt;&gt;0,VLOOKUP($A42,DSLOP,IN_DTK!L$5,0),""),"")</f>
        <v/>
      </c>
      <c r="M42" s="45">
        <f>IF(ISNA(VLOOKUP($A42,DSLOP,IN_DTK!M$5,0))=FALSE,IF(M$8&lt;&gt;0,VLOOKUP($A42,DSLOP,IN_DTK!M$5,0),""),"")</f>
        <v>7.5</v>
      </c>
      <c r="N42" s="45" t="str">
        <f>IF(ISNA(VLOOKUP($A42,DSLOP,IN_DTK!N$5,0))=FALSE,IF(N$8&lt;&gt;0,VLOOKUP($A42,DSLOP,IN_DTK!N$5,0),""),"")</f>
        <v/>
      </c>
      <c r="O42" s="45" t="str">
        <f>IF(ISNA(VLOOKUP($A42,DSLOP,IN_DTK!O$5,0))=FALSE,IF(O$8&lt;&gt;0,VLOOKUP($A42,DSLOP,IN_DTK!O$5,0),""),"")</f>
        <v/>
      </c>
      <c r="P42" s="45">
        <f>IF(ISNA(VLOOKUP($A42,DSLOP,IN_DTK!P$5,0))=FALSE,IF(P$8&lt;&gt;0,VLOOKUP($A42,DSLOP,IN_DTK!P$5,0),""),"")</f>
        <v>0</v>
      </c>
      <c r="Q42" s="45">
        <f>IF(ISNA(VLOOKUP($A42,DSLOP,IN_DTK!Q$5,0))=FALSE,IF(Q$8&lt;&gt;0,VLOOKUP($A42,DSLOP,IN_DTK!Q$5,0),""),"")</f>
        <v>0</v>
      </c>
      <c r="R42" s="50" t="str">
        <f>IF(ISNA(VLOOKUP($A42,DSLOP,IN_DTK!R$5,0))=FALSE,IF(R$8&lt;&gt;0,VLOOKUP($A42,DSLOP,IN_DTK!R$5,0),""),"")</f>
        <v>Không</v>
      </c>
      <c r="S42" s="52" t="str">
        <f>IF(ISNA(VLOOKUP($A42,DSLOP,IN_DTK!S$5,0))=FALSE,IF(A$9&lt;&gt;0,VLOOKUP($A42,DSLOP,IN_DTK!S$5,0),""),"")</f>
        <v>HP KỲ 2, hủy điểm</v>
      </c>
    </row>
    <row r="43" spans="1:19" ht="21.95" customHeight="1">
      <c r="A43" s="44">
        <v>35</v>
      </c>
      <c r="B43" s="45">
        <v>35</v>
      </c>
      <c r="C43" s="45">
        <f>IF(ISNA(VLOOKUP($A43,DSLOP,IN_DTK!C$5,0))=FALSE,VLOOKUP($A43,DSLOP,IN_DTK!C$5,0),"")</f>
        <v>2231210206</v>
      </c>
      <c r="D43" s="46" t="str">
        <f>IF(ISNA(VLOOKUP($A43,DSLOP,IN_DTK!D$5,0))=FALSE,VLOOKUP($A43,DSLOP,IN_DTK!D$5,0),"")</f>
        <v>Nguyễn Phạm Bảo</v>
      </c>
      <c r="E43" s="47" t="str">
        <f>IF(ISNA(VLOOKUP($A43,DSLOP,IN_DTK!E$5,0))=FALSE,VLOOKUP($A43,DSLOP,IN_DTK!E$5,0),"")</f>
        <v>Ngọc</v>
      </c>
      <c r="F43" s="48">
        <f>IF(ISNA(VLOOKUP($A43,DSLOP,IN_DTK!F$5,0))=FALSE,VLOOKUP($A43,DSLOP,IN_DTK!F$5,0),"")</f>
        <v>33020</v>
      </c>
      <c r="G43" s="49" t="str">
        <f>IF(ISNA(VLOOKUP($A43,DSLOP,IN_DTK!G$5,0))=FALSE,VLOOKUP($A43,DSLOP,IN_DTK!G$5,0),"")</f>
        <v>K14MBA</v>
      </c>
      <c r="H43" s="45">
        <f>IF(ISNA(VLOOKUP($A43,DSLOP,IN_DTK!H$5,0))=FALSE,IF(H$8&lt;&gt;0,VLOOKUP($A43,DSLOP,IN_DTK!H$5,0),""),"")</f>
        <v>7</v>
      </c>
      <c r="I43" s="45" t="str">
        <f>IF(ISNA(VLOOKUP($A43,DSLOP,IN_DTK!I$5,0))=FALSE,IF(I$8&lt;&gt;0,VLOOKUP($A43,DSLOP,IN_DTK!I$5,0),""),"")</f>
        <v/>
      </c>
      <c r="J43" s="45" t="str">
        <f>IF(ISNA(VLOOKUP($A43,DSLOP,IN_DTK!J$5,0))=FALSE,IF(J$8&lt;&gt;0,VLOOKUP($A43,DSLOP,IN_DTK!J$5,0),""),"")</f>
        <v/>
      </c>
      <c r="K43" s="45" t="str">
        <f>IF(ISNA(VLOOKUP($A43,DSLOP,IN_DTK!K$5,0))=FALSE,IF(K$8&lt;&gt;0,VLOOKUP($A43,DSLOP,IN_DTK!K$5,0),""),"")</f>
        <v/>
      </c>
      <c r="L43" s="45" t="str">
        <f>IF(ISNA(VLOOKUP($A43,DSLOP,IN_DTK!L$5,0))=FALSE,IF(L$8&lt;&gt;0,VLOOKUP($A43,DSLOP,IN_DTK!L$5,0),""),"")</f>
        <v/>
      </c>
      <c r="M43" s="45">
        <f>IF(ISNA(VLOOKUP($A43,DSLOP,IN_DTK!M$5,0))=FALSE,IF(M$8&lt;&gt;0,VLOOKUP($A43,DSLOP,IN_DTK!M$5,0),""),"")</f>
        <v>7.5</v>
      </c>
      <c r="N43" s="45" t="str">
        <f>IF(ISNA(VLOOKUP($A43,DSLOP,IN_DTK!N$5,0))=FALSE,IF(N$8&lt;&gt;0,VLOOKUP($A43,DSLOP,IN_DTK!N$5,0),""),"")</f>
        <v/>
      </c>
      <c r="O43" s="45" t="str">
        <f>IF(ISNA(VLOOKUP($A43,DSLOP,IN_DTK!O$5,0))=FALSE,IF(O$8&lt;&gt;0,VLOOKUP($A43,DSLOP,IN_DTK!O$5,0),""),"")</f>
        <v/>
      </c>
      <c r="P43" s="45">
        <f>IF(ISNA(VLOOKUP($A43,DSLOP,IN_DTK!P$5,0))=FALSE,IF(P$8&lt;&gt;0,VLOOKUP($A43,DSLOP,IN_DTK!P$5,0),""),"")</f>
        <v>8</v>
      </c>
      <c r="Q43" s="45">
        <f>IF(ISNA(VLOOKUP($A43,DSLOP,IN_DTK!Q$5,0))=FALSE,IF(Q$8&lt;&gt;0,VLOOKUP($A43,DSLOP,IN_DTK!Q$5,0),""),"")</f>
        <v>7.8</v>
      </c>
      <c r="R43" s="50" t="str">
        <f>IF(ISNA(VLOOKUP($A43,DSLOP,IN_DTK!R$5,0))=FALSE,IF(R$8&lt;&gt;0,VLOOKUP($A43,DSLOP,IN_DTK!R$5,0),""),"")</f>
        <v>Bảy  Phẩy Tám</v>
      </c>
      <c r="S43" s="45">
        <f>IF(ISNA(VLOOKUP($A43,DSLOP,IN_DTK!S$5,0))=FALSE,IF(A$9&lt;&gt;0,VLOOKUP($A43,DSLOP,IN_DTK!S$5,0),""),"")</f>
        <v>0</v>
      </c>
    </row>
    <row r="44" spans="1:19" ht="21.95" customHeight="1">
      <c r="A44" s="44">
        <v>36</v>
      </c>
      <c r="B44" s="45">
        <v>36</v>
      </c>
      <c r="C44" s="45">
        <f>IF(ISNA(VLOOKUP($A44,DSLOP,IN_DTK!C$5,0))=FALSE,VLOOKUP($A44,DSLOP,IN_DTK!C$5,0),"")</f>
        <v>2230210207</v>
      </c>
      <c r="D44" s="46" t="str">
        <f>IF(ISNA(VLOOKUP($A44,DSLOP,IN_DTK!D$5,0))=FALSE,VLOOKUP($A44,DSLOP,IN_DTK!D$5,0),"")</f>
        <v>Trương Vũ Vy</v>
      </c>
      <c r="E44" s="47" t="str">
        <f>IF(ISNA(VLOOKUP($A44,DSLOP,IN_DTK!E$5,0))=FALSE,VLOOKUP($A44,DSLOP,IN_DTK!E$5,0),"")</f>
        <v>Ngọc</v>
      </c>
      <c r="F44" s="48">
        <f>IF(ISNA(VLOOKUP($A44,DSLOP,IN_DTK!F$5,0))=FALSE,VLOOKUP($A44,DSLOP,IN_DTK!F$5,0),"")</f>
        <v>29665</v>
      </c>
      <c r="G44" s="49" t="str">
        <f>IF(ISNA(VLOOKUP($A44,DSLOP,IN_DTK!G$5,0))=FALSE,VLOOKUP($A44,DSLOP,IN_DTK!G$5,0),"")</f>
        <v>K14MBA</v>
      </c>
      <c r="H44" s="45">
        <f>IF(ISNA(VLOOKUP($A44,DSLOP,IN_DTK!H$5,0))=FALSE,IF(H$8&lt;&gt;0,VLOOKUP($A44,DSLOP,IN_DTK!H$5,0),""),"")</f>
        <v>9</v>
      </c>
      <c r="I44" s="45" t="str">
        <f>IF(ISNA(VLOOKUP($A44,DSLOP,IN_DTK!I$5,0))=FALSE,IF(I$8&lt;&gt;0,VLOOKUP($A44,DSLOP,IN_DTK!I$5,0),""),"")</f>
        <v/>
      </c>
      <c r="J44" s="45" t="str">
        <f>IF(ISNA(VLOOKUP($A44,DSLOP,IN_DTK!J$5,0))=FALSE,IF(J$8&lt;&gt;0,VLOOKUP($A44,DSLOP,IN_DTK!J$5,0),""),"")</f>
        <v/>
      </c>
      <c r="K44" s="45" t="str">
        <f>IF(ISNA(VLOOKUP($A44,DSLOP,IN_DTK!K$5,0))=FALSE,IF(K$8&lt;&gt;0,VLOOKUP($A44,DSLOP,IN_DTK!K$5,0),""),"")</f>
        <v/>
      </c>
      <c r="L44" s="45" t="str">
        <f>IF(ISNA(VLOOKUP($A44,DSLOP,IN_DTK!L$5,0))=FALSE,IF(L$8&lt;&gt;0,VLOOKUP($A44,DSLOP,IN_DTK!L$5,0),""),"")</f>
        <v/>
      </c>
      <c r="M44" s="45">
        <f>IF(ISNA(VLOOKUP($A44,DSLOP,IN_DTK!M$5,0))=FALSE,IF(M$8&lt;&gt;0,VLOOKUP($A44,DSLOP,IN_DTK!M$5,0),""),"")</f>
        <v>8.5</v>
      </c>
      <c r="N44" s="45" t="str">
        <f>IF(ISNA(VLOOKUP($A44,DSLOP,IN_DTK!N$5,0))=FALSE,IF(N$8&lt;&gt;0,VLOOKUP($A44,DSLOP,IN_DTK!N$5,0),""),"")</f>
        <v/>
      </c>
      <c r="O44" s="45" t="str">
        <f>IF(ISNA(VLOOKUP($A44,DSLOP,IN_DTK!O$5,0))=FALSE,IF(O$8&lt;&gt;0,VLOOKUP($A44,DSLOP,IN_DTK!O$5,0),""),"")</f>
        <v/>
      </c>
      <c r="P44" s="45">
        <f>IF(ISNA(VLOOKUP($A44,DSLOP,IN_DTK!P$5,0))=FALSE,IF(P$8&lt;&gt;0,VLOOKUP($A44,DSLOP,IN_DTK!P$5,0),""),"")</f>
        <v>8</v>
      </c>
      <c r="Q44" s="45">
        <f>IF(ISNA(VLOOKUP($A44,DSLOP,IN_DTK!Q$5,0))=FALSE,IF(Q$8&lt;&gt;0,VLOOKUP($A44,DSLOP,IN_DTK!Q$5,0),""),"")</f>
        <v>8.3000000000000007</v>
      </c>
      <c r="R44" s="50" t="str">
        <f>IF(ISNA(VLOOKUP($A44,DSLOP,IN_DTK!R$5,0))=FALSE,IF(R$8&lt;&gt;0,VLOOKUP($A44,DSLOP,IN_DTK!R$5,0),""),"")</f>
        <v>Tám Phẩy Ba</v>
      </c>
      <c r="S44" s="45">
        <f>IF(ISNA(VLOOKUP($A44,DSLOP,IN_DTK!S$5,0))=FALSE,IF(A$9&lt;&gt;0,VLOOKUP($A44,DSLOP,IN_DTK!S$5,0),""),"")</f>
        <v>0</v>
      </c>
    </row>
    <row r="45" spans="1:19" ht="21.95" customHeight="1">
      <c r="A45" s="44">
        <v>37</v>
      </c>
      <c r="B45" s="45">
        <v>37</v>
      </c>
      <c r="C45" s="45">
        <f>IF(ISNA(VLOOKUP($A45,DSLOP,IN_DTK!C$5,0))=FALSE,VLOOKUP($A45,DSLOP,IN_DTK!C$5,0),"")</f>
        <v>2231210208</v>
      </c>
      <c r="D45" s="46" t="str">
        <f>IF(ISNA(VLOOKUP($A45,DSLOP,IN_DTK!D$5,0))=FALSE,VLOOKUP($A45,DSLOP,IN_DTK!D$5,0),"")</f>
        <v>Nguyễn Nhật</v>
      </c>
      <c r="E45" s="47" t="str">
        <f>IF(ISNA(VLOOKUP($A45,DSLOP,IN_DTK!E$5,0))=FALSE,VLOOKUP($A45,DSLOP,IN_DTK!E$5,0),"")</f>
        <v>Nguyên</v>
      </c>
      <c r="F45" s="48">
        <f>IF(ISNA(VLOOKUP($A45,DSLOP,IN_DTK!F$5,0))=FALSE,VLOOKUP($A45,DSLOP,IN_DTK!F$5,0),"")</f>
        <v>32329</v>
      </c>
      <c r="G45" s="49" t="str">
        <f>IF(ISNA(VLOOKUP($A45,DSLOP,IN_DTK!G$5,0))=FALSE,VLOOKUP($A45,DSLOP,IN_DTK!G$5,0),"")</f>
        <v>K14MBA</v>
      </c>
      <c r="H45" s="45">
        <f>IF(ISNA(VLOOKUP($A45,DSLOP,IN_DTK!H$5,0))=FALSE,IF(H$8&lt;&gt;0,VLOOKUP($A45,DSLOP,IN_DTK!H$5,0),""),"")</f>
        <v>4</v>
      </c>
      <c r="I45" s="45" t="str">
        <f>IF(ISNA(VLOOKUP($A45,DSLOP,IN_DTK!I$5,0))=FALSE,IF(I$8&lt;&gt;0,VLOOKUP($A45,DSLOP,IN_DTK!I$5,0),""),"")</f>
        <v/>
      </c>
      <c r="J45" s="45" t="str">
        <f>IF(ISNA(VLOOKUP($A45,DSLOP,IN_DTK!J$5,0))=FALSE,IF(J$8&lt;&gt;0,VLOOKUP($A45,DSLOP,IN_DTK!J$5,0),""),"")</f>
        <v/>
      </c>
      <c r="K45" s="45" t="str">
        <f>IF(ISNA(VLOOKUP($A45,DSLOP,IN_DTK!K$5,0))=FALSE,IF(K$8&lt;&gt;0,VLOOKUP($A45,DSLOP,IN_DTK!K$5,0),""),"")</f>
        <v/>
      </c>
      <c r="L45" s="45" t="str">
        <f>IF(ISNA(VLOOKUP($A45,DSLOP,IN_DTK!L$5,0))=FALSE,IF(L$8&lt;&gt;0,VLOOKUP($A45,DSLOP,IN_DTK!L$5,0),""),"")</f>
        <v/>
      </c>
      <c r="M45" s="45">
        <f>IF(ISNA(VLOOKUP($A45,DSLOP,IN_DTK!M$5,0))=FALSE,IF(M$8&lt;&gt;0,VLOOKUP($A45,DSLOP,IN_DTK!M$5,0),""),"")</f>
        <v>0</v>
      </c>
      <c r="N45" s="45" t="str">
        <f>IF(ISNA(VLOOKUP($A45,DSLOP,IN_DTK!N$5,0))=FALSE,IF(N$8&lt;&gt;0,VLOOKUP($A45,DSLOP,IN_DTK!N$5,0),""),"")</f>
        <v/>
      </c>
      <c r="O45" s="45" t="str">
        <f>IF(ISNA(VLOOKUP($A45,DSLOP,IN_DTK!O$5,0))=FALSE,IF(O$8&lt;&gt;0,VLOOKUP($A45,DSLOP,IN_DTK!O$5,0),""),"")</f>
        <v/>
      </c>
      <c r="P45" s="45">
        <f>IF(ISNA(VLOOKUP($A45,DSLOP,IN_DTK!P$5,0))=FALSE,IF(P$8&lt;&gt;0,VLOOKUP($A45,DSLOP,IN_DTK!P$5,0),""),"")</f>
        <v>0</v>
      </c>
      <c r="Q45" s="45">
        <f>IF(ISNA(VLOOKUP($A45,DSLOP,IN_DTK!Q$5,0))=FALSE,IF(Q$8&lt;&gt;0,VLOOKUP($A45,DSLOP,IN_DTK!Q$5,0),""),"")</f>
        <v>0</v>
      </c>
      <c r="R45" s="50" t="str">
        <f>IF(ISNA(VLOOKUP($A45,DSLOP,IN_DTK!R$5,0))=FALSE,IF(R$8&lt;&gt;0,VLOOKUP($A45,DSLOP,IN_DTK!R$5,0),""),"")</f>
        <v>Không</v>
      </c>
      <c r="S45" s="45">
        <f>IF(ISNA(VLOOKUP($A45,DSLOP,IN_DTK!S$5,0))=FALSE,IF(A$9&lt;&gt;0,VLOOKUP($A45,DSLOP,IN_DTK!S$5,0),""),"")</f>
        <v>0</v>
      </c>
    </row>
    <row r="46" spans="1:19" ht="21.95" customHeight="1">
      <c r="A46" s="44">
        <v>38</v>
      </c>
      <c r="B46" s="45">
        <v>38</v>
      </c>
      <c r="C46" s="45">
        <f>IF(ISNA(VLOOKUP($A46,DSLOP,IN_DTK!C$5,0))=FALSE,VLOOKUP($A46,DSLOP,IN_DTK!C$5,0),"")</f>
        <v>2231210209</v>
      </c>
      <c r="D46" s="46" t="str">
        <f>IF(ISNA(VLOOKUP($A46,DSLOP,IN_DTK!D$5,0))=FALSE,VLOOKUP($A46,DSLOP,IN_DTK!D$5,0),"")</f>
        <v>Võ Quốc Bảo</v>
      </c>
      <c r="E46" s="47" t="str">
        <f>IF(ISNA(VLOOKUP($A46,DSLOP,IN_DTK!E$5,0))=FALSE,VLOOKUP($A46,DSLOP,IN_DTK!E$5,0),"")</f>
        <v>Nguyên</v>
      </c>
      <c r="F46" s="48">
        <f>IF(ISNA(VLOOKUP($A46,DSLOP,IN_DTK!F$5,0))=FALSE,VLOOKUP($A46,DSLOP,IN_DTK!F$5,0),"")</f>
        <v>32793</v>
      </c>
      <c r="G46" s="49" t="str">
        <f>IF(ISNA(VLOOKUP($A46,DSLOP,IN_DTK!G$5,0))=FALSE,VLOOKUP($A46,DSLOP,IN_DTK!G$5,0),"")</f>
        <v>K14MBA</v>
      </c>
      <c r="H46" s="45">
        <f>IF(ISNA(VLOOKUP($A46,DSLOP,IN_DTK!H$5,0))=FALSE,IF(H$8&lt;&gt;0,VLOOKUP($A46,DSLOP,IN_DTK!H$5,0),""),"")</f>
        <v>8</v>
      </c>
      <c r="I46" s="45" t="str">
        <f>IF(ISNA(VLOOKUP($A46,DSLOP,IN_DTK!I$5,0))=FALSE,IF(I$8&lt;&gt;0,VLOOKUP($A46,DSLOP,IN_DTK!I$5,0),""),"")</f>
        <v/>
      </c>
      <c r="J46" s="45" t="str">
        <f>IF(ISNA(VLOOKUP($A46,DSLOP,IN_DTK!J$5,0))=FALSE,IF(J$8&lt;&gt;0,VLOOKUP($A46,DSLOP,IN_DTK!J$5,0),""),"")</f>
        <v/>
      </c>
      <c r="K46" s="45" t="str">
        <f>IF(ISNA(VLOOKUP($A46,DSLOP,IN_DTK!K$5,0))=FALSE,IF(K$8&lt;&gt;0,VLOOKUP($A46,DSLOP,IN_DTK!K$5,0),""),"")</f>
        <v/>
      </c>
      <c r="L46" s="45" t="str">
        <f>IF(ISNA(VLOOKUP($A46,DSLOP,IN_DTK!L$5,0))=FALSE,IF(L$8&lt;&gt;0,VLOOKUP($A46,DSLOP,IN_DTK!L$5,0),""),"")</f>
        <v/>
      </c>
      <c r="M46" s="45">
        <f>IF(ISNA(VLOOKUP($A46,DSLOP,IN_DTK!M$5,0))=FALSE,IF(M$8&lt;&gt;0,VLOOKUP($A46,DSLOP,IN_DTK!M$5,0),""),"")</f>
        <v>7.5</v>
      </c>
      <c r="N46" s="45" t="str">
        <f>IF(ISNA(VLOOKUP($A46,DSLOP,IN_DTK!N$5,0))=FALSE,IF(N$8&lt;&gt;0,VLOOKUP($A46,DSLOP,IN_DTK!N$5,0),""),"")</f>
        <v/>
      </c>
      <c r="O46" s="45" t="str">
        <f>IF(ISNA(VLOOKUP($A46,DSLOP,IN_DTK!O$5,0))=FALSE,IF(O$8&lt;&gt;0,VLOOKUP($A46,DSLOP,IN_DTK!O$5,0),""),"")</f>
        <v/>
      </c>
      <c r="P46" s="45">
        <f>IF(ISNA(VLOOKUP($A46,DSLOP,IN_DTK!P$5,0))=FALSE,IF(P$8&lt;&gt;0,VLOOKUP($A46,DSLOP,IN_DTK!P$5,0),""),"")</f>
        <v>8</v>
      </c>
      <c r="Q46" s="45">
        <f>IF(ISNA(VLOOKUP($A46,DSLOP,IN_DTK!Q$5,0))=FALSE,IF(Q$8&lt;&gt;0,VLOOKUP($A46,DSLOP,IN_DTK!Q$5,0),""),"")</f>
        <v>7.9</v>
      </c>
      <c r="R46" s="50" t="str">
        <f>IF(ISNA(VLOOKUP($A46,DSLOP,IN_DTK!R$5,0))=FALSE,IF(R$8&lt;&gt;0,VLOOKUP($A46,DSLOP,IN_DTK!R$5,0),""),"")</f>
        <v>Bảy Phẩy Chín</v>
      </c>
      <c r="S46" s="45">
        <f>IF(ISNA(VLOOKUP($A46,DSLOP,IN_DTK!S$5,0))=FALSE,IF(A$9&lt;&gt;0,VLOOKUP($A46,DSLOP,IN_DTK!S$5,0),""),"")</f>
        <v>0</v>
      </c>
    </row>
    <row r="47" spans="1:19" ht="21.95" customHeight="1">
      <c r="A47" s="44">
        <v>39</v>
      </c>
      <c r="B47" s="45">
        <v>39</v>
      </c>
      <c r="C47" s="45">
        <f>IF(ISNA(VLOOKUP($A47,DSLOP,IN_DTK!C$5,0))=FALSE,VLOOKUP($A47,DSLOP,IN_DTK!C$5,0),"")</f>
        <v>2231210210</v>
      </c>
      <c r="D47" s="46" t="str">
        <f>IF(ISNA(VLOOKUP($A47,DSLOP,IN_DTK!D$5,0))=FALSE,VLOOKUP($A47,DSLOP,IN_DTK!D$5,0),"")</f>
        <v>Phan Thống</v>
      </c>
      <c r="E47" s="47" t="str">
        <f>IF(ISNA(VLOOKUP($A47,DSLOP,IN_DTK!E$5,0))=FALSE,VLOOKUP($A47,DSLOP,IN_DTK!E$5,0),"")</f>
        <v>Nhất</v>
      </c>
      <c r="F47" s="48">
        <f>IF(ISNA(VLOOKUP($A47,DSLOP,IN_DTK!F$5,0))=FALSE,VLOOKUP($A47,DSLOP,IN_DTK!F$5,0),"")</f>
        <v>27959</v>
      </c>
      <c r="G47" s="49" t="str">
        <f>IF(ISNA(VLOOKUP($A47,DSLOP,IN_DTK!G$5,0))=FALSE,VLOOKUP($A47,DSLOP,IN_DTK!G$5,0),"")</f>
        <v>K14MBA</v>
      </c>
      <c r="H47" s="45">
        <f>IF(ISNA(VLOOKUP($A47,DSLOP,IN_DTK!H$5,0))=FALSE,IF(H$8&lt;&gt;0,VLOOKUP($A47,DSLOP,IN_DTK!H$5,0),""),"")</f>
        <v>8</v>
      </c>
      <c r="I47" s="45" t="str">
        <f>IF(ISNA(VLOOKUP($A47,DSLOP,IN_DTK!I$5,0))=FALSE,IF(I$8&lt;&gt;0,VLOOKUP($A47,DSLOP,IN_DTK!I$5,0),""),"")</f>
        <v/>
      </c>
      <c r="J47" s="45" t="str">
        <f>IF(ISNA(VLOOKUP($A47,DSLOP,IN_DTK!J$5,0))=FALSE,IF(J$8&lt;&gt;0,VLOOKUP($A47,DSLOP,IN_DTK!J$5,0),""),"")</f>
        <v/>
      </c>
      <c r="K47" s="45" t="str">
        <f>IF(ISNA(VLOOKUP($A47,DSLOP,IN_DTK!K$5,0))=FALSE,IF(K$8&lt;&gt;0,VLOOKUP($A47,DSLOP,IN_DTK!K$5,0),""),"")</f>
        <v/>
      </c>
      <c r="L47" s="45" t="str">
        <f>IF(ISNA(VLOOKUP($A47,DSLOP,IN_DTK!L$5,0))=FALSE,IF(L$8&lt;&gt;0,VLOOKUP($A47,DSLOP,IN_DTK!L$5,0),""),"")</f>
        <v/>
      </c>
      <c r="M47" s="45">
        <f>IF(ISNA(VLOOKUP($A47,DSLOP,IN_DTK!M$5,0))=FALSE,IF(M$8&lt;&gt;0,VLOOKUP($A47,DSLOP,IN_DTK!M$5,0),""),"")</f>
        <v>6</v>
      </c>
      <c r="N47" s="45" t="str">
        <f>IF(ISNA(VLOOKUP($A47,DSLOP,IN_DTK!N$5,0))=FALSE,IF(N$8&lt;&gt;0,VLOOKUP($A47,DSLOP,IN_DTK!N$5,0),""),"")</f>
        <v/>
      </c>
      <c r="O47" s="45" t="str">
        <f>IF(ISNA(VLOOKUP($A47,DSLOP,IN_DTK!O$5,0))=FALSE,IF(O$8&lt;&gt;0,VLOOKUP($A47,DSLOP,IN_DTK!O$5,0),""),"")</f>
        <v/>
      </c>
      <c r="P47" s="45">
        <f>IF(ISNA(VLOOKUP($A47,DSLOP,IN_DTK!P$5,0))=FALSE,IF(P$8&lt;&gt;0,VLOOKUP($A47,DSLOP,IN_DTK!P$5,0),""),"")</f>
        <v>8</v>
      </c>
      <c r="Q47" s="45">
        <f>IF(ISNA(VLOOKUP($A47,DSLOP,IN_DTK!Q$5,0))=FALSE,IF(Q$8&lt;&gt;0,VLOOKUP($A47,DSLOP,IN_DTK!Q$5,0),""),"")</f>
        <v>7.4</v>
      </c>
      <c r="R47" s="50" t="str">
        <f>IF(ISNA(VLOOKUP($A47,DSLOP,IN_DTK!R$5,0))=FALSE,IF(R$8&lt;&gt;0,VLOOKUP($A47,DSLOP,IN_DTK!R$5,0),""),"")</f>
        <v>Bảy Phẩy Bốn</v>
      </c>
      <c r="S47" s="45">
        <f>IF(ISNA(VLOOKUP($A47,DSLOP,IN_DTK!S$5,0))=FALSE,IF(A$9&lt;&gt;0,VLOOKUP($A47,DSLOP,IN_DTK!S$5,0),""),"")</f>
        <v>0</v>
      </c>
    </row>
    <row r="48" spans="1:19" ht="21.95" customHeight="1">
      <c r="A48" s="44">
        <v>40</v>
      </c>
      <c r="B48" s="45">
        <v>40</v>
      </c>
      <c r="C48" s="45">
        <f>IF(ISNA(VLOOKUP($A48,DSLOP,IN_DTK!C$5,0))=FALSE,VLOOKUP($A48,DSLOP,IN_DTK!C$5,0),"")</f>
        <v>2231210211</v>
      </c>
      <c r="D48" s="46" t="str">
        <f>IF(ISNA(VLOOKUP($A48,DSLOP,IN_DTK!D$5,0))=FALSE,VLOOKUP($A48,DSLOP,IN_DTK!D$5,0),"")</f>
        <v>Nguyễn Xuân</v>
      </c>
      <c r="E48" s="47" t="str">
        <f>IF(ISNA(VLOOKUP($A48,DSLOP,IN_DTK!E$5,0))=FALSE,VLOOKUP($A48,DSLOP,IN_DTK!E$5,0),"")</f>
        <v>Phú</v>
      </c>
      <c r="F48" s="48">
        <f>IF(ISNA(VLOOKUP($A48,DSLOP,IN_DTK!F$5,0))=FALSE,VLOOKUP($A48,DSLOP,IN_DTK!F$5,0),"")</f>
        <v>27182</v>
      </c>
      <c r="G48" s="49" t="str">
        <f>IF(ISNA(VLOOKUP($A48,DSLOP,IN_DTK!G$5,0))=FALSE,VLOOKUP($A48,DSLOP,IN_DTK!G$5,0),"")</f>
        <v>K14MBA</v>
      </c>
      <c r="H48" s="45">
        <f>IF(ISNA(VLOOKUP($A48,DSLOP,IN_DTK!H$5,0))=FALSE,IF(H$8&lt;&gt;0,VLOOKUP($A48,DSLOP,IN_DTK!H$5,0),""),"")</f>
        <v>9</v>
      </c>
      <c r="I48" s="45" t="str">
        <f>IF(ISNA(VLOOKUP($A48,DSLOP,IN_DTK!I$5,0))=FALSE,IF(I$8&lt;&gt;0,VLOOKUP($A48,DSLOP,IN_DTK!I$5,0),""),"")</f>
        <v/>
      </c>
      <c r="J48" s="45" t="str">
        <f>IF(ISNA(VLOOKUP($A48,DSLOP,IN_DTK!J$5,0))=FALSE,IF(J$8&lt;&gt;0,VLOOKUP($A48,DSLOP,IN_DTK!J$5,0),""),"")</f>
        <v/>
      </c>
      <c r="K48" s="45" t="str">
        <f>IF(ISNA(VLOOKUP($A48,DSLOP,IN_DTK!K$5,0))=FALSE,IF(K$8&lt;&gt;0,VLOOKUP($A48,DSLOP,IN_DTK!K$5,0),""),"")</f>
        <v/>
      </c>
      <c r="L48" s="45" t="str">
        <f>IF(ISNA(VLOOKUP($A48,DSLOP,IN_DTK!L$5,0))=FALSE,IF(L$8&lt;&gt;0,VLOOKUP($A48,DSLOP,IN_DTK!L$5,0),""),"")</f>
        <v/>
      </c>
      <c r="M48" s="45">
        <f>IF(ISNA(VLOOKUP($A48,DSLOP,IN_DTK!M$5,0))=FALSE,IF(M$8&lt;&gt;0,VLOOKUP($A48,DSLOP,IN_DTK!M$5,0),""),"")</f>
        <v>8.5</v>
      </c>
      <c r="N48" s="45" t="str">
        <f>IF(ISNA(VLOOKUP($A48,DSLOP,IN_DTK!N$5,0))=FALSE,IF(N$8&lt;&gt;0,VLOOKUP($A48,DSLOP,IN_DTK!N$5,0),""),"")</f>
        <v/>
      </c>
      <c r="O48" s="45" t="str">
        <f>IF(ISNA(VLOOKUP($A48,DSLOP,IN_DTK!O$5,0))=FALSE,IF(O$8&lt;&gt;0,VLOOKUP($A48,DSLOP,IN_DTK!O$5,0),""),"")</f>
        <v/>
      </c>
      <c r="P48" s="45">
        <f>IF(ISNA(VLOOKUP($A48,DSLOP,IN_DTK!P$5,0))=FALSE,IF(P$8&lt;&gt;0,VLOOKUP($A48,DSLOP,IN_DTK!P$5,0),""),"")</f>
        <v>8</v>
      </c>
      <c r="Q48" s="45">
        <f>IF(ISNA(VLOOKUP($A48,DSLOP,IN_DTK!Q$5,0))=FALSE,IF(Q$8&lt;&gt;0,VLOOKUP($A48,DSLOP,IN_DTK!Q$5,0),""),"")</f>
        <v>8.3000000000000007</v>
      </c>
      <c r="R48" s="50" t="str">
        <f>IF(ISNA(VLOOKUP($A48,DSLOP,IN_DTK!R$5,0))=FALSE,IF(R$8&lt;&gt;0,VLOOKUP($A48,DSLOP,IN_DTK!R$5,0),""),"")</f>
        <v>Tám Phẩy Ba</v>
      </c>
      <c r="S48" s="45">
        <f>IF(ISNA(VLOOKUP($A48,DSLOP,IN_DTK!S$5,0))=FALSE,IF(A$9&lt;&gt;0,VLOOKUP($A48,DSLOP,IN_DTK!S$5,0),""),"")</f>
        <v>0</v>
      </c>
    </row>
    <row r="49" spans="1:19" ht="21.95" customHeight="1">
      <c r="A49" s="44">
        <v>41</v>
      </c>
      <c r="B49" s="45">
        <v>41</v>
      </c>
      <c r="C49" s="45">
        <f>IF(ISNA(VLOOKUP($A49,DSLOP,IN_DTK!C$5,0))=FALSE,VLOOKUP($A49,DSLOP,IN_DTK!C$5,0),"")</f>
        <v>2230210212</v>
      </c>
      <c r="D49" s="46" t="str">
        <f>IF(ISNA(VLOOKUP($A49,DSLOP,IN_DTK!D$5,0))=FALSE,VLOOKUP($A49,DSLOP,IN_DTK!D$5,0),"")</f>
        <v>Nguyễn Ái</v>
      </c>
      <c r="E49" s="47" t="str">
        <f>IF(ISNA(VLOOKUP($A49,DSLOP,IN_DTK!E$5,0))=FALSE,VLOOKUP($A49,DSLOP,IN_DTK!E$5,0),"")</f>
        <v>Phương</v>
      </c>
      <c r="F49" s="48">
        <f>IF(ISNA(VLOOKUP($A49,DSLOP,IN_DTK!F$5,0))=FALSE,VLOOKUP($A49,DSLOP,IN_DTK!F$5,0),"")</f>
        <v>30249</v>
      </c>
      <c r="G49" s="49" t="str">
        <f>IF(ISNA(VLOOKUP($A49,DSLOP,IN_DTK!G$5,0))=FALSE,VLOOKUP($A49,DSLOP,IN_DTK!G$5,0),"")</f>
        <v>K14MBA</v>
      </c>
      <c r="H49" s="45">
        <f>IF(ISNA(VLOOKUP($A49,DSLOP,IN_DTK!H$5,0))=FALSE,IF(H$8&lt;&gt;0,VLOOKUP($A49,DSLOP,IN_DTK!H$5,0),""),"")</f>
        <v>10</v>
      </c>
      <c r="I49" s="45" t="str">
        <f>IF(ISNA(VLOOKUP($A49,DSLOP,IN_DTK!I$5,0))=FALSE,IF(I$8&lt;&gt;0,VLOOKUP($A49,DSLOP,IN_DTK!I$5,0),""),"")</f>
        <v/>
      </c>
      <c r="J49" s="45" t="str">
        <f>IF(ISNA(VLOOKUP($A49,DSLOP,IN_DTK!J$5,0))=FALSE,IF(J$8&lt;&gt;0,VLOOKUP($A49,DSLOP,IN_DTK!J$5,0),""),"")</f>
        <v/>
      </c>
      <c r="K49" s="45" t="str">
        <f>IF(ISNA(VLOOKUP($A49,DSLOP,IN_DTK!K$5,0))=FALSE,IF(K$8&lt;&gt;0,VLOOKUP($A49,DSLOP,IN_DTK!K$5,0),""),"")</f>
        <v/>
      </c>
      <c r="L49" s="45" t="str">
        <f>IF(ISNA(VLOOKUP($A49,DSLOP,IN_DTK!L$5,0))=FALSE,IF(L$8&lt;&gt;0,VLOOKUP($A49,DSLOP,IN_DTK!L$5,0),""),"")</f>
        <v/>
      </c>
      <c r="M49" s="45">
        <f>IF(ISNA(VLOOKUP($A49,DSLOP,IN_DTK!M$5,0))=FALSE,IF(M$8&lt;&gt;0,VLOOKUP($A49,DSLOP,IN_DTK!M$5,0),""),"")</f>
        <v>8.5</v>
      </c>
      <c r="N49" s="45" t="str">
        <f>IF(ISNA(VLOOKUP($A49,DSLOP,IN_DTK!N$5,0))=FALSE,IF(N$8&lt;&gt;0,VLOOKUP($A49,DSLOP,IN_DTK!N$5,0),""),"")</f>
        <v/>
      </c>
      <c r="O49" s="45" t="str">
        <f>IF(ISNA(VLOOKUP($A49,DSLOP,IN_DTK!O$5,0))=FALSE,IF(O$8&lt;&gt;0,VLOOKUP($A49,DSLOP,IN_DTK!O$5,0),""),"")</f>
        <v/>
      </c>
      <c r="P49" s="45">
        <f>IF(ISNA(VLOOKUP($A49,DSLOP,IN_DTK!P$5,0))=FALSE,IF(P$8&lt;&gt;0,VLOOKUP($A49,DSLOP,IN_DTK!P$5,0),""),"")</f>
        <v>8.5</v>
      </c>
      <c r="Q49" s="45">
        <f>IF(ISNA(VLOOKUP($A49,DSLOP,IN_DTK!Q$5,0))=FALSE,IF(Q$8&lt;&gt;0,VLOOKUP($A49,DSLOP,IN_DTK!Q$5,0),""),"")</f>
        <v>8.6999999999999993</v>
      </c>
      <c r="R49" s="50" t="str">
        <f>IF(ISNA(VLOOKUP($A49,DSLOP,IN_DTK!R$5,0))=FALSE,IF(R$8&lt;&gt;0,VLOOKUP($A49,DSLOP,IN_DTK!R$5,0),""),"")</f>
        <v>Tám Phẩy Bảy</v>
      </c>
      <c r="S49" s="45">
        <f>IF(ISNA(VLOOKUP($A49,DSLOP,IN_DTK!S$5,0))=FALSE,IF(A$9&lt;&gt;0,VLOOKUP($A49,DSLOP,IN_DTK!S$5,0),""),"")</f>
        <v>0</v>
      </c>
    </row>
    <row r="50" spans="1:19" ht="21.95" customHeight="1">
      <c r="A50" s="44">
        <v>42</v>
      </c>
      <c r="B50" s="45">
        <v>42</v>
      </c>
      <c r="C50" s="45">
        <f>IF(ISNA(VLOOKUP($A50,DSLOP,IN_DTK!C$5,0))=FALSE,VLOOKUP($A50,DSLOP,IN_DTK!C$5,0),"")</f>
        <v>2230210213</v>
      </c>
      <c r="D50" s="46" t="str">
        <f>IF(ISNA(VLOOKUP($A50,DSLOP,IN_DTK!D$5,0))=FALSE,VLOOKUP($A50,DSLOP,IN_DTK!D$5,0),"")</f>
        <v>Nguyễn Lữ Anh</v>
      </c>
      <c r="E50" s="47" t="str">
        <f>IF(ISNA(VLOOKUP($A50,DSLOP,IN_DTK!E$5,0))=FALSE,VLOOKUP($A50,DSLOP,IN_DTK!E$5,0),"")</f>
        <v>Phương</v>
      </c>
      <c r="F50" s="48">
        <f>IF(ISNA(VLOOKUP($A50,DSLOP,IN_DTK!F$5,0))=FALSE,VLOOKUP($A50,DSLOP,IN_DTK!F$5,0),"")</f>
        <v>33745</v>
      </c>
      <c r="G50" s="49" t="str">
        <f>IF(ISNA(VLOOKUP($A50,DSLOP,IN_DTK!G$5,0))=FALSE,VLOOKUP($A50,DSLOP,IN_DTK!G$5,0),"")</f>
        <v>K14MBA</v>
      </c>
      <c r="H50" s="45">
        <f>IF(ISNA(VLOOKUP($A50,DSLOP,IN_DTK!H$5,0))=FALSE,IF(H$8&lt;&gt;0,VLOOKUP($A50,DSLOP,IN_DTK!H$5,0),""),"")</f>
        <v>9</v>
      </c>
      <c r="I50" s="45" t="str">
        <f>IF(ISNA(VLOOKUP($A50,DSLOP,IN_DTK!I$5,0))=FALSE,IF(I$8&lt;&gt;0,VLOOKUP($A50,DSLOP,IN_DTK!I$5,0),""),"")</f>
        <v/>
      </c>
      <c r="J50" s="45" t="str">
        <f>IF(ISNA(VLOOKUP($A50,DSLOP,IN_DTK!J$5,0))=FALSE,IF(J$8&lt;&gt;0,VLOOKUP($A50,DSLOP,IN_DTK!J$5,0),""),"")</f>
        <v/>
      </c>
      <c r="K50" s="45" t="str">
        <f>IF(ISNA(VLOOKUP($A50,DSLOP,IN_DTK!K$5,0))=FALSE,IF(K$8&lt;&gt;0,VLOOKUP($A50,DSLOP,IN_DTK!K$5,0),""),"")</f>
        <v/>
      </c>
      <c r="L50" s="45" t="str">
        <f>IF(ISNA(VLOOKUP($A50,DSLOP,IN_DTK!L$5,0))=FALSE,IF(L$8&lt;&gt;0,VLOOKUP($A50,DSLOP,IN_DTK!L$5,0),""),"")</f>
        <v/>
      </c>
      <c r="M50" s="45">
        <f>IF(ISNA(VLOOKUP($A50,DSLOP,IN_DTK!M$5,0))=FALSE,IF(M$8&lt;&gt;0,VLOOKUP($A50,DSLOP,IN_DTK!M$5,0),""),"")</f>
        <v>8.5</v>
      </c>
      <c r="N50" s="45" t="str">
        <f>IF(ISNA(VLOOKUP($A50,DSLOP,IN_DTK!N$5,0))=FALSE,IF(N$8&lt;&gt;0,VLOOKUP($A50,DSLOP,IN_DTK!N$5,0),""),"")</f>
        <v/>
      </c>
      <c r="O50" s="45" t="str">
        <f>IF(ISNA(VLOOKUP($A50,DSLOP,IN_DTK!O$5,0))=FALSE,IF(O$8&lt;&gt;0,VLOOKUP($A50,DSLOP,IN_DTK!O$5,0),""),"")</f>
        <v/>
      </c>
      <c r="P50" s="45">
        <f>IF(ISNA(VLOOKUP($A50,DSLOP,IN_DTK!P$5,0))=FALSE,IF(P$8&lt;&gt;0,VLOOKUP($A50,DSLOP,IN_DTK!P$5,0),""),"")</f>
        <v>8</v>
      </c>
      <c r="Q50" s="45">
        <f>IF(ISNA(VLOOKUP($A50,DSLOP,IN_DTK!Q$5,0))=FALSE,IF(Q$8&lt;&gt;0,VLOOKUP($A50,DSLOP,IN_DTK!Q$5,0),""),"")</f>
        <v>8.3000000000000007</v>
      </c>
      <c r="R50" s="50" t="str">
        <f>IF(ISNA(VLOOKUP($A50,DSLOP,IN_DTK!R$5,0))=FALSE,IF(R$8&lt;&gt;0,VLOOKUP($A50,DSLOP,IN_DTK!R$5,0),""),"")</f>
        <v>Tám Phẩy Ba</v>
      </c>
      <c r="S50" s="45">
        <f>IF(ISNA(VLOOKUP($A50,DSLOP,IN_DTK!S$5,0))=FALSE,IF(A$9&lt;&gt;0,VLOOKUP($A50,DSLOP,IN_DTK!S$5,0),""),"")</f>
        <v>0</v>
      </c>
    </row>
    <row r="51" spans="1:19" ht="21.95" customHeight="1">
      <c r="A51" s="44">
        <v>43</v>
      </c>
      <c r="B51" s="45">
        <v>43</v>
      </c>
      <c r="C51" s="45">
        <f>IF(ISNA(VLOOKUP($A51,DSLOP,IN_DTK!C$5,0))=FALSE,VLOOKUP($A51,DSLOP,IN_DTK!C$5,0),"")</f>
        <v>2231210214</v>
      </c>
      <c r="D51" s="46" t="str">
        <f>IF(ISNA(VLOOKUP($A51,DSLOP,IN_DTK!D$5,0))=FALSE,VLOOKUP($A51,DSLOP,IN_DTK!D$5,0),"")</f>
        <v>Lê Khắc Quang</v>
      </c>
      <c r="E51" s="47" t="str">
        <f>IF(ISNA(VLOOKUP($A51,DSLOP,IN_DTK!E$5,0))=FALSE,VLOOKUP($A51,DSLOP,IN_DTK!E$5,0),"")</f>
        <v>Sĩ</v>
      </c>
      <c r="F51" s="48">
        <f>IF(ISNA(VLOOKUP($A51,DSLOP,IN_DTK!F$5,0))=FALSE,VLOOKUP($A51,DSLOP,IN_DTK!F$5,0),"")</f>
        <v>32371</v>
      </c>
      <c r="G51" s="49" t="str">
        <f>IF(ISNA(VLOOKUP($A51,DSLOP,IN_DTK!G$5,0))=FALSE,VLOOKUP($A51,DSLOP,IN_DTK!G$5,0),"")</f>
        <v>K14MBA</v>
      </c>
      <c r="H51" s="45">
        <f>IF(ISNA(VLOOKUP($A51,DSLOP,IN_DTK!H$5,0))=FALSE,IF(H$8&lt;&gt;0,VLOOKUP($A51,DSLOP,IN_DTK!H$5,0),""),"")</f>
        <v>8</v>
      </c>
      <c r="I51" s="45" t="str">
        <f>IF(ISNA(VLOOKUP($A51,DSLOP,IN_DTK!I$5,0))=FALSE,IF(I$8&lt;&gt;0,VLOOKUP($A51,DSLOP,IN_DTK!I$5,0),""),"")</f>
        <v/>
      </c>
      <c r="J51" s="45" t="str">
        <f>IF(ISNA(VLOOKUP($A51,DSLOP,IN_DTK!J$5,0))=FALSE,IF(J$8&lt;&gt;0,VLOOKUP($A51,DSLOP,IN_DTK!J$5,0),""),"")</f>
        <v/>
      </c>
      <c r="K51" s="45" t="str">
        <f>IF(ISNA(VLOOKUP($A51,DSLOP,IN_DTK!K$5,0))=FALSE,IF(K$8&lt;&gt;0,VLOOKUP($A51,DSLOP,IN_DTK!K$5,0),""),"")</f>
        <v/>
      </c>
      <c r="L51" s="45" t="str">
        <f>IF(ISNA(VLOOKUP($A51,DSLOP,IN_DTK!L$5,0))=FALSE,IF(L$8&lt;&gt;0,VLOOKUP($A51,DSLOP,IN_DTK!L$5,0),""),"")</f>
        <v/>
      </c>
      <c r="M51" s="45">
        <f>IF(ISNA(VLOOKUP($A51,DSLOP,IN_DTK!M$5,0))=FALSE,IF(M$8&lt;&gt;0,VLOOKUP($A51,DSLOP,IN_DTK!M$5,0),""),"")</f>
        <v>7.5</v>
      </c>
      <c r="N51" s="45" t="str">
        <f>IF(ISNA(VLOOKUP($A51,DSLOP,IN_DTK!N$5,0))=FALSE,IF(N$8&lt;&gt;0,VLOOKUP($A51,DSLOP,IN_DTK!N$5,0),""),"")</f>
        <v/>
      </c>
      <c r="O51" s="45" t="str">
        <f>IF(ISNA(VLOOKUP($A51,DSLOP,IN_DTK!O$5,0))=FALSE,IF(O$8&lt;&gt;0,VLOOKUP($A51,DSLOP,IN_DTK!O$5,0),""),"")</f>
        <v/>
      </c>
      <c r="P51" s="45">
        <f>IF(ISNA(VLOOKUP($A51,DSLOP,IN_DTK!P$5,0))=FALSE,IF(P$8&lt;&gt;0,VLOOKUP($A51,DSLOP,IN_DTK!P$5,0),""),"")</f>
        <v>8</v>
      </c>
      <c r="Q51" s="45">
        <f>IF(ISNA(VLOOKUP($A51,DSLOP,IN_DTK!Q$5,0))=FALSE,IF(Q$8&lt;&gt;0,VLOOKUP($A51,DSLOP,IN_DTK!Q$5,0),""),"")</f>
        <v>7.9</v>
      </c>
      <c r="R51" s="50" t="str">
        <f>IF(ISNA(VLOOKUP($A51,DSLOP,IN_DTK!R$5,0))=FALSE,IF(R$8&lt;&gt;0,VLOOKUP($A51,DSLOP,IN_DTK!R$5,0),""),"")</f>
        <v>Bảy Phẩy Chín</v>
      </c>
      <c r="S51" s="45">
        <f>IF(ISNA(VLOOKUP($A51,DSLOP,IN_DTK!S$5,0))=FALSE,IF(A$9&lt;&gt;0,VLOOKUP($A51,DSLOP,IN_DTK!S$5,0),""),"")</f>
        <v>0</v>
      </c>
    </row>
    <row r="52" spans="1:19" ht="21.95" customHeight="1">
      <c r="A52" s="44">
        <v>44</v>
      </c>
      <c r="B52" s="45">
        <v>44</v>
      </c>
      <c r="C52" s="45">
        <f>IF(ISNA(VLOOKUP($A52,DSLOP,IN_DTK!C$5,0))=FALSE,VLOOKUP($A52,DSLOP,IN_DTK!C$5,0),"")</f>
        <v>2231210215</v>
      </c>
      <c r="D52" s="46" t="str">
        <f>IF(ISNA(VLOOKUP($A52,DSLOP,IN_DTK!D$5,0))=FALSE,VLOOKUP($A52,DSLOP,IN_DTK!D$5,0),"")</f>
        <v>Hồ Phước</v>
      </c>
      <c r="E52" s="47" t="str">
        <f>IF(ISNA(VLOOKUP($A52,DSLOP,IN_DTK!E$5,0))=FALSE,VLOOKUP($A52,DSLOP,IN_DTK!E$5,0),"")</f>
        <v>Tiến</v>
      </c>
      <c r="F52" s="48">
        <f>IF(ISNA(VLOOKUP($A52,DSLOP,IN_DTK!F$5,0))=FALSE,VLOOKUP($A52,DSLOP,IN_DTK!F$5,0),"")</f>
        <v>28556</v>
      </c>
      <c r="G52" s="49" t="str">
        <f>IF(ISNA(VLOOKUP($A52,DSLOP,IN_DTK!G$5,0))=FALSE,VLOOKUP($A52,DSLOP,IN_DTK!G$5,0),"")</f>
        <v>K14MBA</v>
      </c>
      <c r="H52" s="45">
        <f>IF(ISNA(VLOOKUP($A52,DSLOP,IN_DTK!H$5,0))=FALSE,IF(H$8&lt;&gt;0,VLOOKUP($A52,DSLOP,IN_DTK!H$5,0),""),"")</f>
        <v>9</v>
      </c>
      <c r="I52" s="45" t="str">
        <f>IF(ISNA(VLOOKUP($A52,DSLOP,IN_DTK!I$5,0))=FALSE,IF(I$8&lt;&gt;0,VLOOKUP($A52,DSLOP,IN_DTK!I$5,0),""),"")</f>
        <v/>
      </c>
      <c r="J52" s="45" t="str">
        <f>IF(ISNA(VLOOKUP($A52,DSLOP,IN_DTK!J$5,0))=FALSE,IF(J$8&lt;&gt;0,VLOOKUP($A52,DSLOP,IN_DTK!J$5,0),""),"")</f>
        <v/>
      </c>
      <c r="K52" s="45" t="str">
        <f>IF(ISNA(VLOOKUP($A52,DSLOP,IN_DTK!K$5,0))=FALSE,IF(K$8&lt;&gt;0,VLOOKUP($A52,DSLOP,IN_DTK!K$5,0),""),"")</f>
        <v/>
      </c>
      <c r="L52" s="45" t="str">
        <f>IF(ISNA(VLOOKUP($A52,DSLOP,IN_DTK!L$5,0))=FALSE,IF(L$8&lt;&gt;0,VLOOKUP($A52,DSLOP,IN_DTK!L$5,0),""),"")</f>
        <v/>
      </c>
      <c r="M52" s="45">
        <f>IF(ISNA(VLOOKUP($A52,DSLOP,IN_DTK!M$5,0))=FALSE,IF(M$8&lt;&gt;0,VLOOKUP($A52,DSLOP,IN_DTK!M$5,0),""),"")</f>
        <v>8</v>
      </c>
      <c r="N52" s="45" t="str">
        <f>IF(ISNA(VLOOKUP($A52,DSLOP,IN_DTK!N$5,0))=FALSE,IF(N$8&lt;&gt;0,VLOOKUP($A52,DSLOP,IN_DTK!N$5,0),""),"")</f>
        <v/>
      </c>
      <c r="O52" s="45" t="str">
        <f>IF(ISNA(VLOOKUP($A52,DSLOP,IN_DTK!O$5,0))=FALSE,IF(O$8&lt;&gt;0,VLOOKUP($A52,DSLOP,IN_DTK!O$5,0),""),"")</f>
        <v/>
      </c>
      <c r="P52" s="45">
        <f>IF(ISNA(VLOOKUP($A52,DSLOP,IN_DTK!P$5,0))=FALSE,IF(P$8&lt;&gt;0,VLOOKUP($A52,DSLOP,IN_DTK!P$5,0),""),"")</f>
        <v>8</v>
      </c>
      <c r="Q52" s="45">
        <f>IF(ISNA(VLOOKUP($A52,DSLOP,IN_DTK!Q$5,0))=FALSE,IF(Q$8&lt;&gt;0,VLOOKUP($A52,DSLOP,IN_DTK!Q$5,0),""),"")</f>
        <v>8.1</v>
      </c>
      <c r="R52" s="50" t="str">
        <f>IF(ISNA(VLOOKUP($A52,DSLOP,IN_DTK!R$5,0))=FALSE,IF(R$8&lt;&gt;0,VLOOKUP($A52,DSLOP,IN_DTK!R$5,0),""),"")</f>
        <v>Tám Phẩy Một</v>
      </c>
      <c r="S52" s="45">
        <f>IF(ISNA(VLOOKUP($A52,DSLOP,IN_DTK!S$5,0))=FALSE,IF(A$9&lt;&gt;0,VLOOKUP($A52,DSLOP,IN_DTK!S$5,0),""),"")</f>
        <v>0</v>
      </c>
    </row>
    <row r="53" spans="1:19" ht="21.95" customHeight="1">
      <c r="A53" s="44">
        <v>45</v>
      </c>
      <c r="B53" s="45">
        <v>45</v>
      </c>
      <c r="C53" s="45">
        <f>IF(ISNA(VLOOKUP($A53,DSLOP,IN_DTK!C$5,0))=FALSE,VLOOKUP($A53,DSLOP,IN_DTK!C$5,0),"")</f>
        <v>2231210216</v>
      </c>
      <c r="D53" s="46" t="str">
        <f>IF(ISNA(VLOOKUP($A53,DSLOP,IN_DTK!D$5,0))=FALSE,VLOOKUP($A53,DSLOP,IN_DTK!D$5,0),"")</f>
        <v>Lê Minh</v>
      </c>
      <c r="E53" s="47" t="str">
        <f>IF(ISNA(VLOOKUP($A53,DSLOP,IN_DTK!E$5,0))=FALSE,VLOOKUP($A53,DSLOP,IN_DTK!E$5,0),"")</f>
        <v>Tuấn</v>
      </c>
      <c r="F53" s="48">
        <f>IF(ISNA(VLOOKUP($A53,DSLOP,IN_DTK!F$5,0))=FALSE,VLOOKUP($A53,DSLOP,IN_DTK!F$5,0),"")</f>
        <v>29909</v>
      </c>
      <c r="G53" s="49" t="str">
        <f>IF(ISNA(VLOOKUP($A53,DSLOP,IN_DTK!G$5,0))=FALSE,VLOOKUP($A53,DSLOP,IN_DTK!G$5,0),"")</f>
        <v>K14MBA</v>
      </c>
      <c r="H53" s="45">
        <f>IF(ISNA(VLOOKUP($A53,DSLOP,IN_DTK!H$5,0))=FALSE,IF(H$8&lt;&gt;0,VLOOKUP($A53,DSLOP,IN_DTK!H$5,0),""),"")</f>
        <v>10</v>
      </c>
      <c r="I53" s="45" t="str">
        <f>IF(ISNA(VLOOKUP($A53,DSLOP,IN_DTK!I$5,0))=FALSE,IF(I$8&lt;&gt;0,VLOOKUP($A53,DSLOP,IN_DTK!I$5,0),""),"")</f>
        <v/>
      </c>
      <c r="J53" s="45" t="str">
        <f>IF(ISNA(VLOOKUP($A53,DSLOP,IN_DTK!J$5,0))=FALSE,IF(J$8&lt;&gt;0,VLOOKUP($A53,DSLOP,IN_DTK!J$5,0),""),"")</f>
        <v/>
      </c>
      <c r="K53" s="45" t="str">
        <f>IF(ISNA(VLOOKUP($A53,DSLOP,IN_DTK!K$5,0))=FALSE,IF(K$8&lt;&gt;0,VLOOKUP($A53,DSLOP,IN_DTK!K$5,0),""),"")</f>
        <v/>
      </c>
      <c r="L53" s="45" t="str">
        <f>IF(ISNA(VLOOKUP($A53,DSLOP,IN_DTK!L$5,0))=FALSE,IF(L$8&lt;&gt;0,VLOOKUP($A53,DSLOP,IN_DTK!L$5,0),""),"")</f>
        <v/>
      </c>
      <c r="M53" s="45">
        <f>IF(ISNA(VLOOKUP($A53,DSLOP,IN_DTK!M$5,0))=FALSE,IF(M$8&lt;&gt;0,VLOOKUP($A53,DSLOP,IN_DTK!M$5,0),""),"")</f>
        <v>8.5</v>
      </c>
      <c r="N53" s="45" t="str">
        <f>IF(ISNA(VLOOKUP($A53,DSLOP,IN_DTK!N$5,0))=FALSE,IF(N$8&lt;&gt;0,VLOOKUP($A53,DSLOP,IN_DTK!N$5,0),""),"")</f>
        <v/>
      </c>
      <c r="O53" s="45" t="str">
        <f>IF(ISNA(VLOOKUP($A53,DSLOP,IN_DTK!O$5,0))=FALSE,IF(O$8&lt;&gt;0,VLOOKUP($A53,DSLOP,IN_DTK!O$5,0),""),"")</f>
        <v/>
      </c>
      <c r="P53" s="45">
        <f>IF(ISNA(VLOOKUP($A53,DSLOP,IN_DTK!P$5,0))=FALSE,IF(P$8&lt;&gt;0,VLOOKUP($A53,DSLOP,IN_DTK!P$5,0),""),"")</f>
        <v>8</v>
      </c>
      <c r="Q53" s="45">
        <f>IF(ISNA(VLOOKUP($A53,DSLOP,IN_DTK!Q$5,0))=FALSE,IF(Q$8&lt;&gt;0,VLOOKUP($A53,DSLOP,IN_DTK!Q$5,0),""),"")</f>
        <v>8.4</v>
      </c>
      <c r="R53" s="50" t="str">
        <f>IF(ISNA(VLOOKUP($A53,DSLOP,IN_DTK!R$5,0))=FALSE,IF(R$8&lt;&gt;0,VLOOKUP($A53,DSLOP,IN_DTK!R$5,0),""),"")</f>
        <v>Tám Phẩy Bốn</v>
      </c>
      <c r="S53" s="45">
        <f>IF(ISNA(VLOOKUP($A53,DSLOP,IN_DTK!S$5,0))=FALSE,IF(A$9&lt;&gt;0,VLOOKUP($A53,DSLOP,IN_DTK!S$5,0),""),"")</f>
        <v>0</v>
      </c>
    </row>
    <row r="54" spans="1:19" ht="21.95" customHeight="1">
      <c r="A54" s="44">
        <v>46</v>
      </c>
      <c r="B54" s="45">
        <v>46</v>
      </c>
      <c r="C54" s="45">
        <f>IF(ISNA(VLOOKUP($A54,DSLOP,IN_DTK!C$5,0))=FALSE,VLOOKUP($A54,DSLOP,IN_DTK!C$5,0),"")</f>
        <v>2231210217</v>
      </c>
      <c r="D54" s="46" t="str">
        <f>IF(ISNA(VLOOKUP($A54,DSLOP,IN_DTK!D$5,0))=FALSE,VLOOKUP($A54,DSLOP,IN_DTK!D$5,0),"")</f>
        <v>Phan Công</v>
      </c>
      <c r="E54" s="47" t="str">
        <f>IF(ISNA(VLOOKUP($A54,DSLOP,IN_DTK!E$5,0))=FALSE,VLOOKUP($A54,DSLOP,IN_DTK!E$5,0),"")</f>
        <v>Tuyến</v>
      </c>
      <c r="F54" s="48">
        <f>IF(ISNA(VLOOKUP($A54,DSLOP,IN_DTK!F$5,0))=FALSE,VLOOKUP($A54,DSLOP,IN_DTK!F$5,0),"")</f>
        <v>28126</v>
      </c>
      <c r="G54" s="49" t="str">
        <f>IF(ISNA(VLOOKUP($A54,DSLOP,IN_DTK!G$5,0))=FALSE,VLOOKUP($A54,DSLOP,IN_DTK!G$5,0),"")</f>
        <v>K14MBA</v>
      </c>
      <c r="H54" s="45">
        <f>IF(ISNA(VLOOKUP($A54,DSLOP,IN_DTK!H$5,0))=FALSE,IF(H$8&lt;&gt;0,VLOOKUP($A54,DSLOP,IN_DTK!H$5,0),""),"")</f>
        <v>9</v>
      </c>
      <c r="I54" s="45" t="str">
        <f>IF(ISNA(VLOOKUP($A54,DSLOP,IN_DTK!I$5,0))=FALSE,IF(I$8&lt;&gt;0,VLOOKUP($A54,DSLOP,IN_DTK!I$5,0),""),"")</f>
        <v/>
      </c>
      <c r="J54" s="45" t="str">
        <f>IF(ISNA(VLOOKUP($A54,DSLOP,IN_DTK!J$5,0))=FALSE,IF(J$8&lt;&gt;0,VLOOKUP($A54,DSLOP,IN_DTK!J$5,0),""),"")</f>
        <v/>
      </c>
      <c r="K54" s="45" t="str">
        <f>IF(ISNA(VLOOKUP($A54,DSLOP,IN_DTK!K$5,0))=FALSE,IF(K$8&lt;&gt;0,VLOOKUP($A54,DSLOP,IN_DTK!K$5,0),""),"")</f>
        <v/>
      </c>
      <c r="L54" s="45" t="str">
        <f>IF(ISNA(VLOOKUP($A54,DSLOP,IN_DTK!L$5,0))=FALSE,IF(L$8&lt;&gt;0,VLOOKUP($A54,DSLOP,IN_DTK!L$5,0),""),"")</f>
        <v/>
      </c>
      <c r="M54" s="45">
        <f>IF(ISNA(VLOOKUP($A54,DSLOP,IN_DTK!M$5,0))=FALSE,IF(M$8&lt;&gt;0,VLOOKUP($A54,DSLOP,IN_DTK!M$5,0),""),"")</f>
        <v>8</v>
      </c>
      <c r="N54" s="45" t="str">
        <f>IF(ISNA(VLOOKUP($A54,DSLOP,IN_DTK!N$5,0))=FALSE,IF(N$8&lt;&gt;0,VLOOKUP($A54,DSLOP,IN_DTK!N$5,0),""),"")</f>
        <v/>
      </c>
      <c r="O54" s="45" t="str">
        <f>IF(ISNA(VLOOKUP($A54,DSLOP,IN_DTK!O$5,0))=FALSE,IF(O$8&lt;&gt;0,VLOOKUP($A54,DSLOP,IN_DTK!O$5,0),""),"")</f>
        <v/>
      </c>
      <c r="P54" s="45">
        <f>IF(ISNA(VLOOKUP($A54,DSLOP,IN_DTK!P$5,0))=FALSE,IF(P$8&lt;&gt;0,VLOOKUP($A54,DSLOP,IN_DTK!P$5,0),""),"")</f>
        <v>6.5</v>
      </c>
      <c r="Q54" s="45">
        <f>IF(ISNA(VLOOKUP($A54,DSLOP,IN_DTK!Q$5,0))=FALSE,IF(Q$8&lt;&gt;0,VLOOKUP($A54,DSLOP,IN_DTK!Q$5,0),""),"")</f>
        <v>7.2</v>
      </c>
      <c r="R54" s="50" t="str">
        <f>IF(ISNA(VLOOKUP($A54,DSLOP,IN_DTK!R$5,0))=FALSE,IF(R$8&lt;&gt;0,VLOOKUP($A54,DSLOP,IN_DTK!R$5,0),""),"")</f>
        <v>Bảy Phẩy Hai</v>
      </c>
      <c r="S54" s="45">
        <f>IF(ISNA(VLOOKUP($A54,DSLOP,IN_DTK!S$5,0))=FALSE,IF(A$9&lt;&gt;0,VLOOKUP($A54,DSLOP,IN_DTK!S$5,0),""),"")</f>
        <v>0</v>
      </c>
    </row>
    <row r="55" spans="1:19" ht="21.95" customHeight="1">
      <c r="A55" s="44">
        <v>47</v>
      </c>
      <c r="B55" s="45">
        <v>47</v>
      </c>
      <c r="C55" s="45">
        <f>IF(ISNA(VLOOKUP($A55,DSLOP,IN_DTK!C$5,0))=FALSE,VLOOKUP($A55,DSLOP,IN_DTK!C$5,0),"")</f>
        <v>2230210218</v>
      </c>
      <c r="D55" s="46" t="str">
        <f>IF(ISNA(VLOOKUP($A55,DSLOP,IN_DTK!D$5,0))=FALSE,VLOOKUP($A55,DSLOP,IN_DTK!D$5,0),"")</f>
        <v>Nguyễn Thị</v>
      </c>
      <c r="E55" s="47" t="str">
        <f>IF(ISNA(VLOOKUP($A55,DSLOP,IN_DTK!E$5,0))=FALSE,VLOOKUP($A55,DSLOP,IN_DTK!E$5,0),"")</f>
        <v>Thanh</v>
      </c>
      <c r="F55" s="48">
        <f>IF(ISNA(VLOOKUP($A55,DSLOP,IN_DTK!F$5,0))=FALSE,VLOOKUP($A55,DSLOP,IN_DTK!F$5,0),"")</f>
        <v>27200</v>
      </c>
      <c r="G55" s="49" t="str">
        <f>IF(ISNA(VLOOKUP($A55,DSLOP,IN_DTK!G$5,0))=FALSE,VLOOKUP($A55,DSLOP,IN_DTK!G$5,0),"")</f>
        <v>K14MBA</v>
      </c>
      <c r="H55" s="45">
        <f>IF(ISNA(VLOOKUP($A55,DSLOP,IN_DTK!H$5,0))=FALSE,IF(H$8&lt;&gt;0,VLOOKUP($A55,DSLOP,IN_DTK!H$5,0),""),"")</f>
        <v>9</v>
      </c>
      <c r="I55" s="45" t="str">
        <f>IF(ISNA(VLOOKUP($A55,DSLOP,IN_DTK!I$5,0))=FALSE,IF(I$8&lt;&gt;0,VLOOKUP($A55,DSLOP,IN_DTK!I$5,0),""),"")</f>
        <v/>
      </c>
      <c r="J55" s="45" t="str">
        <f>IF(ISNA(VLOOKUP($A55,DSLOP,IN_DTK!J$5,0))=FALSE,IF(J$8&lt;&gt;0,VLOOKUP($A55,DSLOP,IN_DTK!J$5,0),""),"")</f>
        <v/>
      </c>
      <c r="K55" s="45" t="str">
        <f>IF(ISNA(VLOOKUP($A55,DSLOP,IN_DTK!K$5,0))=FALSE,IF(K$8&lt;&gt;0,VLOOKUP($A55,DSLOP,IN_DTK!K$5,0),""),"")</f>
        <v/>
      </c>
      <c r="L55" s="45" t="str">
        <f>IF(ISNA(VLOOKUP($A55,DSLOP,IN_DTK!L$5,0))=FALSE,IF(L$8&lt;&gt;0,VLOOKUP($A55,DSLOP,IN_DTK!L$5,0),""),"")</f>
        <v/>
      </c>
      <c r="M55" s="45">
        <f>IF(ISNA(VLOOKUP($A55,DSLOP,IN_DTK!M$5,0))=FALSE,IF(M$8&lt;&gt;0,VLOOKUP($A55,DSLOP,IN_DTK!M$5,0),""),"")</f>
        <v>8.5</v>
      </c>
      <c r="N55" s="45" t="str">
        <f>IF(ISNA(VLOOKUP($A55,DSLOP,IN_DTK!N$5,0))=FALSE,IF(N$8&lt;&gt;0,VLOOKUP($A55,DSLOP,IN_DTK!N$5,0),""),"")</f>
        <v/>
      </c>
      <c r="O55" s="45" t="str">
        <f>IF(ISNA(VLOOKUP($A55,DSLOP,IN_DTK!O$5,0))=FALSE,IF(O$8&lt;&gt;0,VLOOKUP($A55,DSLOP,IN_DTK!O$5,0),""),"")</f>
        <v/>
      </c>
      <c r="P55" s="45">
        <f>IF(ISNA(VLOOKUP($A55,DSLOP,IN_DTK!P$5,0))=FALSE,IF(P$8&lt;&gt;0,VLOOKUP($A55,DSLOP,IN_DTK!P$5,0),""),"")</f>
        <v>7.5</v>
      </c>
      <c r="Q55" s="45">
        <f>IF(ISNA(VLOOKUP($A55,DSLOP,IN_DTK!Q$5,0))=FALSE,IF(Q$8&lt;&gt;0,VLOOKUP($A55,DSLOP,IN_DTK!Q$5,0),""),"")</f>
        <v>8</v>
      </c>
      <c r="R55" s="50" t="str">
        <f>IF(ISNA(VLOOKUP($A55,DSLOP,IN_DTK!R$5,0))=FALSE,IF(R$8&lt;&gt;0,VLOOKUP($A55,DSLOP,IN_DTK!R$5,0),""),"")</f>
        <v>Tám</v>
      </c>
      <c r="S55" s="45">
        <f>IF(ISNA(VLOOKUP($A55,DSLOP,IN_DTK!S$5,0))=FALSE,IF(A$9&lt;&gt;0,VLOOKUP($A55,DSLOP,IN_DTK!S$5,0),""),"")</f>
        <v>0</v>
      </c>
    </row>
    <row r="56" spans="1:19" ht="21.95" customHeight="1">
      <c r="A56" s="44">
        <v>48</v>
      </c>
      <c r="B56" s="45">
        <v>48</v>
      </c>
      <c r="C56" s="45">
        <f>IF(ISNA(VLOOKUP($A56,DSLOP,IN_DTK!C$5,0))=FALSE,VLOOKUP($A56,DSLOP,IN_DTK!C$5,0),"")</f>
        <v>2230210219</v>
      </c>
      <c r="D56" s="46" t="str">
        <f>IF(ISNA(VLOOKUP($A56,DSLOP,IN_DTK!D$5,0))=FALSE,VLOOKUP($A56,DSLOP,IN_DTK!D$5,0),"")</f>
        <v>Nguyễn Thị Phương</v>
      </c>
      <c r="E56" s="47" t="str">
        <f>IF(ISNA(VLOOKUP($A56,DSLOP,IN_DTK!E$5,0))=FALSE,VLOOKUP($A56,DSLOP,IN_DTK!E$5,0),"")</f>
        <v>Thảo</v>
      </c>
      <c r="F56" s="48">
        <f>IF(ISNA(VLOOKUP($A56,DSLOP,IN_DTK!F$5,0))=FALSE,VLOOKUP($A56,DSLOP,IN_DTK!F$5,0),"")</f>
        <v>33578</v>
      </c>
      <c r="G56" s="49" t="str">
        <f>IF(ISNA(VLOOKUP($A56,DSLOP,IN_DTK!G$5,0))=FALSE,VLOOKUP($A56,DSLOP,IN_DTK!G$5,0),"")</f>
        <v>K14MBA</v>
      </c>
      <c r="H56" s="45">
        <f>IF(ISNA(VLOOKUP($A56,DSLOP,IN_DTK!H$5,0))=FALSE,IF(H$8&lt;&gt;0,VLOOKUP($A56,DSLOP,IN_DTK!H$5,0),""),"")</f>
        <v>9</v>
      </c>
      <c r="I56" s="45" t="str">
        <f>IF(ISNA(VLOOKUP($A56,DSLOP,IN_DTK!I$5,0))=FALSE,IF(I$8&lt;&gt;0,VLOOKUP($A56,DSLOP,IN_DTK!I$5,0),""),"")</f>
        <v/>
      </c>
      <c r="J56" s="45" t="str">
        <f>IF(ISNA(VLOOKUP($A56,DSLOP,IN_DTK!J$5,0))=FALSE,IF(J$8&lt;&gt;0,VLOOKUP($A56,DSLOP,IN_DTK!J$5,0),""),"")</f>
        <v/>
      </c>
      <c r="K56" s="45" t="str">
        <f>IF(ISNA(VLOOKUP($A56,DSLOP,IN_DTK!K$5,0))=FALSE,IF(K$8&lt;&gt;0,VLOOKUP($A56,DSLOP,IN_DTK!K$5,0),""),"")</f>
        <v/>
      </c>
      <c r="L56" s="45" t="str">
        <f>IF(ISNA(VLOOKUP($A56,DSLOP,IN_DTK!L$5,0))=FALSE,IF(L$8&lt;&gt;0,VLOOKUP($A56,DSLOP,IN_DTK!L$5,0),""),"")</f>
        <v/>
      </c>
      <c r="M56" s="45">
        <f>IF(ISNA(VLOOKUP($A56,DSLOP,IN_DTK!M$5,0))=FALSE,IF(M$8&lt;&gt;0,VLOOKUP($A56,DSLOP,IN_DTK!M$5,0),""),"")</f>
        <v>8.5</v>
      </c>
      <c r="N56" s="45" t="str">
        <f>IF(ISNA(VLOOKUP($A56,DSLOP,IN_DTK!N$5,0))=FALSE,IF(N$8&lt;&gt;0,VLOOKUP($A56,DSLOP,IN_DTK!N$5,0),""),"")</f>
        <v/>
      </c>
      <c r="O56" s="45" t="str">
        <f>IF(ISNA(VLOOKUP($A56,DSLOP,IN_DTK!O$5,0))=FALSE,IF(O$8&lt;&gt;0,VLOOKUP($A56,DSLOP,IN_DTK!O$5,0),""),"")</f>
        <v/>
      </c>
      <c r="P56" s="45">
        <f>IF(ISNA(VLOOKUP($A56,DSLOP,IN_DTK!P$5,0))=FALSE,IF(P$8&lt;&gt;0,VLOOKUP($A56,DSLOP,IN_DTK!P$5,0),""),"")</f>
        <v>0</v>
      </c>
      <c r="Q56" s="45">
        <f>IF(ISNA(VLOOKUP($A56,DSLOP,IN_DTK!Q$5,0))=FALSE,IF(Q$8&lt;&gt;0,VLOOKUP($A56,DSLOP,IN_DTK!Q$5,0),""),"")</f>
        <v>0</v>
      </c>
      <c r="R56" s="50" t="str">
        <f>IF(ISNA(VLOOKUP($A56,DSLOP,IN_DTK!R$5,0))=FALSE,IF(R$8&lt;&gt;0,VLOOKUP($A56,DSLOP,IN_DTK!R$5,0),""),"")</f>
        <v>Không</v>
      </c>
      <c r="S56" s="45" t="str">
        <f>IF(ISNA(VLOOKUP($A56,DSLOP,IN_DTK!S$5,0))=FALSE,IF(A$9&lt;&gt;0,VLOOKUP($A56,DSLOP,IN_DTK!S$5,0),""),"")</f>
        <v>Hoãn thi</v>
      </c>
    </row>
    <row r="57" spans="1:19" ht="21.95" customHeight="1">
      <c r="A57" s="44">
        <v>49</v>
      </c>
      <c r="B57" s="45">
        <v>49</v>
      </c>
      <c r="C57" s="45">
        <f>IF(ISNA(VLOOKUP($A57,DSLOP,IN_DTK!C$5,0))=FALSE,VLOOKUP($A57,DSLOP,IN_DTK!C$5,0),"")</f>
        <v>2230210220</v>
      </c>
      <c r="D57" s="46" t="str">
        <f>IF(ISNA(VLOOKUP($A57,DSLOP,IN_DTK!D$5,0))=FALSE,VLOOKUP($A57,DSLOP,IN_DTK!D$5,0),"")</f>
        <v>Nguyễn Thị Thu</v>
      </c>
      <c r="E57" s="47" t="str">
        <f>IF(ISNA(VLOOKUP($A57,DSLOP,IN_DTK!E$5,0))=FALSE,VLOOKUP($A57,DSLOP,IN_DTK!E$5,0),"")</f>
        <v>Thảo</v>
      </c>
      <c r="F57" s="48">
        <f>IF(ISNA(VLOOKUP($A57,DSLOP,IN_DTK!F$5,0))=FALSE,VLOOKUP($A57,DSLOP,IN_DTK!F$5,0),"")</f>
        <v>31003</v>
      </c>
      <c r="G57" s="49" t="str">
        <f>IF(ISNA(VLOOKUP($A57,DSLOP,IN_DTK!G$5,0))=FALSE,VLOOKUP($A57,DSLOP,IN_DTK!G$5,0),"")</f>
        <v>K14MBA</v>
      </c>
      <c r="H57" s="45">
        <f>IF(ISNA(VLOOKUP($A57,DSLOP,IN_DTK!H$5,0))=FALSE,IF(H$8&lt;&gt;0,VLOOKUP($A57,DSLOP,IN_DTK!H$5,0),""),"")</f>
        <v>10</v>
      </c>
      <c r="I57" s="45" t="str">
        <f>IF(ISNA(VLOOKUP($A57,DSLOP,IN_DTK!I$5,0))=FALSE,IF(I$8&lt;&gt;0,VLOOKUP($A57,DSLOP,IN_DTK!I$5,0),""),"")</f>
        <v/>
      </c>
      <c r="J57" s="45" t="str">
        <f>IF(ISNA(VLOOKUP($A57,DSLOP,IN_DTK!J$5,0))=FALSE,IF(J$8&lt;&gt;0,VLOOKUP($A57,DSLOP,IN_DTK!J$5,0),""),"")</f>
        <v/>
      </c>
      <c r="K57" s="45" t="str">
        <f>IF(ISNA(VLOOKUP($A57,DSLOP,IN_DTK!K$5,0))=FALSE,IF(K$8&lt;&gt;0,VLOOKUP($A57,DSLOP,IN_DTK!K$5,0),""),"")</f>
        <v/>
      </c>
      <c r="L57" s="45" t="str">
        <f>IF(ISNA(VLOOKUP($A57,DSLOP,IN_DTK!L$5,0))=FALSE,IF(L$8&lt;&gt;0,VLOOKUP($A57,DSLOP,IN_DTK!L$5,0),""),"")</f>
        <v/>
      </c>
      <c r="M57" s="45">
        <f>IF(ISNA(VLOOKUP($A57,DSLOP,IN_DTK!M$5,0))=FALSE,IF(M$8&lt;&gt;0,VLOOKUP($A57,DSLOP,IN_DTK!M$5,0),""),"")</f>
        <v>8.5</v>
      </c>
      <c r="N57" s="45" t="str">
        <f>IF(ISNA(VLOOKUP($A57,DSLOP,IN_DTK!N$5,0))=FALSE,IF(N$8&lt;&gt;0,VLOOKUP($A57,DSLOP,IN_DTK!N$5,0),""),"")</f>
        <v/>
      </c>
      <c r="O57" s="45" t="str">
        <f>IF(ISNA(VLOOKUP($A57,DSLOP,IN_DTK!O$5,0))=FALSE,IF(O$8&lt;&gt;0,VLOOKUP($A57,DSLOP,IN_DTK!O$5,0),""),"")</f>
        <v/>
      </c>
      <c r="P57" s="45">
        <f>IF(ISNA(VLOOKUP($A57,DSLOP,IN_DTK!P$5,0))=FALSE,IF(P$8&lt;&gt;0,VLOOKUP($A57,DSLOP,IN_DTK!P$5,0),""),"")</f>
        <v>7.5</v>
      </c>
      <c r="Q57" s="45">
        <f>IF(ISNA(VLOOKUP($A57,DSLOP,IN_DTK!Q$5,0))=FALSE,IF(Q$8&lt;&gt;0,VLOOKUP($A57,DSLOP,IN_DTK!Q$5,0),""),"")</f>
        <v>8.1</v>
      </c>
      <c r="R57" s="50" t="str">
        <f>IF(ISNA(VLOOKUP($A57,DSLOP,IN_DTK!R$5,0))=FALSE,IF(R$8&lt;&gt;0,VLOOKUP($A57,DSLOP,IN_DTK!R$5,0),""),"")</f>
        <v>Tám Phẩy Một</v>
      </c>
      <c r="S57" s="45">
        <f>IF(ISNA(VLOOKUP($A57,DSLOP,IN_DTK!S$5,0))=FALSE,IF(A$9&lt;&gt;0,VLOOKUP($A57,DSLOP,IN_DTK!S$5,0),""),"")</f>
        <v>0</v>
      </c>
    </row>
    <row r="58" spans="1:19" ht="21.95" customHeight="1">
      <c r="A58" s="44">
        <v>50</v>
      </c>
      <c r="B58" s="45">
        <v>50</v>
      </c>
      <c r="C58" s="45">
        <f>IF(ISNA(VLOOKUP($A58,DSLOP,IN_DTK!C$5,0))=FALSE,VLOOKUP($A58,DSLOP,IN_DTK!C$5,0),"")</f>
        <v>2230210221</v>
      </c>
      <c r="D58" s="46" t="str">
        <f>IF(ISNA(VLOOKUP($A58,DSLOP,IN_DTK!D$5,0))=FALSE,VLOOKUP($A58,DSLOP,IN_DTK!D$5,0),"")</f>
        <v>Trương Vũ Bích</v>
      </c>
      <c r="E58" s="47" t="str">
        <f>IF(ISNA(VLOOKUP($A58,DSLOP,IN_DTK!E$5,0))=FALSE,VLOOKUP($A58,DSLOP,IN_DTK!E$5,0),"")</f>
        <v>Thảo</v>
      </c>
      <c r="F58" s="48">
        <f>IF(ISNA(VLOOKUP($A58,DSLOP,IN_DTK!F$5,0))=FALSE,VLOOKUP($A58,DSLOP,IN_DTK!F$5,0),"")</f>
        <v>33235</v>
      </c>
      <c r="G58" s="49" t="str">
        <f>IF(ISNA(VLOOKUP($A58,DSLOP,IN_DTK!G$5,0))=FALSE,VLOOKUP($A58,DSLOP,IN_DTK!G$5,0),"")</f>
        <v>K14MBA</v>
      </c>
      <c r="H58" s="45">
        <f>IF(ISNA(VLOOKUP($A58,DSLOP,IN_DTK!H$5,0))=FALSE,IF(H$8&lt;&gt;0,VLOOKUP($A58,DSLOP,IN_DTK!H$5,0),""),"")</f>
        <v>8</v>
      </c>
      <c r="I58" s="45" t="str">
        <f>IF(ISNA(VLOOKUP($A58,DSLOP,IN_DTK!I$5,0))=FALSE,IF(I$8&lt;&gt;0,VLOOKUP($A58,DSLOP,IN_DTK!I$5,0),""),"")</f>
        <v/>
      </c>
      <c r="J58" s="45" t="str">
        <f>IF(ISNA(VLOOKUP($A58,DSLOP,IN_DTK!J$5,0))=FALSE,IF(J$8&lt;&gt;0,VLOOKUP($A58,DSLOP,IN_DTK!J$5,0),""),"")</f>
        <v/>
      </c>
      <c r="K58" s="45" t="str">
        <f>IF(ISNA(VLOOKUP($A58,DSLOP,IN_DTK!K$5,0))=FALSE,IF(K$8&lt;&gt;0,VLOOKUP($A58,DSLOP,IN_DTK!K$5,0),""),"")</f>
        <v/>
      </c>
      <c r="L58" s="45" t="str">
        <f>IF(ISNA(VLOOKUP($A58,DSLOP,IN_DTK!L$5,0))=FALSE,IF(L$8&lt;&gt;0,VLOOKUP($A58,DSLOP,IN_DTK!L$5,0),""),"")</f>
        <v/>
      </c>
      <c r="M58" s="45">
        <f>IF(ISNA(VLOOKUP($A58,DSLOP,IN_DTK!M$5,0))=FALSE,IF(M$8&lt;&gt;0,VLOOKUP($A58,DSLOP,IN_DTK!M$5,0),""),"")</f>
        <v>7.5</v>
      </c>
      <c r="N58" s="45" t="str">
        <f>IF(ISNA(VLOOKUP($A58,DSLOP,IN_DTK!N$5,0))=FALSE,IF(N$8&lt;&gt;0,VLOOKUP($A58,DSLOP,IN_DTK!N$5,0),""),"")</f>
        <v/>
      </c>
      <c r="O58" s="45" t="str">
        <f>IF(ISNA(VLOOKUP($A58,DSLOP,IN_DTK!O$5,0))=FALSE,IF(O$8&lt;&gt;0,VLOOKUP($A58,DSLOP,IN_DTK!O$5,0),""),"")</f>
        <v/>
      </c>
      <c r="P58" s="45">
        <f>IF(ISNA(VLOOKUP($A58,DSLOP,IN_DTK!P$5,0))=FALSE,IF(P$8&lt;&gt;0,VLOOKUP($A58,DSLOP,IN_DTK!P$5,0),""),"")</f>
        <v>7.5</v>
      </c>
      <c r="Q58" s="45">
        <f>IF(ISNA(VLOOKUP($A58,DSLOP,IN_DTK!Q$5,0))=FALSE,IF(Q$8&lt;&gt;0,VLOOKUP($A58,DSLOP,IN_DTK!Q$5,0),""),"")</f>
        <v>7.6</v>
      </c>
      <c r="R58" s="50" t="str">
        <f>IF(ISNA(VLOOKUP($A58,DSLOP,IN_DTK!R$5,0))=FALSE,IF(R$8&lt;&gt;0,VLOOKUP($A58,DSLOP,IN_DTK!R$5,0),""),"")</f>
        <v>BảyPhẩy Sáu</v>
      </c>
      <c r="S58" s="45">
        <f>IF(ISNA(VLOOKUP($A58,DSLOP,IN_DTK!S$5,0))=FALSE,IF(A$9&lt;&gt;0,VLOOKUP($A58,DSLOP,IN_DTK!S$5,0),""),"")</f>
        <v>0</v>
      </c>
    </row>
    <row r="59" spans="1:19" ht="21.95" customHeight="1">
      <c r="A59" s="44">
        <v>51</v>
      </c>
      <c r="B59" s="45">
        <v>51</v>
      </c>
      <c r="C59" s="45">
        <f>IF(ISNA(VLOOKUP($A59,DSLOP,IN_DTK!C$5,0))=FALSE,VLOOKUP($A59,DSLOP,IN_DTK!C$5,0),"")</f>
        <v>2231210222</v>
      </c>
      <c r="D59" s="46" t="str">
        <f>IF(ISNA(VLOOKUP($A59,DSLOP,IN_DTK!D$5,0))=FALSE,VLOOKUP($A59,DSLOP,IN_DTK!D$5,0),"")</f>
        <v>Doãn Bảo Quyết</v>
      </c>
      <c r="E59" s="47" t="str">
        <f>IF(ISNA(VLOOKUP($A59,DSLOP,IN_DTK!E$5,0))=FALSE,VLOOKUP($A59,DSLOP,IN_DTK!E$5,0),"")</f>
        <v>Thắng</v>
      </c>
      <c r="F59" s="48">
        <f>IF(ISNA(VLOOKUP($A59,DSLOP,IN_DTK!F$5,0))=FALSE,VLOOKUP($A59,DSLOP,IN_DTK!F$5,0),"")</f>
        <v>33415</v>
      </c>
      <c r="G59" s="49" t="str">
        <f>IF(ISNA(VLOOKUP($A59,DSLOP,IN_DTK!G$5,0))=FALSE,VLOOKUP($A59,DSLOP,IN_DTK!G$5,0),"")</f>
        <v>K14MBA</v>
      </c>
      <c r="H59" s="45">
        <f>IF(ISNA(VLOOKUP($A59,DSLOP,IN_DTK!H$5,0))=FALSE,IF(H$8&lt;&gt;0,VLOOKUP($A59,DSLOP,IN_DTK!H$5,0),""),"")</f>
        <v>7</v>
      </c>
      <c r="I59" s="45" t="str">
        <f>IF(ISNA(VLOOKUP($A59,DSLOP,IN_DTK!I$5,0))=FALSE,IF(I$8&lt;&gt;0,VLOOKUP($A59,DSLOP,IN_DTK!I$5,0),""),"")</f>
        <v/>
      </c>
      <c r="J59" s="45" t="str">
        <f>IF(ISNA(VLOOKUP($A59,DSLOP,IN_DTK!J$5,0))=FALSE,IF(J$8&lt;&gt;0,VLOOKUP($A59,DSLOP,IN_DTK!J$5,0),""),"")</f>
        <v/>
      </c>
      <c r="K59" s="45" t="str">
        <f>IF(ISNA(VLOOKUP($A59,DSLOP,IN_DTK!K$5,0))=FALSE,IF(K$8&lt;&gt;0,VLOOKUP($A59,DSLOP,IN_DTK!K$5,0),""),"")</f>
        <v/>
      </c>
      <c r="L59" s="45" t="str">
        <f>IF(ISNA(VLOOKUP($A59,DSLOP,IN_DTK!L$5,0))=FALSE,IF(L$8&lt;&gt;0,VLOOKUP($A59,DSLOP,IN_DTK!L$5,0),""),"")</f>
        <v/>
      </c>
      <c r="M59" s="45">
        <f>IF(ISNA(VLOOKUP($A59,DSLOP,IN_DTK!M$5,0))=FALSE,IF(M$8&lt;&gt;0,VLOOKUP($A59,DSLOP,IN_DTK!M$5,0),""),"")</f>
        <v>7</v>
      </c>
      <c r="N59" s="45" t="str">
        <f>IF(ISNA(VLOOKUP($A59,DSLOP,IN_DTK!N$5,0))=FALSE,IF(N$8&lt;&gt;0,VLOOKUP($A59,DSLOP,IN_DTK!N$5,0),""),"")</f>
        <v/>
      </c>
      <c r="O59" s="45" t="str">
        <f>IF(ISNA(VLOOKUP($A59,DSLOP,IN_DTK!O$5,0))=FALSE,IF(O$8&lt;&gt;0,VLOOKUP($A59,DSLOP,IN_DTK!O$5,0),""),"")</f>
        <v/>
      </c>
      <c r="P59" s="45">
        <f>IF(ISNA(VLOOKUP($A59,DSLOP,IN_DTK!P$5,0))=FALSE,IF(P$8&lt;&gt;0,VLOOKUP($A59,DSLOP,IN_DTK!P$5,0),""),"")</f>
        <v>7.5</v>
      </c>
      <c r="Q59" s="45">
        <f>IF(ISNA(VLOOKUP($A59,DSLOP,IN_DTK!Q$5,0))=FALSE,IF(Q$8&lt;&gt;0,VLOOKUP($A59,DSLOP,IN_DTK!Q$5,0),""),"")</f>
        <v>7.3</v>
      </c>
      <c r="R59" s="50" t="str">
        <f>IF(ISNA(VLOOKUP($A59,DSLOP,IN_DTK!R$5,0))=FALSE,IF(R$8&lt;&gt;0,VLOOKUP($A59,DSLOP,IN_DTK!R$5,0),""),"")</f>
        <v>Bảy Phẩy Ba</v>
      </c>
      <c r="S59" s="45">
        <f>IF(ISNA(VLOOKUP($A59,DSLOP,IN_DTK!S$5,0))=FALSE,IF(A$9&lt;&gt;0,VLOOKUP($A59,DSLOP,IN_DTK!S$5,0),""),"")</f>
        <v>0</v>
      </c>
    </row>
    <row r="60" spans="1:19" ht="21.95" customHeight="1">
      <c r="A60" s="44">
        <v>52</v>
      </c>
      <c r="B60" s="45">
        <v>52</v>
      </c>
      <c r="C60" s="45">
        <f>IF(ISNA(VLOOKUP($A60,DSLOP,IN_DTK!C$5,0))=FALSE,VLOOKUP($A60,DSLOP,IN_DTK!C$5,0),"")</f>
        <v>2231210223</v>
      </c>
      <c r="D60" s="46" t="str">
        <f>IF(ISNA(VLOOKUP($A60,DSLOP,IN_DTK!D$5,0))=FALSE,VLOOKUP($A60,DSLOP,IN_DTK!D$5,0),"")</f>
        <v>Thái Phúc</v>
      </c>
      <c r="E60" s="47" t="str">
        <f>IF(ISNA(VLOOKUP($A60,DSLOP,IN_DTK!E$5,0))=FALSE,VLOOKUP($A60,DSLOP,IN_DTK!E$5,0),"")</f>
        <v>Thiện</v>
      </c>
      <c r="F60" s="48">
        <f>IF(ISNA(VLOOKUP($A60,DSLOP,IN_DTK!F$5,0))=FALSE,VLOOKUP($A60,DSLOP,IN_DTK!F$5,0),"")</f>
        <v>33384</v>
      </c>
      <c r="G60" s="49" t="str">
        <f>IF(ISNA(VLOOKUP($A60,DSLOP,IN_DTK!G$5,0))=FALSE,VLOOKUP($A60,DSLOP,IN_DTK!G$5,0),"")</f>
        <v>K14MBA</v>
      </c>
      <c r="H60" s="45">
        <f>IF(ISNA(VLOOKUP($A60,DSLOP,IN_DTK!H$5,0))=FALSE,IF(H$8&lt;&gt;0,VLOOKUP($A60,DSLOP,IN_DTK!H$5,0),""),"")</f>
        <v>7</v>
      </c>
      <c r="I60" s="45" t="str">
        <f>IF(ISNA(VLOOKUP($A60,DSLOP,IN_DTK!I$5,0))=FALSE,IF(I$8&lt;&gt;0,VLOOKUP($A60,DSLOP,IN_DTK!I$5,0),""),"")</f>
        <v/>
      </c>
      <c r="J60" s="45" t="str">
        <f>IF(ISNA(VLOOKUP($A60,DSLOP,IN_DTK!J$5,0))=FALSE,IF(J$8&lt;&gt;0,VLOOKUP($A60,DSLOP,IN_DTK!J$5,0),""),"")</f>
        <v/>
      </c>
      <c r="K60" s="45" t="str">
        <f>IF(ISNA(VLOOKUP($A60,DSLOP,IN_DTK!K$5,0))=FALSE,IF(K$8&lt;&gt;0,VLOOKUP($A60,DSLOP,IN_DTK!K$5,0),""),"")</f>
        <v/>
      </c>
      <c r="L60" s="45" t="str">
        <f>IF(ISNA(VLOOKUP($A60,DSLOP,IN_DTK!L$5,0))=FALSE,IF(L$8&lt;&gt;0,VLOOKUP($A60,DSLOP,IN_DTK!L$5,0),""),"")</f>
        <v/>
      </c>
      <c r="M60" s="45">
        <f>IF(ISNA(VLOOKUP($A60,DSLOP,IN_DTK!M$5,0))=FALSE,IF(M$8&lt;&gt;0,VLOOKUP($A60,DSLOP,IN_DTK!M$5,0),""),"")</f>
        <v>7</v>
      </c>
      <c r="N60" s="45" t="str">
        <f>IF(ISNA(VLOOKUP($A60,DSLOP,IN_DTK!N$5,0))=FALSE,IF(N$8&lt;&gt;0,VLOOKUP($A60,DSLOP,IN_DTK!N$5,0),""),"")</f>
        <v/>
      </c>
      <c r="O60" s="45" t="str">
        <f>IF(ISNA(VLOOKUP($A60,DSLOP,IN_DTK!O$5,0))=FALSE,IF(O$8&lt;&gt;0,VLOOKUP($A60,DSLOP,IN_DTK!O$5,0),""),"")</f>
        <v/>
      </c>
      <c r="P60" s="45">
        <f>IF(ISNA(VLOOKUP($A60,DSLOP,IN_DTK!P$5,0))=FALSE,IF(P$8&lt;&gt;0,VLOOKUP($A60,DSLOP,IN_DTK!P$5,0),""),"")</f>
        <v>0</v>
      </c>
      <c r="Q60" s="45">
        <f>IF(ISNA(VLOOKUP($A60,DSLOP,IN_DTK!Q$5,0))=FALSE,IF(Q$8&lt;&gt;0,VLOOKUP($A60,DSLOP,IN_DTK!Q$5,0),""),"")</f>
        <v>0</v>
      </c>
      <c r="R60" s="50" t="str">
        <f>IF(ISNA(VLOOKUP($A60,DSLOP,IN_DTK!R$5,0))=FALSE,IF(R$8&lt;&gt;0,VLOOKUP($A60,DSLOP,IN_DTK!R$5,0),""),"")</f>
        <v>Không</v>
      </c>
      <c r="S60" s="45" t="str">
        <f>IF(ISNA(VLOOKUP($A60,DSLOP,IN_DTK!S$5,0))=FALSE,IF(A$9&lt;&gt;0,VLOOKUP($A60,DSLOP,IN_DTK!S$5,0),""),"")</f>
        <v>HP KỲ 2</v>
      </c>
    </row>
    <row r="61" spans="1:19" ht="21.95" customHeight="1">
      <c r="A61" s="44">
        <v>53</v>
      </c>
      <c r="B61" s="45">
        <v>53</v>
      </c>
      <c r="C61" s="45">
        <f>IF(ISNA(VLOOKUP($A61,DSLOP,IN_DTK!C$5,0))=FALSE,VLOOKUP($A61,DSLOP,IN_DTK!C$5,0),"")</f>
        <v>2230210224</v>
      </c>
      <c r="D61" s="46" t="str">
        <f>IF(ISNA(VLOOKUP($A61,DSLOP,IN_DTK!D$5,0))=FALSE,VLOOKUP($A61,DSLOP,IN_DTK!D$5,0),"")</f>
        <v>Nguyễn Thị Ngọc</v>
      </c>
      <c r="E61" s="47" t="str">
        <f>IF(ISNA(VLOOKUP($A61,DSLOP,IN_DTK!E$5,0))=FALSE,VLOOKUP($A61,DSLOP,IN_DTK!E$5,0),"")</f>
        <v>Thoa</v>
      </c>
      <c r="F61" s="48">
        <f>IF(ISNA(VLOOKUP($A61,DSLOP,IN_DTK!F$5,0))=FALSE,VLOOKUP($A61,DSLOP,IN_DTK!F$5,0),"")</f>
        <v>27580</v>
      </c>
      <c r="G61" s="49" t="str">
        <f>IF(ISNA(VLOOKUP($A61,DSLOP,IN_DTK!G$5,0))=FALSE,VLOOKUP($A61,DSLOP,IN_DTK!G$5,0),"")</f>
        <v>K14MBA</v>
      </c>
      <c r="H61" s="45">
        <f>IF(ISNA(VLOOKUP($A61,DSLOP,IN_DTK!H$5,0))=FALSE,IF(H$8&lt;&gt;0,VLOOKUP($A61,DSLOP,IN_DTK!H$5,0),""),"")</f>
        <v>10</v>
      </c>
      <c r="I61" s="45" t="str">
        <f>IF(ISNA(VLOOKUP($A61,DSLOP,IN_DTK!I$5,0))=FALSE,IF(I$8&lt;&gt;0,VLOOKUP($A61,DSLOP,IN_DTK!I$5,0),""),"")</f>
        <v/>
      </c>
      <c r="J61" s="45" t="str">
        <f>IF(ISNA(VLOOKUP($A61,DSLOP,IN_DTK!J$5,0))=FALSE,IF(J$8&lt;&gt;0,VLOOKUP($A61,DSLOP,IN_DTK!J$5,0),""),"")</f>
        <v/>
      </c>
      <c r="K61" s="45" t="str">
        <f>IF(ISNA(VLOOKUP($A61,DSLOP,IN_DTK!K$5,0))=FALSE,IF(K$8&lt;&gt;0,VLOOKUP($A61,DSLOP,IN_DTK!K$5,0),""),"")</f>
        <v/>
      </c>
      <c r="L61" s="45" t="str">
        <f>IF(ISNA(VLOOKUP($A61,DSLOP,IN_DTK!L$5,0))=FALSE,IF(L$8&lt;&gt;0,VLOOKUP($A61,DSLOP,IN_DTK!L$5,0),""),"")</f>
        <v/>
      </c>
      <c r="M61" s="45">
        <f>IF(ISNA(VLOOKUP($A61,DSLOP,IN_DTK!M$5,0))=FALSE,IF(M$8&lt;&gt;0,VLOOKUP($A61,DSLOP,IN_DTK!M$5,0),""),"")</f>
        <v>8.5</v>
      </c>
      <c r="N61" s="45" t="str">
        <f>IF(ISNA(VLOOKUP($A61,DSLOP,IN_DTK!N$5,0))=FALSE,IF(N$8&lt;&gt;0,VLOOKUP($A61,DSLOP,IN_DTK!N$5,0),""),"")</f>
        <v/>
      </c>
      <c r="O61" s="45" t="str">
        <f>IF(ISNA(VLOOKUP($A61,DSLOP,IN_DTK!O$5,0))=FALSE,IF(O$8&lt;&gt;0,VLOOKUP($A61,DSLOP,IN_DTK!O$5,0),""),"")</f>
        <v/>
      </c>
      <c r="P61" s="45">
        <f>IF(ISNA(VLOOKUP($A61,DSLOP,IN_DTK!P$5,0))=FALSE,IF(P$8&lt;&gt;0,VLOOKUP($A61,DSLOP,IN_DTK!P$5,0),""),"")</f>
        <v>8</v>
      </c>
      <c r="Q61" s="45">
        <f>IF(ISNA(VLOOKUP($A61,DSLOP,IN_DTK!Q$5,0))=FALSE,IF(Q$8&lt;&gt;0,VLOOKUP($A61,DSLOP,IN_DTK!Q$5,0),""),"")</f>
        <v>8.4</v>
      </c>
      <c r="R61" s="50" t="str">
        <f>IF(ISNA(VLOOKUP($A61,DSLOP,IN_DTK!R$5,0))=FALSE,IF(R$8&lt;&gt;0,VLOOKUP($A61,DSLOP,IN_DTK!R$5,0),""),"")</f>
        <v>Tám Phẩy Bốn</v>
      </c>
      <c r="S61" s="45">
        <f>IF(ISNA(VLOOKUP($A61,DSLOP,IN_DTK!S$5,0))=FALSE,IF(A$9&lt;&gt;0,VLOOKUP($A61,DSLOP,IN_DTK!S$5,0),""),"")</f>
        <v>0</v>
      </c>
    </row>
    <row r="62" spans="1:19" ht="21.95" customHeight="1">
      <c r="A62" s="44">
        <v>54</v>
      </c>
      <c r="B62" s="45">
        <v>54</v>
      </c>
      <c r="C62" s="45">
        <f>IF(ISNA(VLOOKUP($A62,DSLOP,IN_DTK!C$5,0))=FALSE,VLOOKUP($A62,DSLOP,IN_DTK!C$5,0),"")</f>
        <v>2231210225</v>
      </c>
      <c r="D62" s="46" t="str">
        <f>IF(ISNA(VLOOKUP($A62,DSLOP,IN_DTK!D$5,0))=FALSE,VLOOKUP($A62,DSLOP,IN_DTK!D$5,0),"")</f>
        <v>Lê Ngọc</v>
      </c>
      <c r="E62" s="47" t="str">
        <f>IF(ISNA(VLOOKUP($A62,DSLOP,IN_DTK!E$5,0))=FALSE,VLOOKUP($A62,DSLOP,IN_DTK!E$5,0),"")</f>
        <v>Thuận</v>
      </c>
      <c r="F62" s="48">
        <f>IF(ISNA(VLOOKUP($A62,DSLOP,IN_DTK!F$5,0))=FALSE,VLOOKUP($A62,DSLOP,IN_DTK!F$5,0),"")</f>
        <v>28286</v>
      </c>
      <c r="G62" s="49" t="str">
        <f>IF(ISNA(VLOOKUP($A62,DSLOP,IN_DTK!G$5,0))=FALSE,VLOOKUP($A62,DSLOP,IN_DTK!G$5,0),"")</f>
        <v>K14MBA</v>
      </c>
      <c r="H62" s="45">
        <f>IF(ISNA(VLOOKUP($A62,DSLOP,IN_DTK!H$5,0))=FALSE,IF(H$8&lt;&gt;0,VLOOKUP($A62,DSLOP,IN_DTK!H$5,0),""),"")</f>
        <v>8</v>
      </c>
      <c r="I62" s="45" t="str">
        <f>IF(ISNA(VLOOKUP($A62,DSLOP,IN_DTK!I$5,0))=FALSE,IF(I$8&lt;&gt;0,VLOOKUP($A62,DSLOP,IN_DTK!I$5,0),""),"")</f>
        <v/>
      </c>
      <c r="J62" s="45" t="str">
        <f>IF(ISNA(VLOOKUP($A62,DSLOP,IN_DTK!J$5,0))=FALSE,IF(J$8&lt;&gt;0,VLOOKUP($A62,DSLOP,IN_DTK!J$5,0),""),"")</f>
        <v/>
      </c>
      <c r="K62" s="45" t="str">
        <f>IF(ISNA(VLOOKUP($A62,DSLOP,IN_DTK!K$5,0))=FALSE,IF(K$8&lt;&gt;0,VLOOKUP($A62,DSLOP,IN_DTK!K$5,0),""),"")</f>
        <v/>
      </c>
      <c r="L62" s="45" t="str">
        <f>IF(ISNA(VLOOKUP($A62,DSLOP,IN_DTK!L$5,0))=FALSE,IF(L$8&lt;&gt;0,VLOOKUP($A62,DSLOP,IN_DTK!L$5,0),""),"")</f>
        <v/>
      </c>
      <c r="M62" s="45">
        <f>IF(ISNA(VLOOKUP($A62,DSLOP,IN_DTK!M$5,0))=FALSE,IF(M$8&lt;&gt;0,VLOOKUP($A62,DSLOP,IN_DTK!M$5,0),""),"")</f>
        <v>8</v>
      </c>
      <c r="N62" s="45" t="str">
        <f>IF(ISNA(VLOOKUP($A62,DSLOP,IN_DTK!N$5,0))=FALSE,IF(N$8&lt;&gt;0,VLOOKUP($A62,DSLOP,IN_DTK!N$5,0),""),"")</f>
        <v/>
      </c>
      <c r="O62" s="45" t="str">
        <f>IF(ISNA(VLOOKUP($A62,DSLOP,IN_DTK!O$5,0))=FALSE,IF(O$8&lt;&gt;0,VLOOKUP($A62,DSLOP,IN_DTK!O$5,0),""),"")</f>
        <v/>
      </c>
      <c r="P62" s="45">
        <f>IF(ISNA(VLOOKUP($A62,DSLOP,IN_DTK!P$5,0))=FALSE,IF(P$8&lt;&gt;0,VLOOKUP($A62,DSLOP,IN_DTK!P$5,0),""),"")</f>
        <v>7.5</v>
      </c>
      <c r="Q62" s="45">
        <f>IF(ISNA(VLOOKUP($A62,DSLOP,IN_DTK!Q$5,0))=FALSE,IF(Q$8&lt;&gt;0,VLOOKUP($A62,DSLOP,IN_DTK!Q$5,0),""),"")</f>
        <v>7.7</v>
      </c>
      <c r="R62" s="50" t="str">
        <f>IF(ISNA(VLOOKUP($A62,DSLOP,IN_DTK!R$5,0))=FALSE,IF(R$8&lt;&gt;0,VLOOKUP($A62,DSLOP,IN_DTK!R$5,0),""),"")</f>
        <v>Bảy Phẩy Bảy</v>
      </c>
      <c r="S62" s="45">
        <f>IF(ISNA(VLOOKUP($A62,DSLOP,IN_DTK!S$5,0))=FALSE,IF(A$9&lt;&gt;0,VLOOKUP($A62,DSLOP,IN_DTK!S$5,0),""),"")</f>
        <v>0</v>
      </c>
    </row>
    <row r="63" spans="1:19" ht="21.95" customHeight="1">
      <c r="A63" s="44">
        <v>55</v>
      </c>
      <c r="B63" s="45">
        <v>55</v>
      </c>
      <c r="C63" s="45">
        <f>IF(ISNA(VLOOKUP($A63,DSLOP,IN_DTK!C$5,0))=FALSE,VLOOKUP($A63,DSLOP,IN_DTK!C$5,0),"")</f>
        <v>2231210226</v>
      </c>
      <c r="D63" s="46" t="str">
        <f>IF(ISNA(VLOOKUP($A63,DSLOP,IN_DTK!D$5,0))=FALSE,VLOOKUP($A63,DSLOP,IN_DTK!D$5,0),"")</f>
        <v>Trương Phú</v>
      </c>
      <c r="E63" s="47" t="str">
        <f>IF(ISNA(VLOOKUP($A63,DSLOP,IN_DTK!E$5,0))=FALSE,VLOOKUP($A63,DSLOP,IN_DTK!E$5,0),"")</f>
        <v>Thuận</v>
      </c>
      <c r="F63" s="48">
        <f>IF(ISNA(VLOOKUP($A63,DSLOP,IN_DTK!F$5,0))=FALSE,VLOOKUP($A63,DSLOP,IN_DTK!F$5,0),"")</f>
        <v>30655</v>
      </c>
      <c r="G63" s="49" t="str">
        <f>IF(ISNA(VLOOKUP($A63,DSLOP,IN_DTK!G$5,0))=FALSE,VLOOKUP($A63,DSLOP,IN_DTK!G$5,0),"")</f>
        <v>K14MBA</v>
      </c>
      <c r="H63" s="45">
        <f>IF(ISNA(VLOOKUP($A63,DSLOP,IN_DTK!H$5,0))=FALSE,IF(H$8&lt;&gt;0,VLOOKUP($A63,DSLOP,IN_DTK!H$5,0),""),"")</f>
        <v>8</v>
      </c>
      <c r="I63" s="45" t="str">
        <f>IF(ISNA(VLOOKUP($A63,DSLOP,IN_DTK!I$5,0))=FALSE,IF(I$8&lt;&gt;0,VLOOKUP($A63,DSLOP,IN_DTK!I$5,0),""),"")</f>
        <v/>
      </c>
      <c r="J63" s="45" t="str">
        <f>IF(ISNA(VLOOKUP($A63,DSLOP,IN_DTK!J$5,0))=FALSE,IF(J$8&lt;&gt;0,VLOOKUP($A63,DSLOP,IN_DTK!J$5,0),""),"")</f>
        <v/>
      </c>
      <c r="K63" s="45" t="str">
        <f>IF(ISNA(VLOOKUP($A63,DSLOP,IN_DTK!K$5,0))=FALSE,IF(K$8&lt;&gt;0,VLOOKUP($A63,DSLOP,IN_DTK!K$5,0),""),"")</f>
        <v/>
      </c>
      <c r="L63" s="45" t="str">
        <f>IF(ISNA(VLOOKUP($A63,DSLOP,IN_DTK!L$5,0))=FALSE,IF(L$8&lt;&gt;0,VLOOKUP($A63,DSLOP,IN_DTK!L$5,0),""),"")</f>
        <v/>
      </c>
      <c r="M63" s="45">
        <f>IF(ISNA(VLOOKUP($A63,DSLOP,IN_DTK!M$5,0))=FALSE,IF(M$8&lt;&gt;0,VLOOKUP($A63,DSLOP,IN_DTK!M$5,0),""),"")</f>
        <v>8</v>
      </c>
      <c r="N63" s="45" t="str">
        <f>IF(ISNA(VLOOKUP($A63,DSLOP,IN_DTK!N$5,0))=FALSE,IF(N$8&lt;&gt;0,VLOOKUP($A63,DSLOP,IN_DTK!N$5,0),""),"")</f>
        <v/>
      </c>
      <c r="O63" s="45" t="str">
        <f>IF(ISNA(VLOOKUP($A63,DSLOP,IN_DTK!O$5,0))=FALSE,IF(O$8&lt;&gt;0,VLOOKUP($A63,DSLOP,IN_DTK!O$5,0),""),"")</f>
        <v/>
      </c>
      <c r="P63" s="45">
        <f>IF(ISNA(VLOOKUP($A63,DSLOP,IN_DTK!P$5,0))=FALSE,IF(P$8&lt;&gt;0,VLOOKUP($A63,DSLOP,IN_DTK!P$5,0),""),"")</f>
        <v>7.5</v>
      </c>
      <c r="Q63" s="45">
        <f>IF(ISNA(VLOOKUP($A63,DSLOP,IN_DTK!Q$5,0))=FALSE,IF(Q$8&lt;&gt;0,VLOOKUP($A63,DSLOP,IN_DTK!Q$5,0),""),"")</f>
        <v>7.7</v>
      </c>
      <c r="R63" s="50" t="str">
        <f>IF(ISNA(VLOOKUP($A63,DSLOP,IN_DTK!R$5,0))=FALSE,IF(R$8&lt;&gt;0,VLOOKUP($A63,DSLOP,IN_DTK!R$5,0),""),"")</f>
        <v>Bảy Phẩy Bảy</v>
      </c>
      <c r="S63" s="45">
        <f>IF(ISNA(VLOOKUP($A63,DSLOP,IN_DTK!S$5,0))=FALSE,IF(A$9&lt;&gt;0,VLOOKUP($A63,DSLOP,IN_DTK!S$5,0),""),"")</f>
        <v>0</v>
      </c>
    </row>
    <row r="64" spans="1:19" ht="21.95" customHeight="1">
      <c r="A64" s="44">
        <v>56</v>
      </c>
      <c r="B64" s="45">
        <v>56</v>
      </c>
      <c r="C64" s="45">
        <f>IF(ISNA(VLOOKUP($A64,DSLOP,IN_DTK!C$5,0))=FALSE,VLOOKUP($A64,DSLOP,IN_DTK!C$5,0),"")</f>
        <v>2230210227</v>
      </c>
      <c r="D64" s="46" t="str">
        <f>IF(ISNA(VLOOKUP($A64,DSLOP,IN_DTK!D$5,0))=FALSE,VLOOKUP($A64,DSLOP,IN_DTK!D$5,0),"")</f>
        <v>Nguyễn Thị Thu</v>
      </c>
      <c r="E64" s="47" t="str">
        <f>IF(ISNA(VLOOKUP($A64,DSLOP,IN_DTK!E$5,0))=FALSE,VLOOKUP($A64,DSLOP,IN_DTK!E$5,0),"")</f>
        <v>Thủy</v>
      </c>
      <c r="F64" s="48">
        <f>IF(ISNA(VLOOKUP($A64,DSLOP,IN_DTK!F$5,0))=FALSE,VLOOKUP($A64,DSLOP,IN_DTK!F$5,0),"")</f>
        <v>31282</v>
      </c>
      <c r="G64" s="49" t="str">
        <f>IF(ISNA(VLOOKUP($A64,DSLOP,IN_DTK!G$5,0))=FALSE,VLOOKUP($A64,DSLOP,IN_DTK!G$5,0),"")</f>
        <v>K14MBA</v>
      </c>
      <c r="H64" s="45">
        <f>IF(ISNA(VLOOKUP($A64,DSLOP,IN_DTK!H$5,0))=FALSE,IF(H$8&lt;&gt;0,VLOOKUP($A64,DSLOP,IN_DTK!H$5,0),""),"")</f>
        <v>7</v>
      </c>
      <c r="I64" s="45" t="str">
        <f>IF(ISNA(VLOOKUP($A64,DSLOP,IN_DTK!I$5,0))=FALSE,IF(I$8&lt;&gt;0,VLOOKUP($A64,DSLOP,IN_DTK!I$5,0),""),"")</f>
        <v/>
      </c>
      <c r="J64" s="45" t="str">
        <f>IF(ISNA(VLOOKUP($A64,DSLOP,IN_DTK!J$5,0))=FALSE,IF(J$8&lt;&gt;0,VLOOKUP($A64,DSLOP,IN_DTK!J$5,0),""),"")</f>
        <v/>
      </c>
      <c r="K64" s="45" t="str">
        <f>IF(ISNA(VLOOKUP($A64,DSLOP,IN_DTK!K$5,0))=FALSE,IF(K$8&lt;&gt;0,VLOOKUP($A64,DSLOP,IN_DTK!K$5,0),""),"")</f>
        <v/>
      </c>
      <c r="L64" s="45" t="str">
        <f>IF(ISNA(VLOOKUP($A64,DSLOP,IN_DTK!L$5,0))=FALSE,IF(L$8&lt;&gt;0,VLOOKUP($A64,DSLOP,IN_DTK!L$5,0),""),"")</f>
        <v/>
      </c>
      <c r="M64" s="45">
        <f>IF(ISNA(VLOOKUP($A64,DSLOP,IN_DTK!M$5,0))=FALSE,IF(M$8&lt;&gt;0,VLOOKUP($A64,DSLOP,IN_DTK!M$5,0),""),"")</f>
        <v>7</v>
      </c>
      <c r="N64" s="45" t="str">
        <f>IF(ISNA(VLOOKUP($A64,DSLOP,IN_DTK!N$5,0))=FALSE,IF(N$8&lt;&gt;0,VLOOKUP($A64,DSLOP,IN_DTK!N$5,0),""),"")</f>
        <v/>
      </c>
      <c r="O64" s="45" t="str">
        <f>IF(ISNA(VLOOKUP($A64,DSLOP,IN_DTK!O$5,0))=FALSE,IF(O$8&lt;&gt;0,VLOOKUP($A64,DSLOP,IN_DTK!O$5,0),""),"")</f>
        <v/>
      </c>
      <c r="P64" s="45">
        <f>IF(ISNA(VLOOKUP($A64,DSLOP,IN_DTK!P$5,0))=FALSE,IF(P$8&lt;&gt;0,VLOOKUP($A64,DSLOP,IN_DTK!P$5,0),""),"")</f>
        <v>8</v>
      </c>
      <c r="Q64" s="45">
        <f>IF(ISNA(VLOOKUP($A64,DSLOP,IN_DTK!Q$5,0))=FALSE,IF(Q$8&lt;&gt;0,VLOOKUP($A64,DSLOP,IN_DTK!Q$5,0),""),"")</f>
        <v>7.6</v>
      </c>
      <c r="R64" s="50" t="str">
        <f>IF(ISNA(VLOOKUP($A64,DSLOP,IN_DTK!R$5,0))=FALSE,IF(R$8&lt;&gt;0,VLOOKUP($A64,DSLOP,IN_DTK!R$5,0),""),"")</f>
        <v>BảyPhẩy Sáu</v>
      </c>
      <c r="S64" s="45">
        <f>IF(ISNA(VLOOKUP($A64,DSLOP,IN_DTK!S$5,0))=FALSE,IF(A$9&lt;&gt;0,VLOOKUP($A64,DSLOP,IN_DTK!S$5,0),""),"")</f>
        <v>0</v>
      </c>
    </row>
    <row r="65" spans="1:19" ht="21.95" customHeight="1">
      <c r="A65" s="44">
        <v>57</v>
      </c>
      <c r="B65" s="45">
        <v>57</v>
      </c>
      <c r="C65" s="45">
        <f>IF(ISNA(VLOOKUP($A65,DSLOP,IN_DTK!C$5,0))=FALSE,VLOOKUP($A65,DSLOP,IN_DTK!C$5,0),"")</f>
        <v>2230210228</v>
      </c>
      <c r="D65" s="46" t="str">
        <f>IF(ISNA(VLOOKUP($A65,DSLOP,IN_DTK!D$5,0))=FALSE,VLOOKUP($A65,DSLOP,IN_DTK!D$5,0),"")</f>
        <v>Trần Thị Xuân</v>
      </c>
      <c r="E65" s="47" t="str">
        <f>IF(ISNA(VLOOKUP($A65,DSLOP,IN_DTK!E$5,0))=FALSE,VLOOKUP($A65,DSLOP,IN_DTK!E$5,0),"")</f>
        <v>Thủy</v>
      </c>
      <c r="F65" s="48">
        <f>IF(ISNA(VLOOKUP($A65,DSLOP,IN_DTK!F$5,0))=FALSE,VLOOKUP($A65,DSLOP,IN_DTK!F$5,0),"")</f>
        <v>29107</v>
      </c>
      <c r="G65" s="49" t="str">
        <f>IF(ISNA(VLOOKUP($A65,DSLOP,IN_DTK!G$5,0))=FALSE,VLOOKUP($A65,DSLOP,IN_DTK!G$5,0),"")</f>
        <v>K14MBA</v>
      </c>
      <c r="H65" s="45">
        <f>IF(ISNA(VLOOKUP($A65,DSLOP,IN_DTK!H$5,0))=FALSE,IF(H$8&lt;&gt;0,VLOOKUP($A65,DSLOP,IN_DTK!H$5,0),""),"")</f>
        <v>7</v>
      </c>
      <c r="I65" s="45" t="str">
        <f>IF(ISNA(VLOOKUP($A65,DSLOP,IN_DTK!I$5,0))=FALSE,IF(I$8&lt;&gt;0,VLOOKUP($A65,DSLOP,IN_DTK!I$5,0),""),"")</f>
        <v/>
      </c>
      <c r="J65" s="45" t="str">
        <f>IF(ISNA(VLOOKUP($A65,DSLOP,IN_DTK!J$5,0))=FALSE,IF(J$8&lt;&gt;0,VLOOKUP($A65,DSLOP,IN_DTK!J$5,0),""),"")</f>
        <v/>
      </c>
      <c r="K65" s="45" t="str">
        <f>IF(ISNA(VLOOKUP($A65,DSLOP,IN_DTK!K$5,0))=FALSE,IF(K$8&lt;&gt;0,VLOOKUP($A65,DSLOP,IN_DTK!K$5,0),""),"")</f>
        <v/>
      </c>
      <c r="L65" s="45" t="str">
        <f>IF(ISNA(VLOOKUP($A65,DSLOP,IN_DTK!L$5,0))=FALSE,IF(L$8&lt;&gt;0,VLOOKUP($A65,DSLOP,IN_DTK!L$5,0),""),"")</f>
        <v/>
      </c>
      <c r="M65" s="45">
        <f>IF(ISNA(VLOOKUP($A65,DSLOP,IN_DTK!M$5,0))=FALSE,IF(M$8&lt;&gt;0,VLOOKUP($A65,DSLOP,IN_DTK!M$5,0),""),"")</f>
        <v>7</v>
      </c>
      <c r="N65" s="45" t="str">
        <f>IF(ISNA(VLOOKUP($A65,DSLOP,IN_DTK!N$5,0))=FALSE,IF(N$8&lt;&gt;0,VLOOKUP($A65,DSLOP,IN_DTK!N$5,0),""),"")</f>
        <v/>
      </c>
      <c r="O65" s="45" t="str">
        <f>IF(ISNA(VLOOKUP($A65,DSLOP,IN_DTK!O$5,0))=FALSE,IF(O$8&lt;&gt;0,VLOOKUP($A65,DSLOP,IN_DTK!O$5,0),""),"")</f>
        <v/>
      </c>
      <c r="P65" s="45">
        <f>IF(ISNA(VLOOKUP($A65,DSLOP,IN_DTK!P$5,0))=FALSE,IF(P$8&lt;&gt;0,VLOOKUP($A65,DSLOP,IN_DTK!P$5,0),""),"")</f>
        <v>7.5</v>
      </c>
      <c r="Q65" s="45">
        <f>IF(ISNA(VLOOKUP($A65,DSLOP,IN_DTK!Q$5,0))=FALSE,IF(Q$8&lt;&gt;0,VLOOKUP($A65,DSLOP,IN_DTK!Q$5,0),""),"")</f>
        <v>7.3</v>
      </c>
      <c r="R65" s="50" t="str">
        <f>IF(ISNA(VLOOKUP($A65,DSLOP,IN_DTK!R$5,0))=FALSE,IF(R$8&lt;&gt;0,VLOOKUP($A65,DSLOP,IN_DTK!R$5,0),""),"")</f>
        <v>Bảy Phẩy Ba</v>
      </c>
      <c r="S65" s="45">
        <f>IF(ISNA(VLOOKUP($A65,DSLOP,IN_DTK!S$5,0))=FALSE,IF(A$9&lt;&gt;0,VLOOKUP($A65,DSLOP,IN_DTK!S$5,0),""),"")</f>
        <v>0</v>
      </c>
    </row>
    <row r="66" spans="1:19" ht="21.95" customHeight="1">
      <c r="A66" s="44">
        <v>58</v>
      </c>
      <c r="B66" s="45">
        <v>58</v>
      </c>
      <c r="C66" s="45">
        <f>IF(ISNA(VLOOKUP($A66,DSLOP,IN_DTK!C$5,0))=FALSE,VLOOKUP($A66,DSLOP,IN_DTK!C$5,0),"")</f>
        <v>2230210229</v>
      </c>
      <c r="D66" s="46" t="str">
        <f>IF(ISNA(VLOOKUP($A66,DSLOP,IN_DTK!D$5,0))=FALSE,VLOOKUP($A66,DSLOP,IN_DTK!D$5,0),"")</f>
        <v>Võ Thị Thanh</v>
      </c>
      <c r="E66" s="47" t="str">
        <f>IF(ISNA(VLOOKUP($A66,DSLOP,IN_DTK!E$5,0))=FALSE,VLOOKUP($A66,DSLOP,IN_DTK!E$5,0),"")</f>
        <v>Thúy</v>
      </c>
      <c r="F66" s="48">
        <f>IF(ISNA(VLOOKUP($A66,DSLOP,IN_DTK!F$5,0))=FALSE,VLOOKUP($A66,DSLOP,IN_DTK!F$5,0),"")</f>
        <v>31179</v>
      </c>
      <c r="G66" s="49" t="str">
        <f>IF(ISNA(VLOOKUP($A66,DSLOP,IN_DTK!G$5,0))=FALSE,VLOOKUP($A66,DSLOP,IN_DTK!G$5,0),"")</f>
        <v>K14MBA</v>
      </c>
      <c r="H66" s="45">
        <f>IF(ISNA(VLOOKUP($A66,DSLOP,IN_DTK!H$5,0))=FALSE,IF(H$8&lt;&gt;0,VLOOKUP($A66,DSLOP,IN_DTK!H$5,0),""),"")</f>
        <v>7</v>
      </c>
      <c r="I66" s="45" t="str">
        <f>IF(ISNA(VLOOKUP($A66,DSLOP,IN_DTK!I$5,0))=FALSE,IF(I$8&lt;&gt;0,VLOOKUP($A66,DSLOP,IN_DTK!I$5,0),""),"")</f>
        <v/>
      </c>
      <c r="J66" s="45" t="str">
        <f>IF(ISNA(VLOOKUP($A66,DSLOP,IN_DTK!J$5,0))=FALSE,IF(J$8&lt;&gt;0,VLOOKUP($A66,DSLOP,IN_DTK!J$5,0),""),"")</f>
        <v/>
      </c>
      <c r="K66" s="45" t="str">
        <f>IF(ISNA(VLOOKUP($A66,DSLOP,IN_DTK!K$5,0))=FALSE,IF(K$8&lt;&gt;0,VLOOKUP($A66,DSLOP,IN_DTK!K$5,0),""),"")</f>
        <v/>
      </c>
      <c r="L66" s="45" t="str">
        <f>IF(ISNA(VLOOKUP($A66,DSLOP,IN_DTK!L$5,0))=FALSE,IF(L$8&lt;&gt;0,VLOOKUP($A66,DSLOP,IN_DTK!L$5,0),""),"")</f>
        <v/>
      </c>
      <c r="M66" s="45">
        <f>IF(ISNA(VLOOKUP($A66,DSLOP,IN_DTK!M$5,0))=FALSE,IF(M$8&lt;&gt;0,VLOOKUP($A66,DSLOP,IN_DTK!M$5,0),""),"")</f>
        <v>7.5</v>
      </c>
      <c r="N66" s="45" t="str">
        <f>IF(ISNA(VLOOKUP($A66,DSLOP,IN_DTK!N$5,0))=FALSE,IF(N$8&lt;&gt;0,VLOOKUP($A66,DSLOP,IN_DTK!N$5,0),""),"")</f>
        <v/>
      </c>
      <c r="O66" s="45" t="str">
        <f>IF(ISNA(VLOOKUP($A66,DSLOP,IN_DTK!O$5,0))=FALSE,IF(O$8&lt;&gt;0,VLOOKUP($A66,DSLOP,IN_DTK!O$5,0),""),"")</f>
        <v/>
      </c>
      <c r="P66" s="45">
        <f>IF(ISNA(VLOOKUP($A66,DSLOP,IN_DTK!P$5,0))=FALSE,IF(P$8&lt;&gt;0,VLOOKUP($A66,DSLOP,IN_DTK!P$5,0),""),"")</f>
        <v>7</v>
      </c>
      <c r="Q66" s="45">
        <f>IF(ISNA(VLOOKUP($A66,DSLOP,IN_DTK!Q$5,0))=FALSE,IF(Q$8&lt;&gt;0,VLOOKUP($A66,DSLOP,IN_DTK!Q$5,0),""),"")</f>
        <v>7.2</v>
      </c>
      <c r="R66" s="50" t="str">
        <f>IF(ISNA(VLOOKUP($A66,DSLOP,IN_DTK!R$5,0))=FALSE,IF(R$8&lt;&gt;0,VLOOKUP($A66,DSLOP,IN_DTK!R$5,0),""),"")</f>
        <v>Bảy Phẩy Hai</v>
      </c>
      <c r="S66" s="45">
        <f>IF(ISNA(VLOOKUP($A66,DSLOP,IN_DTK!S$5,0))=FALSE,IF(A$9&lt;&gt;0,VLOOKUP($A66,DSLOP,IN_DTK!S$5,0),""),"")</f>
        <v>0</v>
      </c>
    </row>
    <row r="67" spans="1:19" ht="21.95" customHeight="1">
      <c r="A67" s="44">
        <v>59</v>
      </c>
      <c r="B67" s="45">
        <v>59</v>
      </c>
      <c r="C67" s="45">
        <f>IF(ISNA(VLOOKUP($A67,DSLOP,IN_DTK!C$5,0))=FALSE,VLOOKUP($A67,DSLOP,IN_DTK!C$5,0),"")</f>
        <v>2231210230</v>
      </c>
      <c r="D67" s="46" t="str">
        <f>IF(ISNA(VLOOKUP($A67,DSLOP,IN_DTK!D$5,0))=FALSE,VLOOKUP($A67,DSLOP,IN_DTK!D$5,0),"")</f>
        <v>Trương Trần Thanh</v>
      </c>
      <c r="E67" s="47" t="str">
        <f>IF(ISNA(VLOOKUP($A67,DSLOP,IN_DTK!E$5,0))=FALSE,VLOOKUP($A67,DSLOP,IN_DTK!E$5,0),"")</f>
        <v>Trà</v>
      </c>
      <c r="F67" s="48">
        <f>IF(ISNA(VLOOKUP($A67,DSLOP,IN_DTK!F$5,0))=FALSE,VLOOKUP($A67,DSLOP,IN_DTK!F$5,0),"")</f>
        <v>33136</v>
      </c>
      <c r="G67" s="49" t="str">
        <f>IF(ISNA(VLOOKUP($A67,DSLOP,IN_DTK!G$5,0))=FALSE,VLOOKUP($A67,DSLOP,IN_DTK!G$5,0),"")</f>
        <v>K14MBA</v>
      </c>
      <c r="H67" s="45">
        <f>IF(ISNA(VLOOKUP($A67,DSLOP,IN_DTK!H$5,0))=FALSE,IF(H$8&lt;&gt;0,VLOOKUP($A67,DSLOP,IN_DTK!H$5,0),""),"")</f>
        <v>9</v>
      </c>
      <c r="I67" s="45" t="str">
        <f>IF(ISNA(VLOOKUP($A67,DSLOP,IN_DTK!I$5,0))=FALSE,IF(I$8&lt;&gt;0,VLOOKUP($A67,DSLOP,IN_DTK!I$5,0),""),"")</f>
        <v/>
      </c>
      <c r="J67" s="45" t="str">
        <f>IF(ISNA(VLOOKUP($A67,DSLOP,IN_DTK!J$5,0))=FALSE,IF(J$8&lt;&gt;0,VLOOKUP($A67,DSLOP,IN_DTK!J$5,0),""),"")</f>
        <v/>
      </c>
      <c r="K67" s="45" t="str">
        <f>IF(ISNA(VLOOKUP($A67,DSLOP,IN_DTK!K$5,0))=FALSE,IF(K$8&lt;&gt;0,VLOOKUP($A67,DSLOP,IN_DTK!K$5,0),""),"")</f>
        <v/>
      </c>
      <c r="L67" s="45" t="str">
        <f>IF(ISNA(VLOOKUP($A67,DSLOP,IN_DTK!L$5,0))=FALSE,IF(L$8&lt;&gt;0,VLOOKUP($A67,DSLOP,IN_DTK!L$5,0),""),"")</f>
        <v/>
      </c>
      <c r="M67" s="45">
        <f>IF(ISNA(VLOOKUP($A67,DSLOP,IN_DTK!M$5,0))=FALSE,IF(M$8&lt;&gt;0,VLOOKUP($A67,DSLOP,IN_DTK!M$5,0),""),"")</f>
        <v>8</v>
      </c>
      <c r="N67" s="45" t="str">
        <f>IF(ISNA(VLOOKUP($A67,DSLOP,IN_DTK!N$5,0))=FALSE,IF(N$8&lt;&gt;0,VLOOKUP($A67,DSLOP,IN_DTK!N$5,0),""),"")</f>
        <v/>
      </c>
      <c r="O67" s="45" t="str">
        <f>IF(ISNA(VLOOKUP($A67,DSLOP,IN_DTK!O$5,0))=FALSE,IF(O$8&lt;&gt;0,VLOOKUP($A67,DSLOP,IN_DTK!O$5,0),""),"")</f>
        <v/>
      </c>
      <c r="P67" s="45">
        <f>IF(ISNA(VLOOKUP($A67,DSLOP,IN_DTK!P$5,0))=FALSE,IF(P$8&lt;&gt;0,VLOOKUP($A67,DSLOP,IN_DTK!P$5,0),""),"")</f>
        <v>7.5</v>
      </c>
      <c r="Q67" s="45">
        <f>IF(ISNA(VLOOKUP($A67,DSLOP,IN_DTK!Q$5,0))=FALSE,IF(Q$8&lt;&gt;0,VLOOKUP($A67,DSLOP,IN_DTK!Q$5,0),""),"")</f>
        <v>7.8</v>
      </c>
      <c r="R67" s="50" t="str">
        <f>IF(ISNA(VLOOKUP($A67,DSLOP,IN_DTK!R$5,0))=FALSE,IF(R$8&lt;&gt;0,VLOOKUP($A67,DSLOP,IN_DTK!R$5,0),""),"")</f>
        <v>Bảy  Phẩy Tám</v>
      </c>
      <c r="S67" s="45">
        <f>IF(ISNA(VLOOKUP($A67,DSLOP,IN_DTK!S$5,0))=FALSE,IF(A$9&lt;&gt;0,VLOOKUP($A67,DSLOP,IN_DTK!S$5,0),""),"")</f>
        <v>0</v>
      </c>
    </row>
    <row r="68" spans="1:19" ht="21.95" customHeight="1">
      <c r="A68" s="44">
        <v>60</v>
      </c>
      <c r="B68" s="45">
        <v>60</v>
      </c>
      <c r="C68" s="45">
        <f>IF(ISNA(VLOOKUP($A68,DSLOP,IN_DTK!C$5,0))=FALSE,VLOOKUP($A68,DSLOP,IN_DTK!C$5,0),"")</f>
        <v>2230210231</v>
      </c>
      <c r="D68" s="46" t="str">
        <f>IF(ISNA(VLOOKUP($A68,DSLOP,IN_DTK!D$5,0))=FALSE,VLOOKUP($A68,DSLOP,IN_DTK!D$5,0),"")</f>
        <v>Nguyễn Mai Uyên</v>
      </c>
      <c r="E68" s="47" t="str">
        <f>IF(ISNA(VLOOKUP($A68,DSLOP,IN_DTK!E$5,0))=FALSE,VLOOKUP($A68,DSLOP,IN_DTK!E$5,0),"")</f>
        <v>Trang</v>
      </c>
      <c r="F68" s="48">
        <f>IF(ISNA(VLOOKUP($A68,DSLOP,IN_DTK!F$5,0))=FALSE,VLOOKUP($A68,DSLOP,IN_DTK!F$5,0),"")</f>
        <v>28997</v>
      </c>
      <c r="G68" s="49" t="str">
        <f>IF(ISNA(VLOOKUP($A68,DSLOP,IN_DTK!G$5,0))=FALSE,VLOOKUP($A68,DSLOP,IN_DTK!G$5,0),"")</f>
        <v>K14MBA</v>
      </c>
      <c r="H68" s="45">
        <f>IF(ISNA(VLOOKUP($A68,DSLOP,IN_DTK!H$5,0))=FALSE,IF(H$8&lt;&gt;0,VLOOKUP($A68,DSLOP,IN_DTK!H$5,0),""),"")</f>
        <v>8</v>
      </c>
      <c r="I68" s="45" t="str">
        <f>IF(ISNA(VLOOKUP($A68,DSLOP,IN_DTK!I$5,0))=FALSE,IF(I$8&lt;&gt;0,VLOOKUP($A68,DSLOP,IN_DTK!I$5,0),""),"")</f>
        <v/>
      </c>
      <c r="J68" s="45" t="str">
        <f>IF(ISNA(VLOOKUP($A68,DSLOP,IN_DTK!J$5,0))=FALSE,IF(J$8&lt;&gt;0,VLOOKUP($A68,DSLOP,IN_DTK!J$5,0),""),"")</f>
        <v/>
      </c>
      <c r="K68" s="45" t="str">
        <f>IF(ISNA(VLOOKUP($A68,DSLOP,IN_DTK!K$5,0))=FALSE,IF(K$8&lt;&gt;0,VLOOKUP($A68,DSLOP,IN_DTK!K$5,0),""),"")</f>
        <v/>
      </c>
      <c r="L68" s="45" t="str">
        <f>IF(ISNA(VLOOKUP($A68,DSLOP,IN_DTK!L$5,0))=FALSE,IF(L$8&lt;&gt;0,VLOOKUP($A68,DSLOP,IN_DTK!L$5,0),""),"")</f>
        <v/>
      </c>
      <c r="M68" s="45">
        <f>IF(ISNA(VLOOKUP($A68,DSLOP,IN_DTK!M$5,0))=FALSE,IF(M$8&lt;&gt;0,VLOOKUP($A68,DSLOP,IN_DTK!M$5,0),""),"")</f>
        <v>7.5</v>
      </c>
      <c r="N68" s="45" t="str">
        <f>IF(ISNA(VLOOKUP($A68,DSLOP,IN_DTK!N$5,0))=FALSE,IF(N$8&lt;&gt;0,VLOOKUP($A68,DSLOP,IN_DTK!N$5,0),""),"")</f>
        <v/>
      </c>
      <c r="O68" s="45" t="str">
        <f>IF(ISNA(VLOOKUP($A68,DSLOP,IN_DTK!O$5,0))=FALSE,IF(O$8&lt;&gt;0,VLOOKUP($A68,DSLOP,IN_DTK!O$5,0),""),"")</f>
        <v/>
      </c>
      <c r="P68" s="45">
        <f>IF(ISNA(VLOOKUP($A68,DSLOP,IN_DTK!P$5,0))=FALSE,IF(P$8&lt;&gt;0,VLOOKUP($A68,DSLOP,IN_DTK!P$5,0),""),"")</f>
        <v>7.5</v>
      </c>
      <c r="Q68" s="45">
        <f>IF(ISNA(VLOOKUP($A68,DSLOP,IN_DTK!Q$5,0))=FALSE,IF(Q$8&lt;&gt;0,VLOOKUP($A68,DSLOP,IN_DTK!Q$5,0),""),"")</f>
        <v>7.6</v>
      </c>
      <c r="R68" s="50" t="str">
        <f>IF(ISNA(VLOOKUP($A68,DSLOP,IN_DTK!R$5,0))=FALSE,IF(R$8&lt;&gt;0,VLOOKUP($A68,DSLOP,IN_DTK!R$5,0),""),"")</f>
        <v>BảyPhẩy Sáu</v>
      </c>
      <c r="S68" s="45">
        <f>IF(ISNA(VLOOKUP($A68,DSLOP,IN_DTK!S$5,0))=FALSE,IF(A$9&lt;&gt;0,VLOOKUP($A68,DSLOP,IN_DTK!S$5,0),""),"")</f>
        <v>0</v>
      </c>
    </row>
    <row r="69" spans="1:19" ht="21.95" customHeight="1">
      <c r="A69" s="44">
        <v>61</v>
      </c>
      <c r="B69" s="45">
        <v>61</v>
      </c>
      <c r="C69" s="45">
        <f>IF(ISNA(VLOOKUP($A69,DSLOP,IN_DTK!C$5,0))=FALSE,VLOOKUP($A69,DSLOP,IN_DTK!C$5,0),"")</f>
        <v>2231210232</v>
      </c>
      <c r="D69" s="46" t="str">
        <f>IF(ISNA(VLOOKUP($A69,DSLOP,IN_DTK!D$5,0))=FALSE,VLOOKUP($A69,DSLOP,IN_DTK!D$5,0),"")</f>
        <v>Lê Viết Vũ</v>
      </c>
      <c r="E69" s="47" t="str">
        <f>IF(ISNA(VLOOKUP($A69,DSLOP,IN_DTK!E$5,0))=FALSE,VLOOKUP($A69,DSLOP,IN_DTK!E$5,0),"")</f>
        <v>Trâm</v>
      </c>
      <c r="F69" s="48">
        <f>IF(ISNA(VLOOKUP($A69,DSLOP,IN_DTK!F$5,0))=FALSE,VLOOKUP($A69,DSLOP,IN_DTK!F$5,0),"")</f>
        <v>32946</v>
      </c>
      <c r="G69" s="49" t="str">
        <f>IF(ISNA(VLOOKUP($A69,DSLOP,IN_DTK!G$5,0))=FALSE,VLOOKUP($A69,DSLOP,IN_DTK!G$5,0),"")</f>
        <v>K14MBA</v>
      </c>
      <c r="H69" s="45">
        <f>IF(ISNA(VLOOKUP($A69,DSLOP,IN_DTK!H$5,0))=FALSE,IF(H$8&lt;&gt;0,VLOOKUP($A69,DSLOP,IN_DTK!H$5,0),""),"")</f>
        <v>6</v>
      </c>
      <c r="I69" s="45" t="str">
        <f>IF(ISNA(VLOOKUP($A69,DSLOP,IN_DTK!I$5,0))=FALSE,IF(I$8&lt;&gt;0,VLOOKUP($A69,DSLOP,IN_DTK!I$5,0),""),"")</f>
        <v/>
      </c>
      <c r="J69" s="45" t="str">
        <f>IF(ISNA(VLOOKUP($A69,DSLOP,IN_DTK!J$5,0))=FALSE,IF(J$8&lt;&gt;0,VLOOKUP($A69,DSLOP,IN_DTK!J$5,0),""),"")</f>
        <v/>
      </c>
      <c r="K69" s="45" t="str">
        <f>IF(ISNA(VLOOKUP($A69,DSLOP,IN_DTK!K$5,0))=FALSE,IF(K$8&lt;&gt;0,VLOOKUP($A69,DSLOP,IN_DTK!K$5,0),""),"")</f>
        <v/>
      </c>
      <c r="L69" s="45" t="str">
        <f>IF(ISNA(VLOOKUP($A69,DSLOP,IN_DTK!L$5,0))=FALSE,IF(L$8&lt;&gt;0,VLOOKUP($A69,DSLOP,IN_DTK!L$5,0),""),"")</f>
        <v/>
      </c>
      <c r="M69" s="45">
        <f>IF(ISNA(VLOOKUP($A69,DSLOP,IN_DTK!M$5,0))=FALSE,IF(M$8&lt;&gt;0,VLOOKUP($A69,DSLOP,IN_DTK!M$5,0),""),"")</f>
        <v>7</v>
      </c>
      <c r="N69" s="45" t="str">
        <f>IF(ISNA(VLOOKUP($A69,DSLOP,IN_DTK!N$5,0))=FALSE,IF(N$8&lt;&gt;0,VLOOKUP($A69,DSLOP,IN_DTK!N$5,0),""),"")</f>
        <v/>
      </c>
      <c r="O69" s="45" t="str">
        <f>IF(ISNA(VLOOKUP($A69,DSLOP,IN_DTK!O$5,0))=FALSE,IF(O$8&lt;&gt;0,VLOOKUP($A69,DSLOP,IN_DTK!O$5,0),""),"")</f>
        <v/>
      </c>
      <c r="P69" s="45">
        <f>IF(ISNA(VLOOKUP($A69,DSLOP,IN_DTK!P$5,0))=FALSE,IF(P$8&lt;&gt;0,VLOOKUP($A69,DSLOP,IN_DTK!P$5,0),""),"")</f>
        <v>7.5</v>
      </c>
      <c r="Q69" s="45">
        <f>IF(ISNA(VLOOKUP($A69,DSLOP,IN_DTK!Q$5,0))=FALSE,IF(Q$8&lt;&gt;0,VLOOKUP($A69,DSLOP,IN_DTK!Q$5,0),""),"")</f>
        <v>7.2</v>
      </c>
      <c r="R69" s="50" t="str">
        <f>IF(ISNA(VLOOKUP($A69,DSLOP,IN_DTK!R$5,0))=FALSE,IF(R$8&lt;&gt;0,VLOOKUP($A69,DSLOP,IN_DTK!R$5,0),""),"")</f>
        <v>Bảy Phẩy Hai</v>
      </c>
      <c r="S69" s="45">
        <f>IF(ISNA(VLOOKUP($A69,DSLOP,IN_DTK!S$5,0))=FALSE,IF(A$9&lt;&gt;0,VLOOKUP($A69,DSLOP,IN_DTK!S$5,0),""),"")</f>
        <v>0</v>
      </c>
    </row>
    <row r="70" spans="1:19" ht="21.95" customHeight="1">
      <c r="A70" s="44">
        <v>62</v>
      </c>
      <c r="B70" s="45">
        <v>62</v>
      </c>
      <c r="C70" s="45">
        <f>IF(ISNA(VLOOKUP($A70,DSLOP,IN_DTK!C$5,0))=FALSE,VLOOKUP($A70,DSLOP,IN_DTK!C$5,0),"")</f>
        <v>2231210234</v>
      </c>
      <c r="D70" s="46" t="str">
        <f>IF(ISNA(VLOOKUP($A70,DSLOP,IN_DTK!D$5,0))=FALSE,VLOOKUP($A70,DSLOP,IN_DTK!D$5,0),"")</f>
        <v>Trần Lê Quốc</v>
      </c>
      <c r="E70" s="47" t="str">
        <f>IF(ISNA(VLOOKUP($A70,DSLOP,IN_DTK!E$5,0))=FALSE,VLOOKUP($A70,DSLOP,IN_DTK!E$5,0),"")</f>
        <v>Trung</v>
      </c>
      <c r="F70" s="48">
        <f>IF(ISNA(VLOOKUP($A70,DSLOP,IN_DTK!F$5,0))=FALSE,VLOOKUP($A70,DSLOP,IN_DTK!F$5,0),"")</f>
        <v>31073</v>
      </c>
      <c r="G70" s="49" t="str">
        <f>IF(ISNA(VLOOKUP($A70,DSLOP,IN_DTK!G$5,0))=FALSE,VLOOKUP($A70,DSLOP,IN_DTK!G$5,0),"")</f>
        <v>K14MBA</v>
      </c>
      <c r="H70" s="45">
        <f>IF(ISNA(VLOOKUP($A70,DSLOP,IN_DTK!H$5,0))=FALSE,IF(H$8&lt;&gt;0,VLOOKUP($A70,DSLOP,IN_DTK!H$5,0),""),"")</f>
        <v>7</v>
      </c>
      <c r="I70" s="45" t="str">
        <f>IF(ISNA(VLOOKUP($A70,DSLOP,IN_DTK!I$5,0))=FALSE,IF(I$8&lt;&gt;0,VLOOKUP($A70,DSLOP,IN_DTK!I$5,0),""),"")</f>
        <v/>
      </c>
      <c r="J70" s="45" t="str">
        <f>IF(ISNA(VLOOKUP($A70,DSLOP,IN_DTK!J$5,0))=FALSE,IF(J$8&lt;&gt;0,VLOOKUP($A70,DSLOP,IN_DTK!J$5,0),""),"")</f>
        <v/>
      </c>
      <c r="K70" s="45" t="str">
        <f>IF(ISNA(VLOOKUP($A70,DSLOP,IN_DTK!K$5,0))=FALSE,IF(K$8&lt;&gt;0,VLOOKUP($A70,DSLOP,IN_DTK!K$5,0),""),"")</f>
        <v/>
      </c>
      <c r="L70" s="45" t="str">
        <f>IF(ISNA(VLOOKUP($A70,DSLOP,IN_DTK!L$5,0))=FALSE,IF(L$8&lt;&gt;0,VLOOKUP($A70,DSLOP,IN_DTK!L$5,0),""),"")</f>
        <v/>
      </c>
      <c r="M70" s="45">
        <f>IF(ISNA(VLOOKUP($A70,DSLOP,IN_DTK!M$5,0))=FALSE,IF(M$8&lt;&gt;0,VLOOKUP($A70,DSLOP,IN_DTK!M$5,0),""),"")</f>
        <v>7</v>
      </c>
      <c r="N70" s="45" t="str">
        <f>IF(ISNA(VLOOKUP($A70,DSLOP,IN_DTK!N$5,0))=FALSE,IF(N$8&lt;&gt;0,VLOOKUP($A70,DSLOP,IN_DTK!N$5,0),""),"")</f>
        <v/>
      </c>
      <c r="O70" s="45" t="str">
        <f>IF(ISNA(VLOOKUP($A70,DSLOP,IN_DTK!O$5,0))=FALSE,IF(O$8&lt;&gt;0,VLOOKUP($A70,DSLOP,IN_DTK!O$5,0),""),"")</f>
        <v/>
      </c>
      <c r="P70" s="45">
        <f>IF(ISNA(VLOOKUP($A70,DSLOP,IN_DTK!P$5,0))=FALSE,IF(P$8&lt;&gt;0,VLOOKUP($A70,DSLOP,IN_DTK!P$5,0),""),"")</f>
        <v>7.5</v>
      </c>
      <c r="Q70" s="45">
        <f>IF(ISNA(VLOOKUP($A70,DSLOP,IN_DTK!Q$5,0))=FALSE,IF(Q$8&lt;&gt;0,VLOOKUP($A70,DSLOP,IN_DTK!Q$5,0),""),"")</f>
        <v>7.3</v>
      </c>
      <c r="R70" s="50" t="str">
        <f>IF(ISNA(VLOOKUP($A70,DSLOP,IN_DTK!R$5,0))=FALSE,IF(R$8&lt;&gt;0,VLOOKUP($A70,DSLOP,IN_DTK!R$5,0),""),"")</f>
        <v>Bảy Phẩy Ba</v>
      </c>
      <c r="S70" s="45">
        <f>IF(ISNA(VLOOKUP($A70,DSLOP,IN_DTK!S$5,0))=FALSE,IF(A$9&lt;&gt;0,VLOOKUP($A70,DSLOP,IN_DTK!S$5,0),""),"")</f>
        <v>0</v>
      </c>
    </row>
    <row r="71" spans="1:19" ht="21.95" customHeight="1">
      <c r="A71" s="44">
        <v>63</v>
      </c>
      <c r="B71" s="45">
        <v>63</v>
      </c>
      <c r="C71" s="45">
        <f>IF(ISNA(VLOOKUP($A71,DSLOP,IN_DTK!C$5,0))=FALSE,VLOOKUP($A71,DSLOP,IN_DTK!C$5,0),"")</f>
        <v>2231210235</v>
      </c>
      <c r="D71" s="46" t="str">
        <f>IF(ISNA(VLOOKUP($A71,DSLOP,IN_DTK!D$5,0))=FALSE,VLOOKUP($A71,DSLOP,IN_DTK!D$5,0),"")</f>
        <v>Đặng Đức</v>
      </c>
      <c r="E71" s="47" t="str">
        <f>IF(ISNA(VLOOKUP($A71,DSLOP,IN_DTK!E$5,0))=FALSE,VLOOKUP($A71,DSLOP,IN_DTK!E$5,0),"")</f>
        <v>Vinh</v>
      </c>
      <c r="F71" s="48">
        <f>IF(ISNA(VLOOKUP($A71,DSLOP,IN_DTK!F$5,0))=FALSE,VLOOKUP($A71,DSLOP,IN_DTK!F$5,0),"")</f>
        <v>28996</v>
      </c>
      <c r="G71" s="49" t="str">
        <f>IF(ISNA(VLOOKUP($A71,DSLOP,IN_DTK!G$5,0))=FALSE,VLOOKUP($A71,DSLOP,IN_DTK!G$5,0),"")</f>
        <v>K14MBA</v>
      </c>
      <c r="H71" s="45">
        <f>IF(ISNA(VLOOKUP($A71,DSLOP,IN_DTK!H$5,0))=FALSE,IF(H$8&lt;&gt;0,VLOOKUP($A71,DSLOP,IN_DTK!H$5,0),""),"")</f>
        <v>9</v>
      </c>
      <c r="I71" s="45" t="str">
        <f>IF(ISNA(VLOOKUP($A71,DSLOP,IN_DTK!I$5,0))=FALSE,IF(I$8&lt;&gt;0,VLOOKUP($A71,DSLOP,IN_DTK!I$5,0),""),"")</f>
        <v/>
      </c>
      <c r="J71" s="45" t="str">
        <f>IF(ISNA(VLOOKUP($A71,DSLOP,IN_DTK!J$5,0))=FALSE,IF(J$8&lt;&gt;0,VLOOKUP($A71,DSLOP,IN_DTK!J$5,0),""),"")</f>
        <v/>
      </c>
      <c r="K71" s="45" t="str">
        <f>IF(ISNA(VLOOKUP($A71,DSLOP,IN_DTK!K$5,0))=FALSE,IF(K$8&lt;&gt;0,VLOOKUP($A71,DSLOP,IN_DTK!K$5,0),""),"")</f>
        <v/>
      </c>
      <c r="L71" s="45" t="str">
        <f>IF(ISNA(VLOOKUP($A71,DSLOP,IN_DTK!L$5,0))=FALSE,IF(L$8&lt;&gt;0,VLOOKUP($A71,DSLOP,IN_DTK!L$5,0),""),"")</f>
        <v/>
      </c>
      <c r="M71" s="45">
        <f>IF(ISNA(VLOOKUP($A71,DSLOP,IN_DTK!M$5,0))=FALSE,IF(M$8&lt;&gt;0,VLOOKUP($A71,DSLOP,IN_DTK!M$5,0),""),"")</f>
        <v>8.5</v>
      </c>
      <c r="N71" s="45" t="str">
        <f>IF(ISNA(VLOOKUP($A71,DSLOP,IN_DTK!N$5,0))=FALSE,IF(N$8&lt;&gt;0,VLOOKUP($A71,DSLOP,IN_DTK!N$5,0),""),"")</f>
        <v/>
      </c>
      <c r="O71" s="45" t="str">
        <f>IF(ISNA(VLOOKUP($A71,DSLOP,IN_DTK!O$5,0))=FALSE,IF(O$8&lt;&gt;0,VLOOKUP($A71,DSLOP,IN_DTK!O$5,0),""),"")</f>
        <v/>
      </c>
      <c r="P71" s="45">
        <f>IF(ISNA(VLOOKUP($A71,DSLOP,IN_DTK!P$5,0))=FALSE,IF(P$8&lt;&gt;0,VLOOKUP($A71,DSLOP,IN_DTK!P$5,0),""),"")</f>
        <v>7.5</v>
      </c>
      <c r="Q71" s="45">
        <f>IF(ISNA(VLOOKUP($A71,DSLOP,IN_DTK!Q$5,0))=FALSE,IF(Q$8&lt;&gt;0,VLOOKUP($A71,DSLOP,IN_DTK!Q$5,0),""),"")</f>
        <v>8</v>
      </c>
      <c r="R71" s="50" t="str">
        <f>IF(ISNA(VLOOKUP($A71,DSLOP,IN_DTK!R$5,0))=FALSE,IF(R$8&lt;&gt;0,VLOOKUP($A71,DSLOP,IN_DTK!R$5,0),""),"")</f>
        <v>Tám</v>
      </c>
      <c r="S71" s="45">
        <f>IF(ISNA(VLOOKUP($A71,DSLOP,IN_DTK!S$5,0))=FALSE,IF(A$9&lt;&gt;0,VLOOKUP($A71,DSLOP,IN_DTK!S$5,0),""),"")</f>
        <v>0</v>
      </c>
    </row>
    <row r="72" spans="1:19" ht="21.95" customHeight="1">
      <c r="A72" s="44">
        <v>64</v>
      </c>
      <c r="B72" s="45">
        <v>64</v>
      </c>
      <c r="C72" s="45">
        <f>IF(ISNA(VLOOKUP($A72,DSLOP,IN_DTK!C$5,0))=FALSE,VLOOKUP($A72,DSLOP,IN_DTK!C$5,0),"")</f>
        <v>2231210236</v>
      </c>
      <c r="D72" s="46" t="str">
        <f>IF(ISNA(VLOOKUP($A72,DSLOP,IN_DTK!D$5,0))=FALSE,VLOOKUP($A72,DSLOP,IN_DTK!D$5,0),"")</f>
        <v>Nguyễn Duy</v>
      </c>
      <c r="E72" s="47" t="str">
        <f>IF(ISNA(VLOOKUP($A72,DSLOP,IN_DTK!E$5,0))=FALSE,VLOOKUP($A72,DSLOP,IN_DTK!E$5,0),"")</f>
        <v>Vinh</v>
      </c>
      <c r="F72" s="48">
        <f>IF(ISNA(VLOOKUP($A72,DSLOP,IN_DTK!F$5,0))=FALSE,VLOOKUP($A72,DSLOP,IN_DTK!F$5,0),"")</f>
        <v>29092</v>
      </c>
      <c r="G72" s="49" t="str">
        <f>IF(ISNA(VLOOKUP($A72,DSLOP,IN_DTK!G$5,0))=FALSE,VLOOKUP($A72,DSLOP,IN_DTK!G$5,0),"")</f>
        <v>K14MBA</v>
      </c>
      <c r="H72" s="45">
        <f>IF(ISNA(VLOOKUP($A72,DSLOP,IN_DTK!H$5,0))=FALSE,IF(H$8&lt;&gt;0,VLOOKUP($A72,DSLOP,IN_DTK!H$5,0),""),"")</f>
        <v>8</v>
      </c>
      <c r="I72" s="45" t="str">
        <f>IF(ISNA(VLOOKUP($A72,DSLOP,IN_DTK!I$5,0))=FALSE,IF(I$8&lt;&gt;0,VLOOKUP($A72,DSLOP,IN_DTK!I$5,0),""),"")</f>
        <v/>
      </c>
      <c r="J72" s="45" t="str">
        <f>IF(ISNA(VLOOKUP($A72,DSLOP,IN_DTK!J$5,0))=FALSE,IF(J$8&lt;&gt;0,VLOOKUP($A72,DSLOP,IN_DTK!J$5,0),""),"")</f>
        <v/>
      </c>
      <c r="K72" s="45" t="str">
        <f>IF(ISNA(VLOOKUP($A72,DSLOP,IN_DTK!K$5,0))=FALSE,IF(K$8&lt;&gt;0,VLOOKUP($A72,DSLOP,IN_DTK!K$5,0),""),"")</f>
        <v/>
      </c>
      <c r="L72" s="45" t="str">
        <f>IF(ISNA(VLOOKUP($A72,DSLOP,IN_DTK!L$5,0))=FALSE,IF(L$8&lt;&gt;0,VLOOKUP($A72,DSLOP,IN_DTK!L$5,0),""),"")</f>
        <v/>
      </c>
      <c r="M72" s="45">
        <f>IF(ISNA(VLOOKUP($A72,DSLOP,IN_DTK!M$5,0))=FALSE,IF(M$8&lt;&gt;0,VLOOKUP($A72,DSLOP,IN_DTK!M$5,0),""),"")</f>
        <v>7.5</v>
      </c>
      <c r="N72" s="45" t="str">
        <f>IF(ISNA(VLOOKUP($A72,DSLOP,IN_DTK!N$5,0))=FALSE,IF(N$8&lt;&gt;0,VLOOKUP($A72,DSLOP,IN_DTK!N$5,0),""),"")</f>
        <v/>
      </c>
      <c r="O72" s="45" t="str">
        <f>IF(ISNA(VLOOKUP($A72,DSLOP,IN_DTK!O$5,0))=FALSE,IF(O$8&lt;&gt;0,VLOOKUP($A72,DSLOP,IN_DTK!O$5,0),""),"")</f>
        <v/>
      </c>
      <c r="P72" s="45">
        <f>IF(ISNA(VLOOKUP($A72,DSLOP,IN_DTK!P$5,0))=FALSE,IF(P$8&lt;&gt;0,VLOOKUP($A72,DSLOP,IN_DTK!P$5,0),""),"")</f>
        <v>7.5</v>
      </c>
      <c r="Q72" s="45">
        <f>IF(ISNA(VLOOKUP($A72,DSLOP,IN_DTK!Q$5,0))=FALSE,IF(Q$8&lt;&gt;0,VLOOKUP($A72,DSLOP,IN_DTK!Q$5,0),""),"")</f>
        <v>7.6</v>
      </c>
      <c r="R72" s="50" t="str">
        <f>IF(ISNA(VLOOKUP($A72,DSLOP,IN_DTK!R$5,0))=FALSE,IF(R$8&lt;&gt;0,VLOOKUP($A72,DSLOP,IN_DTK!R$5,0),""),"")</f>
        <v>BảyPhẩy Sáu</v>
      </c>
      <c r="S72" s="45">
        <f>IF(ISNA(VLOOKUP($A72,DSLOP,IN_DTK!S$5,0))=FALSE,IF(A$9&lt;&gt;0,VLOOKUP($A72,DSLOP,IN_DTK!S$5,0),""),"")</f>
        <v>0</v>
      </c>
    </row>
    <row r="73" spans="1:19" ht="21.95" customHeight="1">
      <c r="A73" s="44">
        <v>65</v>
      </c>
      <c r="B73" s="45">
        <v>65</v>
      </c>
      <c r="C73" s="45">
        <f>IF(ISNA(VLOOKUP($A73,DSLOP,IN_DTK!C$5,0))=FALSE,VLOOKUP($A73,DSLOP,IN_DTK!C$5,0),"")</f>
        <v>2231210237</v>
      </c>
      <c r="D73" s="46" t="str">
        <f>IF(ISNA(VLOOKUP($A73,DSLOP,IN_DTK!D$5,0))=FALSE,VLOOKUP($A73,DSLOP,IN_DTK!D$5,0),"")</f>
        <v>Nguyễn Quang</v>
      </c>
      <c r="E73" s="47" t="str">
        <f>IF(ISNA(VLOOKUP($A73,DSLOP,IN_DTK!E$5,0))=FALSE,VLOOKUP($A73,DSLOP,IN_DTK!E$5,0),"")</f>
        <v>Vũ</v>
      </c>
      <c r="F73" s="48">
        <f>IF(ISNA(VLOOKUP($A73,DSLOP,IN_DTK!F$5,0))=FALSE,VLOOKUP($A73,DSLOP,IN_DTK!F$5,0),"")</f>
        <v>32785</v>
      </c>
      <c r="G73" s="49" t="str">
        <f>IF(ISNA(VLOOKUP($A73,DSLOP,IN_DTK!G$5,0))=FALSE,VLOOKUP($A73,DSLOP,IN_DTK!G$5,0),"")</f>
        <v>K14MBA</v>
      </c>
      <c r="H73" s="45">
        <f>IF(ISNA(VLOOKUP($A73,DSLOP,IN_DTK!H$5,0))=FALSE,IF(H$8&lt;&gt;0,VLOOKUP($A73,DSLOP,IN_DTK!H$5,0),""),"")</f>
        <v>7</v>
      </c>
      <c r="I73" s="45" t="str">
        <f>IF(ISNA(VLOOKUP($A73,DSLOP,IN_DTK!I$5,0))=FALSE,IF(I$8&lt;&gt;0,VLOOKUP($A73,DSLOP,IN_DTK!I$5,0),""),"")</f>
        <v/>
      </c>
      <c r="J73" s="45" t="str">
        <f>IF(ISNA(VLOOKUP($A73,DSLOP,IN_DTK!J$5,0))=FALSE,IF(J$8&lt;&gt;0,VLOOKUP($A73,DSLOP,IN_DTK!J$5,0),""),"")</f>
        <v/>
      </c>
      <c r="K73" s="45" t="str">
        <f>IF(ISNA(VLOOKUP($A73,DSLOP,IN_DTK!K$5,0))=FALSE,IF(K$8&lt;&gt;0,VLOOKUP($A73,DSLOP,IN_DTK!K$5,0),""),"")</f>
        <v/>
      </c>
      <c r="L73" s="45" t="str">
        <f>IF(ISNA(VLOOKUP($A73,DSLOP,IN_DTK!L$5,0))=FALSE,IF(L$8&lt;&gt;0,VLOOKUP($A73,DSLOP,IN_DTK!L$5,0),""),"")</f>
        <v/>
      </c>
      <c r="M73" s="45">
        <f>IF(ISNA(VLOOKUP($A73,DSLOP,IN_DTK!M$5,0))=FALSE,IF(M$8&lt;&gt;0,VLOOKUP($A73,DSLOP,IN_DTK!M$5,0),""),"")</f>
        <v>7</v>
      </c>
      <c r="N73" s="45" t="str">
        <f>IF(ISNA(VLOOKUP($A73,DSLOP,IN_DTK!N$5,0))=FALSE,IF(N$8&lt;&gt;0,VLOOKUP($A73,DSLOP,IN_DTK!N$5,0),""),"")</f>
        <v/>
      </c>
      <c r="O73" s="45" t="str">
        <f>IF(ISNA(VLOOKUP($A73,DSLOP,IN_DTK!O$5,0))=FALSE,IF(O$8&lt;&gt;0,VLOOKUP($A73,DSLOP,IN_DTK!O$5,0),""),"")</f>
        <v/>
      </c>
      <c r="P73" s="45">
        <f>IF(ISNA(VLOOKUP($A73,DSLOP,IN_DTK!P$5,0))=FALSE,IF(P$8&lt;&gt;0,VLOOKUP($A73,DSLOP,IN_DTK!P$5,0),""),"")</f>
        <v>7.5</v>
      </c>
      <c r="Q73" s="45">
        <f>IF(ISNA(VLOOKUP($A73,DSLOP,IN_DTK!Q$5,0))=FALSE,IF(Q$8&lt;&gt;0,VLOOKUP($A73,DSLOP,IN_DTK!Q$5,0),""),"")</f>
        <v>7.3</v>
      </c>
      <c r="R73" s="50" t="str">
        <f>IF(ISNA(VLOOKUP($A73,DSLOP,IN_DTK!R$5,0))=FALSE,IF(R$8&lt;&gt;0,VLOOKUP($A73,DSLOP,IN_DTK!R$5,0),""),"")</f>
        <v>Bảy Phẩy Ba</v>
      </c>
      <c r="S73" s="45">
        <f>IF(ISNA(VLOOKUP($A73,DSLOP,IN_DTK!S$5,0))=FALSE,IF(A$9&lt;&gt;0,VLOOKUP($A73,DSLOP,IN_DTK!S$5,0),""),"")</f>
        <v>0</v>
      </c>
    </row>
    <row r="74" spans="1:19" ht="21.95" customHeight="1">
      <c r="A74" s="44">
        <v>66</v>
      </c>
      <c r="B74" s="45">
        <v>66</v>
      </c>
      <c r="C74" s="45">
        <f>IF(ISNA(VLOOKUP($A74,DSLOP,IN_DTK!C$5,0))=FALSE,VLOOKUP($A74,DSLOP,IN_DTK!C$5,0),"")</f>
        <v>2231210238</v>
      </c>
      <c r="D74" s="46" t="str">
        <f>IF(ISNA(VLOOKUP($A74,DSLOP,IN_DTK!D$5,0))=FALSE,VLOOKUP($A74,DSLOP,IN_DTK!D$5,0),"")</f>
        <v>Võ Nguyên</v>
      </c>
      <c r="E74" s="47" t="str">
        <f>IF(ISNA(VLOOKUP($A74,DSLOP,IN_DTK!E$5,0))=FALSE,VLOOKUP($A74,DSLOP,IN_DTK!E$5,0),"")</f>
        <v>Vương</v>
      </c>
      <c r="F74" s="48">
        <f>IF(ISNA(VLOOKUP($A74,DSLOP,IN_DTK!F$5,0))=FALSE,VLOOKUP($A74,DSLOP,IN_DTK!F$5,0),"")</f>
        <v>27287</v>
      </c>
      <c r="G74" s="49" t="str">
        <f>IF(ISNA(VLOOKUP($A74,DSLOP,IN_DTK!G$5,0))=FALSE,VLOOKUP($A74,DSLOP,IN_DTK!G$5,0),"")</f>
        <v>K14MBA</v>
      </c>
      <c r="H74" s="45">
        <f>IF(ISNA(VLOOKUP($A74,DSLOP,IN_DTK!H$5,0))=FALSE,IF(H$8&lt;&gt;0,VLOOKUP($A74,DSLOP,IN_DTK!H$5,0),""),"")</f>
        <v>10</v>
      </c>
      <c r="I74" s="45" t="str">
        <f>IF(ISNA(VLOOKUP($A74,DSLOP,IN_DTK!I$5,0))=FALSE,IF(I$8&lt;&gt;0,VLOOKUP($A74,DSLOP,IN_DTK!I$5,0),""),"")</f>
        <v/>
      </c>
      <c r="J74" s="45" t="str">
        <f>IF(ISNA(VLOOKUP($A74,DSLOP,IN_DTK!J$5,0))=FALSE,IF(J$8&lt;&gt;0,VLOOKUP($A74,DSLOP,IN_DTK!J$5,0),""),"")</f>
        <v/>
      </c>
      <c r="K74" s="45" t="str">
        <f>IF(ISNA(VLOOKUP($A74,DSLOP,IN_DTK!K$5,0))=FALSE,IF(K$8&lt;&gt;0,VLOOKUP($A74,DSLOP,IN_DTK!K$5,0),""),"")</f>
        <v/>
      </c>
      <c r="L74" s="45" t="str">
        <f>IF(ISNA(VLOOKUP($A74,DSLOP,IN_DTK!L$5,0))=FALSE,IF(L$8&lt;&gt;0,VLOOKUP($A74,DSLOP,IN_DTK!L$5,0),""),"")</f>
        <v/>
      </c>
      <c r="M74" s="45">
        <f>IF(ISNA(VLOOKUP($A74,DSLOP,IN_DTK!M$5,0))=FALSE,IF(M$8&lt;&gt;0,VLOOKUP($A74,DSLOP,IN_DTK!M$5,0),""),"")</f>
        <v>8.5</v>
      </c>
      <c r="N74" s="45" t="str">
        <f>IF(ISNA(VLOOKUP($A74,DSLOP,IN_DTK!N$5,0))=FALSE,IF(N$8&lt;&gt;0,VLOOKUP($A74,DSLOP,IN_DTK!N$5,0),""),"")</f>
        <v/>
      </c>
      <c r="O74" s="45" t="str">
        <f>IF(ISNA(VLOOKUP($A74,DSLOP,IN_DTK!O$5,0))=FALSE,IF(O$8&lt;&gt;0,VLOOKUP($A74,DSLOP,IN_DTK!O$5,0),""),"")</f>
        <v/>
      </c>
      <c r="P74" s="45">
        <f>IF(ISNA(VLOOKUP($A74,DSLOP,IN_DTK!P$5,0))=FALSE,IF(P$8&lt;&gt;0,VLOOKUP($A74,DSLOP,IN_DTK!P$5,0),""),"")</f>
        <v>8</v>
      </c>
      <c r="Q74" s="45">
        <f>IF(ISNA(VLOOKUP($A74,DSLOP,IN_DTK!Q$5,0))=FALSE,IF(Q$8&lt;&gt;0,VLOOKUP($A74,DSLOP,IN_DTK!Q$5,0),""),"")</f>
        <v>8.4</v>
      </c>
      <c r="R74" s="50" t="str">
        <f>IF(ISNA(VLOOKUP($A74,DSLOP,IN_DTK!R$5,0))=FALSE,IF(R$8&lt;&gt;0,VLOOKUP($A74,DSLOP,IN_DTK!R$5,0),""),"")</f>
        <v>Tám Phẩy Bốn</v>
      </c>
      <c r="S74" s="45">
        <f>IF(ISNA(VLOOKUP($A74,DSLOP,IN_DTK!S$5,0))=FALSE,IF(A$9&lt;&gt;0,VLOOKUP($A74,DSLOP,IN_DTK!S$5,0),""),"")</f>
        <v>0</v>
      </c>
    </row>
    <row r="75" spans="1:19" ht="21.95" customHeight="1">
      <c r="A75" s="44">
        <v>67</v>
      </c>
      <c r="B75" s="45">
        <v>67</v>
      </c>
      <c r="C75" s="45">
        <f>IF(ISNA(VLOOKUP($A75,DSLOP,IN_DTK!C$5,0))=FALSE,VLOOKUP($A75,DSLOP,IN_DTK!C$5,0),"")</f>
        <v>2231210239</v>
      </c>
      <c r="D75" s="46" t="str">
        <f>IF(ISNA(VLOOKUP($A75,DSLOP,IN_DTK!D$5,0))=FALSE,VLOOKUP($A75,DSLOP,IN_DTK!D$5,0),"")</f>
        <v>Tạ Quốc</v>
      </c>
      <c r="E75" s="47" t="str">
        <f>IF(ISNA(VLOOKUP($A75,DSLOP,IN_DTK!E$5,0))=FALSE,VLOOKUP($A75,DSLOP,IN_DTK!E$5,0),"")</f>
        <v>Ý</v>
      </c>
      <c r="F75" s="48">
        <f>IF(ISNA(VLOOKUP($A75,DSLOP,IN_DTK!F$5,0))=FALSE,VLOOKUP($A75,DSLOP,IN_DTK!F$5,0),"")</f>
        <v>33244</v>
      </c>
      <c r="G75" s="49" t="str">
        <f>IF(ISNA(VLOOKUP($A75,DSLOP,IN_DTK!G$5,0))=FALSE,VLOOKUP($A75,DSLOP,IN_DTK!G$5,0),"")</f>
        <v>K14MBA</v>
      </c>
      <c r="H75" s="45">
        <f>IF(ISNA(VLOOKUP($A75,DSLOP,IN_DTK!H$5,0))=FALSE,IF(H$8&lt;&gt;0,VLOOKUP($A75,DSLOP,IN_DTK!H$5,0),""),"")</f>
        <v>10</v>
      </c>
      <c r="I75" s="45" t="str">
        <f>IF(ISNA(VLOOKUP($A75,DSLOP,IN_DTK!I$5,0))=FALSE,IF(I$8&lt;&gt;0,VLOOKUP($A75,DSLOP,IN_DTK!I$5,0),""),"")</f>
        <v/>
      </c>
      <c r="J75" s="45" t="str">
        <f>IF(ISNA(VLOOKUP($A75,DSLOP,IN_DTK!J$5,0))=FALSE,IF(J$8&lt;&gt;0,VLOOKUP($A75,DSLOP,IN_DTK!J$5,0),""),"")</f>
        <v/>
      </c>
      <c r="K75" s="45" t="str">
        <f>IF(ISNA(VLOOKUP($A75,DSLOP,IN_DTK!K$5,0))=FALSE,IF(K$8&lt;&gt;0,VLOOKUP($A75,DSLOP,IN_DTK!K$5,0),""),"")</f>
        <v/>
      </c>
      <c r="L75" s="45" t="str">
        <f>IF(ISNA(VLOOKUP($A75,DSLOP,IN_DTK!L$5,0))=FALSE,IF(L$8&lt;&gt;0,VLOOKUP($A75,DSLOP,IN_DTK!L$5,0),""),"")</f>
        <v/>
      </c>
      <c r="M75" s="45">
        <f>IF(ISNA(VLOOKUP($A75,DSLOP,IN_DTK!M$5,0))=FALSE,IF(M$8&lt;&gt;0,VLOOKUP($A75,DSLOP,IN_DTK!M$5,0),""),"")</f>
        <v>8.5</v>
      </c>
      <c r="N75" s="45" t="str">
        <f>IF(ISNA(VLOOKUP($A75,DSLOP,IN_DTK!N$5,0))=FALSE,IF(N$8&lt;&gt;0,VLOOKUP($A75,DSLOP,IN_DTK!N$5,0),""),"")</f>
        <v/>
      </c>
      <c r="O75" s="45" t="str">
        <f>IF(ISNA(VLOOKUP($A75,DSLOP,IN_DTK!O$5,0))=FALSE,IF(O$8&lt;&gt;0,VLOOKUP($A75,DSLOP,IN_DTK!O$5,0),""),"")</f>
        <v/>
      </c>
      <c r="P75" s="45">
        <f>IF(ISNA(VLOOKUP($A75,DSLOP,IN_DTK!P$5,0))=FALSE,IF(P$8&lt;&gt;0,VLOOKUP($A75,DSLOP,IN_DTK!P$5,0),""),"")</f>
        <v>8</v>
      </c>
      <c r="Q75" s="45">
        <f>IF(ISNA(VLOOKUP($A75,DSLOP,IN_DTK!Q$5,0))=FALSE,IF(Q$8&lt;&gt;0,VLOOKUP($A75,DSLOP,IN_DTK!Q$5,0),""),"")</f>
        <v>8.4</v>
      </c>
      <c r="R75" s="50" t="str">
        <f>IF(ISNA(VLOOKUP($A75,DSLOP,IN_DTK!R$5,0))=FALSE,IF(R$8&lt;&gt;0,VLOOKUP($A75,DSLOP,IN_DTK!R$5,0),""),"")</f>
        <v>Tám Phẩy Bốn</v>
      </c>
      <c r="S75" s="45">
        <f>IF(ISNA(VLOOKUP($A75,DSLOP,IN_DTK!S$5,0))=FALSE,IF(A$9&lt;&gt;0,VLOOKUP($A75,DSLOP,IN_DTK!S$5,0),""),"")</f>
        <v>0</v>
      </c>
    </row>
    <row r="76" spans="1:19" ht="21.95" customHeight="1">
      <c r="A76" s="44">
        <v>68</v>
      </c>
      <c r="B76" s="45">
        <v>68</v>
      </c>
      <c r="C76" s="45">
        <f>IF(ISNA(VLOOKUP($A76,DSLOP,IN_DTK!C$5,0))=FALSE,VLOOKUP($A76,DSLOP,IN_DTK!C$5,0),"")</f>
        <v>2230210240</v>
      </c>
      <c r="D76" s="46" t="str">
        <f>IF(ISNA(VLOOKUP($A76,DSLOP,IN_DTK!D$5,0))=FALSE,VLOOKUP($A76,DSLOP,IN_DTK!D$5,0),"")</f>
        <v>Lê Hoàng</v>
      </c>
      <c r="E76" s="47" t="str">
        <f>IF(ISNA(VLOOKUP($A76,DSLOP,IN_DTK!E$5,0))=FALSE,VLOOKUP($A76,DSLOP,IN_DTK!E$5,0),"")</f>
        <v>Yến</v>
      </c>
      <c r="F76" s="48">
        <f>IF(ISNA(VLOOKUP($A76,DSLOP,IN_DTK!F$5,0))=FALSE,VLOOKUP($A76,DSLOP,IN_DTK!F$5,0),"")</f>
        <v>31715</v>
      </c>
      <c r="G76" s="49" t="str">
        <f>IF(ISNA(VLOOKUP($A76,DSLOP,IN_DTK!G$5,0))=FALSE,VLOOKUP($A76,DSLOP,IN_DTK!G$5,0),"")</f>
        <v>K14MBA</v>
      </c>
      <c r="H76" s="45">
        <f>IF(ISNA(VLOOKUP($A76,DSLOP,IN_DTK!H$5,0))=FALSE,IF(H$8&lt;&gt;0,VLOOKUP($A76,DSLOP,IN_DTK!H$5,0),""),"")</f>
        <v>8</v>
      </c>
      <c r="I76" s="45" t="str">
        <f>IF(ISNA(VLOOKUP($A76,DSLOP,IN_DTK!I$5,0))=FALSE,IF(I$8&lt;&gt;0,VLOOKUP($A76,DSLOP,IN_DTK!I$5,0),""),"")</f>
        <v/>
      </c>
      <c r="J76" s="45" t="str">
        <f>IF(ISNA(VLOOKUP($A76,DSLOP,IN_DTK!J$5,0))=FALSE,IF(J$8&lt;&gt;0,VLOOKUP($A76,DSLOP,IN_DTK!J$5,0),""),"")</f>
        <v/>
      </c>
      <c r="K76" s="45" t="str">
        <f>IF(ISNA(VLOOKUP($A76,DSLOP,IN_DTK!K$5,0))=FALSE,IF(K$8&lt;&gt;0,VLOOKUP($A76,DSLOP,IN_DTK!K$5,0),""),"")</f>
        <v/>
      </c>
      <c r="L76" s="45" t="str">
        <f>IF(ISNA(VLOOKUP($A76,DSLOP,IN_DTK!L$5,0))=FALSE,IF(L$8&lt;&gt;0,VLOOKUP($A76,DSLOP,IN_DTK!L$5,0),""),"")</f>
        <v/>
      </c>
      <c r="M76" s="45">
        <f>IF(ISNA(VLOOKUP($A76,DSLOP,IN_DTK!M$5,0))=FALSE,IF(M$8&lt;&gt;0,VLOOKUP($A76,DSLOP,IN_DTK!M$5,0),""),"")</f>
        <v>8</v>
      </c>
      <c r="N76" s="45" t="str">
        <f>IF(ISNA(VLOOKUP($A76,DSLOP,IN_DTK!N$5,0))=FALSE,IF(N$8&lt;&gt;0,VLOOKUP($A76,DSLOP,IN_DTK!N$5,0),""),"")</f>
        <v/>
      </c>
      <c r="O76" s="45" t="str">
        <f>IF(ISNA(VLOOKUP($A76,DSLOP,IN_DTK!O$5,0))=FALSE,IF(O$8&lt;&gt;0,VLOOKUP($A76,DSLOP,IN_DTK!O$5,0),""),"")</f>
        <v/>
      </c>
      <c r="P76" s="45">
        <f>IF(ISNA(VLOOKUP($A76,DSLOP,IN_DTK!P$5,0))=FALSE,IF(P$8&lt;&gt;0,VLOOKUP($A76,DSLOP,IN_DTK!P$5,0),""),"")</f>
        <v>7.5</v>
      </c>
      <c r="Q76" s="45">
        <f>IF(ISNA(VLOOKUP($A76,DSLOP,IN_DTK!Q$5,0))=FALSE,IF(Q$8&lt;&gt;0,VLOOKUP($A76,DSLOP,IN_DTK!Q$5,0),""),"")</f>
        <v>7.7</v>
      </c>
      <c r="R76" s="50" t="str">
        <f>IF(ISNA(VLOOKUP($A76,DSLOP,IN_DTK!R$5,0))=FALSE,IF(R$8&lt;&gt;0,VLOOKUP($A76,DSLOP,IN_DTK!R$5,0),""),"")</f>
        <v>Bảy Phẩy Bảy</v>
      </c>
      <c r="S76" s="45">
        <f>IF(ISNA(VLOOKUP($A76,DSLOP,IN_DTK!S$5,0))=FALSE,IF(A$9&lt;&gt;0,VLOOKUP($A76,DSLOP,IN_DTK!S$5,0),""),"")</f>
        <v>0</v>
      </c>
    </row>
    <row r="77" spans="1:19" s="54" customFormat="1" ht="10.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</row>
    <row r="78" spans="1:19" ht="15.75" customHeight="1">
      <c r="A78" s="53"/>
      <c r="B78" s="53"/>
      <c r="C78" s="55" t="s">
        <v>21</v>
      </c>
      <c r="D78" s="55"/>
      <c r="E78" s="55"/>
      <c r="F78" s="55"/>
      <c r="G78" s="55"/>
      <c r="H78" s="55"/>
      <c r="I78" s="55"/>
      <c r="J78" s="55"/>
      <c r="K78" s="55"/>
      <c r="L78" s="56"/>
      <c r="M78" s="53"/>
      <c r="N78" s="53"/>
      <c r="O78" s="53"/>
      <c r="P78" s="53"/>
      <c r="Q78" s="53"/>
      <c r="R78" s="57"/>
      <c r="S78" s="58"/>
    </row>
    <row r="79" spans="1:19" ht="36">
      <c r="A79" s="53"/>
      <c r="B79" s="53"/>
      <c r="C79" s="59" t="s">
        <v>2</v>
      </c>
      <c r="D79" s="60" t="s">
        <v>22</v>
      </c>
      <c r="E79" s="61"/>
      <c r="F79" s="62"/>
      <c r="G79" s="32" t="s">
        <v>23</v>
      </c>
      <c r="H79" s="63" t="s">
        <v>24</v>
      </c>
      <c r="I79" s="64"/>
      <c r="J79" s="65" t="s">
        <v>25</v>
      </c>
      <c r="K79" s="65"/>
      <c r="L79" s="36"/>
      <c r="M79" s="53"/>
      <c r="N79" s="53"/>
      <c r="O79" s="53"/>
      <c r="P79" s="53"/>
      <c r="Q79" s="53"/>
      <c r="R79" s="57"/>
      <c r="S79" s="58"/>
    </row>
    <row r="80" spans="1:19" ht="12.75" customHeight="1">
      <c r="A80" s="53"/>
      <c r="B80" s="53"/>
      <c r="C80" s="66">
        <v>1</v>
      </c>
      <c r="D80" s="67" t="s">
        <v>26</v>
      </c>
      <c r="E80" s="68"/>
      <c r="F80" s="69"/>
      <c r="G80" s="66">
        <f>COUNTIF($Q$9:$Q$76,"&gt;=4")</f>
        <v>60</v>
      </c>
      <c r="H80" s="70">
        <f>G80/$G$82</f>
        <v>0.88235294117647056</v>
      </c>
      <c r="I80" s="71"/>
      <c r="J80" s="72"/>
      <c r="K80" s="72"/>
      <c r="L80" s="13"/>
      <c r="M80" s="53"/>
      <c r="N80" s="53"/>
      <c r="O80" s="53"/>
      <c r="P80" s="53"/>
      <c r="Q80" s="53"/>
      <c r="R80" s="57"/>
      <c r="S80" s="58"/>
    </row>
    <row r="81" spans="1:19" ht="12.75" customHeight="1">
      <c r="A81" s="53"/>
      <c r="B81" s="53"/>
      <c r="C81" s="66">
        <v>2</v>
      </c>
      <c r="D81" s="67" t="s">
        <v>27</v>
      </c>
      <c r="E81" s="68"/>
      <c r="F81" s="69"/>
      <c r="G81" s="66">
        <f>COUNTIF($Q$9:$Q$76,"&lt;4")</f>
        <v>8</v>
      </c>
      <c r="H81" s="70">
        <f>G81/$G$82</f>
        <v>0.11764705882352941</v>
      </c>
      <c r="I81" s="71"/>
      <c r="J81" s="72"/>
      <c r="K81" s="72"/>
      <c r="L81" s="13"/>
      <c r="M81" s="53"/>
      <c r="N81" s="53"/>
      <c r="O81" s="53"/>
      <c r="P81" s="53"/>
      <c r="Q81" s="53"/>
      <c r="R81" s="57"/>
      <c r="S81" s="58"/>
    </row>
    <row r="82" spans="1:19" ht="12.75" customHeight="1">
      <c r="A82" s="53"/>
      <c r="B82" s="53"/>
      <c r="C82" s="22" t="s">
        <v>28</v>
      </c>
      <c r="D82" s="23"/>
      <c r="E82" s="23"/>
      <c r="F82" s="24"/>
      <c r="G82" s="73">
        <f>SUM(G80:G81)</f>
        <v>68</v>
      </c>
      <c r="H82" s="74">
        <f>SUM(H80:I81)</f>
        <v>1</v>
      </c>
      <c r="I82" s="75"/>
      <c r="J82" s="72"/>
      <c r="K82" s="72"/>
      <c r="L82" s="13"/>
      <c r="M82" s="53"/>
      <c r="N82" s="53"/>
      <c r="O82" s="53"/>
      <c r="P82" s="53"/>
      <c r="Q82" s="53"/>
      <c r="R82" s="57"/>
      <c r="S82" s="58"/>
    </row>
    <row r="83" spans="1:19" ht="12.75" customHeight="1">
      <c r="A83" s="53"/>
      <c r="B83" s="53"/>
      <c r="P83" s="79" t="str">
        <f ca="1">"Đà Nẵng, " &amp; TEXT(TODAY(),"dd/mm/yyyy")</f>
        <v>Đà Nẵng, 22/01/2018</v>
      </c>
      <c r="Q83" s="79"/>
      <c r="R83" s="79"/>
      <c r="S83" s="79"/>
    </row>
    <row r="84" spans="1:19" ht="12.75" customHeight="1">
      <c r="A84" s="53"/>
      <c r="B84" s="53"/>
      <c r="C84" s="76" t="s">
        <v>29</v>
      </c>
      <c r="F84" s="80" t="s">
        <v>30</v>
      </c>
      <c r="G84" s="81"/>
      <c r="H84" s="81"/>
      <c r="I84" s="81"/>
      <c r="J84" s="81"/>
      <c r="K84" s="82" t="s">
        <v>31</v>
      </c>
      <c r="M84" s="82"/>
      <c r="P84" s="2" t="s">
        <v>32</v>
      </c>
      <c r="Q84" s="2"/>
      <c r="R84" s="2"/>
      <c r="S84" s="2"/>
    </row>
    <row r="85" spans="1:19" ht="12" customHeight="1">
      <c r="A85" s="53"/>
      <c r="B85" s="53"/>
      <c r="E85" s="83"/>
      <c r="F85" s="84"/>
      <c r="G85" s="81"/>
      <c r="H85" s="81"/>
      <c r="I85" s="81"/>
      <c r="K85" s="85" t="s">
        <v>33</v>
      </c>
      <c r="M85" s="86"/>
      <c r="P85" s="51"/>
      <c r="Q85" s="87"/>
      <c r="R85" s="87"/>
    </row>
    <row r="86" spans="1:19">
      <c r="A86" s="53"/>
      <c r="B86" s="53"/>
      <c r="E86" s="83"/>
      <c r="F86" s="89"/>
      <c r="G86" s="81"/>
      <c r="H86" s="81"/>
      <c r="I86" s="81"/>
      <c r="J86" s="81"/>
      <c r="K86" s="86"/>
      <c r="L86" s="86"/>
      <c r="M86" s="86"/>
      <c r="R86" s="13"/>
    </row>
    <row r="87" spans="1:19">
      <c r="A87" s="53"/>
      <c r="B87" s="53"/>
      <c r="G87" s="53"/>
      <c r="L87" s="76"/>
    </row>
    <row r="88" spans="1:19">
      <c r="A88" s="53"/>
      <c r="B88" s="53"/>
      <c r="G88" s="53"/>
      <c r="L88" s="76"/>
    </row>
    <row r="89" spans="1:19">
      <c r="A89" s="53"/>
      <c r="B89" s="53"/>
    </row>
    <row r="90" spans="1:19" s="92" customFormat="1" ht="12.75" customHeight="1">
      <c r="A90" s="91" t="s">
        <v>34</v>
      </c>
      <c r="C90" s="93" t="s">
        <v>35</v>
      </c>
      <c r="D90" s="91"/>
      <c r="E90" s="91"/>
      <c r="F90" s="93" t="s">
        <v>36</v>
      </c>
      <c r="G90" s="91"/>
      <c r="H90" s="91"/>
      <c r="I90" s="91" t="s">
        <v>37</v>
      </c>
      <c r="J90" s="91"/>
      <c r="K90" s="91"/>
      <c r="L90" s="91"/>
      <c r="M90" s="91"/>
      <c r="N90" s="91"/>
      <c r="O90" s="91"/>
      <c r="P90" s="94" t="s">
        <v>38</v>
      </c>
      <c r="Q90" s="94"/>
      <c r="R90" s="94"/>
      <c r="S90" s="94"/>
    </row>
  </sheetData>
  <mergeCells count="30">
    <mergeCell ref="C82:F82"/>
    <mergeCell ref="H82:I82"/>
    <mergeCell ref="J82:K82"/>
    <mergeCell ref="P83:S83"/>
    <mergeCell ref="P84:S84"/>
    <mergeCell ref="P90:S90"/>
    <mergeCell ref="D80:E80"/>
    <mergeCell ref="H80:I80"/>
    <mergeCell ref="J80:K80"/>
    <mergeCell ref="D81:E81"/>
    <mergeCell ref="H81:I81"/>
    <mergeCell ref="J81:K81"/>
    <mergeCell ref="H6:P6"/>
    <mergeCell ref="Q6:R7"/>
    <mergeCell ref="S6:S8"/>
    <mergeCell ref="A7:A8"/>
    <mergeCell ref="C78:L78"/>
    <mergeCell ref="D79:F79"/>
    <mergeCell ref="H79:I79"/>
    <mergeCell ref="J79:K7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78:S82 C9:G76">
    <cfRule type="cellIs" dxfId="2" priority="3" stopIfTrue="1" operator="equal">
      <formula>0</formula>
    </cfRule>
  </conditionalFormatting>
  <conditionalFormatting sqref="B77:R77 S9:S77">
    <cfRule type="cellIs" dxfId="1" priority="2" stopIfTrue="1" operator="equal">
      <formula>0</formula>
    </cfRule>
  </conditionalFormatting>
  <conditionalFormatting sqref="Q9:Q7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Nguyen</dc:creator>
  <cp:lastModifiedBy>Ha Nguyen</cp:lastModifiedBy>
  <dcterms:created xsi:type="dcterms:W3CDTF">2018-01-22T06:04:39Z</dcterms:created>
  <dcterms:modified xsi:type="dcterms:W3CDTF">2018-01-22T06:05:03Z</dcterms:modified>
</cp:coreProperties>
</file>