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DTK_AV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 localSheetId="0">'[1]DSSV'!$A$7:$T$1000</definedName>
    <definedName name="DSLOP">'[1]DSSV'!$A$7:$T$1000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'DTK_AV'!$A$1:$T$37</definedName>
    <definedName name="_xlnm.Print_Titles" localSheetId="0">'DTK_AV'!$6:$8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<sst xmlns="http://schemas.openxmlformats.org/spreadsheetml/2006/main" count="197" uniqueCount="176">
  <si>
    <t xml:space="preserve">              BỘ GIÁO DỤC &amp; ĐÀO TẠO</t>
  </si>
  <si>
    <t xml:space="preserve">      TRƯỜNG ĐẠI HỌC DUY TÂN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</si>
  <si>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</si>
  <si>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</si>
  <si>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</si>
  <si>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</si>
  <si>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</si>
  <si>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</si>
  <si>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</si>
  <si>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</si>
  <si>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</si>
  <si>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</si>
  <si>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</si>
  <si>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</si>
  <si>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</si>
  <si>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</si>
  <si>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</si>
  <si>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</si>
  <si>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</si>
  <si>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</si>
  <si>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</si>
  <si>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</si>
  <si>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</si>
  <si>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</si>
  <si>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</si>
  <si>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</si>
  <si>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Đặng Viết</t>
  </si>
  <si>
    <t>Bôn</t>
  </si>
  <si>
    <t>18/05/1973</t>
  </si>
  <si>
    <t>K9MCS</t>
  </si>
  <si>
    <t>Không</t>
  </si>
  <si>
    <t>Trần Quốc</t>
  </si>
  <si>
    <t>Cường</t>
  </si>
  <si>
    <t>Một Phẩy Một</t>
  </si>
  <si>
    <t>Nguyễn Đình</t>
  </si>
  <si>
    <t>Chiến</t>
  </si>
  <si>
    <t>16/06/1990</t>
  </si>
  <si>
    <t>Một Phẩy Hai</t>
  </si>
  <si>
    <t>Trần Đức</t>
  </si>
  <si>
    <t>Dũng</t>
  </si>
  <si>
    <t>27/07/1990</t>
  </si>
  <si>
    <t>Một  Phẩy Ba</t>
  </si>
  <si>
    <t>Hạnh</t>
  </si>
  <si>
    <t>Một  Phẩy Bốn</t>
  </si>
  <si>
    <t>Đinh Xuân</t>
  </si>
  <si>
    <t>Hiếu</t>
  </si>
  <si>
    <t>29/09/1988</t>
  </si>
  <si>
    <t>Một  Phẩy Năm</t>
  </si>
  <si>
    <t>Nguyễn Duy</t>
  </si>
  <si>
    <t>Hòa</t>
  </si>
  <si>
    <t>23/02/1988</t>
  </si>
  <si>
    <t>Một Phẩy Sáu</t>
  </si>
  <si>
    <t>Đặng Ngọc</t>
  </si>
  <si>
    <t>Hùng</t>
  </si>
  <si>
    <t>Một  Phẩy Bảy</t>
  </si>
  <si>
    <t>Đoàn Hồng</t>
  </si>
  <si>
    <t>Ngọc</t>
  </si>
  <si>
    <t>20/09/1991</t>
  </si>
  <si>
    <t>Một Phẩy Tám</t>
  </si>
  <si>
    <t>Võ Thành</t>
  </si>
  <si>
    <t>Phước</t>
  </si>
  <si>
    <t>20/02/1982</t>
  </si>
  <si>
    <t>Hai</t>
  </si>
  <si>
    <t>Võ Hồng</t>
  </si>
  <si>
    <t>Quang</t>
  </si>
  <si>
    <t>25/12/1977</t>
  </si>
  <si>
    <t>Hai  Phẩy Ba</t>
  </si>
  <si>
    <t>Hồ Thị Như</t>
  </si>
  <si>
    <t>Quỳnh</t>
  </si>
  <si>
    <t>Hai  Phẩy Bốn</t>
  </si>
  <si>
    <t>Huỳnh Văn</t>
  </si>
  <si>
    <t>Thái</t>
  </si>
  <si>
    <t>Hai Phẩy Năm</t>
  </si>
  <si>
    <t>Huỳnh Thị Lệ</t>
  </si>
  <si>
    <t>Thanh</t>
  </si>
  <si>
    <t>Hai Phẩy Sáu</t>
  </si>
  <si>
    <t>Lê Đình</t>
  </si>
  <si>
    <t>Trúc</t>
  </si>
  <si>
    <t>14/06/1981</t>
  </si>
  <si>
    <t>Hai  Phẩy Bảy</t>
  </si>
  <si>
    <t>Vũ Long</t>
  </si>
  <si>
    <t>Vân</t>
  </si>
  <si>
    <t>22/04/1977</t>
  </si>
  <si>
    <t>Hai Phẩy Tám</t>
  </si>
  <si>
    <t>Bùi Văn</t>
  </si>
  <si>
    <t>Vượng</t>
  </si>
  <si>
    <t>Hai  Phẩy Chín</t>
  </si>
  <si>
    <t>Ba</t>
  </si>
  <si>
    <t>NỘI DUNG THỐNG KÊ</t>
  </si>
  <si>
    <t>SỐ
LƯỢNG</t>
  </si>
  <si>
    <t>TỶ LỆ
(%)</t>
  </si>
  <si>
    <t>Ba Phẩy Một</t>
  </si>
  <si>
    <t>Số học viên đạt</t>
  </si>
  <si>
    <t>Ba Phẩy Hai</t>
  </si>
  <si>
    <t>Số học viên nợ</t>
  </si>
  <si>
    <t>Ba  Phẩy Ba</t>
  </si>
  <si>
    <t>TỔNG CỘNG :</t>
  </si>
  <si>
    <t>Ba  Phẩy Bốn</t>
  </si>
  <si>
    <t>Ba  Phẩy Năm</t>
  </si>
  <si>
    <t>NGƯỜI LẬP</t>
  </si>
  <si>
    <t>NGƯỜI KIỂM TRA</t>
  </si>
  <si>
    <t>LÃNH ĐẠO KHOA</t>
  </si>
  <si>
    <t>TP. ĐÀO TẠO ĐH &amp; SAU ĐH</t>
  </si>
  <si>
    <t>Ba  Phẩy Sáu</t>
  </si>
  <si>
    <t>(Ký ghi rõ họ tên)</t>
  </si>
  <si>
    <t>Ba  Phẩy Bảy</t>
  </si>
  <si>
    <t>Ba  Phẩy Tám</t>
  </si>
  <si>
    <t>Ba  Phẩy Chín</t>
  </si>
  <si>
    <t>Bốn</t>
  </si>
  <si>
    <t>Nguyễn Hồng Giang</t>
  </si>
  <si>
    <t xml:space="preserve">Dương Nữ Thục Đoan </t>
  </si>
  <si>
    <t xml:space="preserve">    ThS. Nguyễn Gia Như</t>
  </si>
  <si>
    <t>TS. Nguyễn Phi Sơn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</si>
  <si>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</si>
  <si>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</si>
  <si>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</si>
  <si>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</si>
  <si>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</si>
  <si>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</si>
  <si>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</si>
  <si>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</si>
  <si>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</si>
  <si>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</si>
  <si>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</si>
  <si>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</si>
  <si>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</si>
  <si>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</si>
  <si>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</si>
  <si>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</si>
  <si>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</si>
  <si>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</si>
  <si>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</si>
  <si>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</si>
  <si>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</si>
  <si>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</si>
  <si>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</si>
  <si>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</si>
  <si>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</si>
  <si>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</si>
  <si>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</si>
  <si>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</si>
  <si>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</si>
  <si>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</si>
  <si>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</si>
  <si>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</si>
  <si>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</si>
  <si>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</si>
  <si>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</si>
  <si>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</si>
  <si>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</si>
  <si>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</si>
  <si>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</si>
  <si>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</si>
  <si>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</si>
  <si>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</si>
  <si>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</si>
  <si>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</si>
  <si>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</si>
  <si>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</si>
  <si>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</si>
  <si>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</si>
  <si>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</si>
  <si>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</si>
  <si>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</si>
  <si>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</si>
  <si>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</si>
  <si>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</si>
  <si>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</si>
  <si>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</si>
  <si>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</si>
  <si>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</si>
  <si>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</si>
  <si>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</si>
  <si>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</si>
  <si>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</t>
  </si>
  <si>
    <t>Vắng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</si>
</sst>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18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43" fillId="2" borderId="0">
      <alignment/>
      <protection/>
    </xf>
    <xf numFmtId="0" fontId="44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2" borderId="0">
      <alignment/>
      <protection/>
    </xf>
    <xf numFmtId="0" fontId="46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18" fillId="0" borderId="0" applyFont="0" applyFill="0" applyBorder="0" applyAlignment="0" applyProtection="0"/>
    <xf numFmtId="0" fontId="4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7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78" fillId="27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18" fillId="0" borderId="0" applyFill="0" applyBorder="0" applyAlignment="0">
      <protection/>
    </xf>
    <xf numFmtId="169" fontId="18" fillId="0" borderId="0" applyFill="0" applyBorder="0" applyAlignment="0">
      <protection/>
    </xf>
    <xf numFmtId="170" fontId="18" fillId="0" borderId="0" applyFill="0" applyBorder="0" applyAlignment="0">
      <protection/>
    </xf>
    <xf numFmtId="0" fontId="79" fillId="28" borderId="1" applyNumberFormat="0" applyAlignment="0" applyProtection="0"/>
    <xf numFmtId="0" fontId="49" fillId="0" borderId="0">
      <alignment/>
      <protection/>
    </xf>
    <xf numFmtId="0" fontId="8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1" fillId="0" borderId="0">
      <alignment/>
      <protection/>
    </xf>
    <xf numFmtId="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1" fillId="0" borderId="0">
      <alignment/>
      <protection/>
    </xf>
    <xf numFmtId="0" fontId="18" fillId="0" borderId="0" applyFont="0" applyFill="0" applyBorder="0" applyAlignment="0" applyProtection="0"/>
    <xf numFmtId="175" fontId="51" fillId="0" borderId="0">
      <alignment/>
      <protection/>
    </xf>
    <xf numFmtId="0" fontId="18" fillId="0" borderId="0" applyFill="0" applyBorder="0" applyAlignment="0">
      <protection/>
    </xf>
    <xf numFmtId="0" fontId="81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82" fillId="30" borderId="0" applyNumberFormat="0" applyBorder="0" applyAlignment="0" applyProtection="0"/>
    <xf numFmtId="38" fontId="53" fillId="2" borderId="0" applyNumberFormat="0" applyBorder="0" applyAlignment="0" applyProtection="0"/>
    <xf numFmtId="38" fontId="53" fillId="2" borderId="0" applyNumberFormat="0" applyBorder="0" applyAlignment="0" applyProtection="0"/>
    <xf numFmtId="0" fontId="54" fillId="0" borderId="0">
      <alignment horizontal="left"/>
      <protection/>
    </xf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86" fillId="31" borderId="1" applyNumberFormat="0" applyAlignment="0" applyProtection="0"/>
    <xf numFmtId="10" fontId="53" fillId="32" borderId="8" applyNumberFormat="0" applyBorder="0" applyAlignment="0" applyProtection="0"/>
    <xf numFmtId="10" fontId="53" fillId="32" borderId="8" applyNumberFormat="0" applyBorder="0" applyAlignment="0" applyProtection="0"/>
    <xf numFmtId="0" fontId="18" fillId="0" borderId="0" applyFill="0" applyBorder="0" applyAlignment="0">
      <protection/>
    </xf>
    <xf numFmtId="0" fontId="87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10">
      <alignment/>
      <protection/>
    </xf>
    <xf numFmtId="176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59" fillId="0" borderId="0" applyNumberFormat="0" applyFont="0" applyFill="0" applyAlignment="0">
      <protection/>
    </xf>
    <xf numFmtId="0" fontId="88" fillId="33" borderId="0" applyNumberFormat="0" applyBorder="0" applyAlignment="0" applyProtection="0"/>
    <xf numFmtId="0" fontId="28" fillId="0" borderId="0">
      <alignment/>
      <protection/>
    </xf>
    <xf numFmtId="37" fontId="60" fillId="0" borderId="0">
      <alignment/>
      <protection/>
    </xf>
    <xf numFmtId="178" fontId="6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89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0" fillId="34" borderId="11" applyNumberFormat="0" applyFont="0" applyAlignment="0" applyProtection="0"/>
    <xf numFmtId="0" fontId="90" fillId="28" borderId="12" applyNumberFormat="0" applyAlignment="0" applyProtection="0"/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13" applyNumberFormat="0" applyBorder="0">
      <alignment/>
      <protection/>
    </xf>
    <xf numFmtId="0" fontId="18" fillId="0" borderId="0" applyFill="0" applyBorder="0" applyAlignment="0">
      <protection/>
    </xf>
    <xf numFmtId="3" fontId="67" fillId="0" borderId="0">
      <alignment/>
      <protection/>
    </xf>
    <xf numFmtId="0" fontId="58" fillId="0" borderId="0">
      <alignment/>
      <protection/>
    </xf>
    <xf numFmtId="49" fontId="68" fillId="0" borderId="0" applyFill="0" applyBorder="0" applyAlignment="0">
      <protection/>
    </xf>
    <xf numFmtId="0" fontId="18" fillId="0" borderId="0" applyFill="0" applyBorder="0" applyAlignment="0">
      <protection/>
    </xf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0" borderId="0" applyNumberFormat="0" applyFill="0" applyBorder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>
      <alignment/>
      <protection/>
    </xf>
    <xf numFmtId="0" fontId="59" fillId="0" borderId="0">
      <alignment/>
      <protection/>
    </xf>
    <xf numFmtId="167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70" fillId="0" borderId="0" applyFont="0" applyFill="0" applyBorder="0" applyAlignment="0" applyProtection="0"/>
    <xf numFmtId="181" fontId="70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82" fontId="72" fillId="0" borderId="0" applyFont="0" applyFill="0" applyBorder="0" applyAlignment="0" applyProtection="0"/>
    <xf numFmtId="6" fontId="75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63" fillId="0" borderId="0">
      <alignment vertical="center"/>
      <protection/>
    </xf>
  </cellStyleXfs>
  <cellXfs count="110">
    <xf numFmtId="0" fontId="0" fillId="0" borderId="0" xfId="0" applyFont="1" applyAlignment="1">
      <alignment/>
    </xf>
    <xf numFmtId="0" fontId="19" fillId="0" borderId="0" xfId="111" applyFont="1" applyFill="1" applyAlignment="1">
      <alignment horizontal="center"/>
      <protection/>
    </xf>
    <xf numFmtId="0" fontId="20" fillId="0" borderId="0" xfId="111" applyFont="1" applyFill="1" applyAlignment="1">
      <alignment horizontal="center" vertical="center" shrinkToFit="1"/>
      <protection/>
    </xf>
    <xf numFmtId="0" fontId="21" fillId="0" borderId="0" xfId="111" applyFont="1" applyFill="1">
      <alignment/>
      <protection/>
    </xf>
    <xf numFmtId="0" fontId="20" fillId="0" borderId="0" xfId="111" applyFont="1" applyFill="1" applyAlignment="1">
      <alignment/>
      <protection/>
    </xf>
    <xf numFmtId="0" fontId="20" fillId="0" borderId="0" xfId="111" applyFont="1" applyFill="1" applyAlignment="1">
      <alignment horizontal="center" shrinkToFit="1"/>
      <protection/>
    </xf>
    <xf numFmtId="0" fontId="20" fillId="0" borderId="0" xfId="111" applyFont="1" applyFill="1" applyAlignment="1">
      <alignment horizontal="left"/>
      <protection/>
    </xf>
    <xf numFmtId="0" fontId="19" fillId="0" borderId="0" xfId="111" applyFont="1" applyFill="1">
      <alignment/>
      <protection/>
    </xf>
    <xf numFmtId="0" fontId="22" fillId="0" borderId="0" xfId="111" applyFont="1" applyFill="1" applyAlignment="1">
      <alignment horizontal="left"/>
      <protection/>
    </xf>
    <xf numFmtId="0" fontId="22" fillId="0" borderId="0" xfId="111" applyFont="1" applyFill="1" applyBorder="1" applyAlignment="1">
      <alignment/>
      <protection/>
    </xf>
    <xf numFmtId="0" fontId="20" fillId="0" borderId="0" xfId="111" applyFont="1" applyFill="1" applyBorder="1" applyAlignment="1">
      <alignment horizontal="left"/>
      <protection/>
    </xf>
    <xf numFmtId="0" fontId="20" fillId="0" borderId="0" xfId="111" applyFont="1" applyFill="1" applyAlignment="1">
      <alignment horizontal="center"/>
      <protection/>
    </xf>
    <xf numFmtId="0" fontId="23" fillId="0" borderId="0" xfId="111" applyFont="1" applyFill="1" applyAlignment="1">
      <alignment horizontal="left"/>
      <protection/>
    </xf>
    <xf numFmtId="0" fontId="21" fillId="0" borderId="0" xfId="111" applyFont="1" applyFill="1" applyAlignment="1">
      <alignment horizontal="center"/>
      <protection/>
    </xf>
    <xf numFmtId="0" fontId="24" fillId="0" borderId="0" xfId="111" applyFont="1" applyFill="1" applyAlignment="1">
      <alignment horizontal="center"/>
      <protection/>
    </xf>
    <xf numFmtId="0" fontId="24" fillId="0" borderId="0" xfId="111" applyFont="1" applyFill="1" applyBorder="1" applyAlignment="1">
      <alignment horizontal="center"/>
      <protection/>
    </xf>
    <xf numFmtId="0" fontId="21" fillId="0" borderId="0" xfId="111" applyFont="1" applyFill="1" applyBorder="1" applyAlignment="1">
      <alignment horizontal="center"/>
      <protection/>
    </xf>
    <xf numFmtId="0" fontId="23" fillId="0" borderId="15" xfId="122" applyFont="1" applyBorder="1" applyAlignment="1">
      <alignment horizontal="center" vertical="center" wrapText="1"/>
      <protection/>
    </xf>
    <xf numFmtId="0" fontId="23" fillId="0" borderId="16" xfId="122" applyFont="1" applyBorder="1" applyAlignment="1">
      <alignment horizontal="left" vertical="center" wrapText="1"/>
      <protection/>
    </xf>
    <xf numFmtId="0" fontId="23" fillId="0" borderId="17" xfId="122" applyFont="1" applyBorder="1" applyAlignment="1">
      <alignment horizontal="left" vertical="center" wrapText="1"/>
      <protection/>
    </xf>
    <xf numFmtId="0" fontId="19" fillId="0" borderId="18" xfId="111" applyFont="1" applyFill="1" applyBorder="1" applyAlignment="1">
      <alignment horizontal="center" vertical="center" wrapText="1"/>
      <protection/>
    </xf>
    <xf numFmtId="9" fontId="23" fillId="0" borderId="19" xfId="122" applyNumberFormat="1" applyFont="1" applyBorder="1" applyAlignment="1">
      <alignment horizontal="center" vertical="center"/>
      <protection/>
    </xf>
    <xf numFmtId="9" fontId="23" fillId="0" borderId="4" xfId="122" applyNumberFormat="1" applyFont="1" applyBorder="1" applyAlignment="1">
      <alignment horizontal="center" vertical="center"/>
      <protection/>
    </xf>
    <xf numFmtId="9" fontId="23" fillId="0" borderId="20" xfId="122" applyNumberFormat="1" applyFont="1" applyBorder="1" applyAlignment="1">
      <alignment horizontal="center" vertical="center"/>
      <protection/>
    </xf>
    <xf numFmtId="0" fontId="23" fillId="0" borderId="8" xfId="122" applyFont="1" applyBorder="1" applyAlignment="1">
      <alignment horizontal="center" vertical="center" wrapText="1"/>
      <protection/>
    </xf>
    <xf numFmtId="0" fontId="26" fillId="0" borderId="0" xfId="122" applyFont="1" applyBorder="1">
      <alignment/>
      <protection/>
    </xf>
    <xf numFmtId="0" fontId="27" fillId="0" borderId="0" xfId="119" applyFont="1" applyFill="1" applyBorder="1" applyAlignment="1">
      <alignment horizontal="center" vertical="center"/>
      <protection/>
    </xf>
    <xf numFmtId="0" fontId="28" fillId="0" borderId="0" xfId="122" applyFont="1" applyBorder="1">
      <alignment/>
      <protection/>
    </xf>
    <xf numFmtId="0" fontId="23" fillId="0" borderId="21" xfId="122" applyFont="1" applyBorder="1" applyAlignment="1">
      <alignment horizontal="center" vertical="center" wrapText="1"/>
      <protection/>
    </xf>
    <xf numFmtId="0" fontId="23" fillId="0" borderId="22" xfId="122" applyFont="1" applyBorder="1" applyAlignment="1">
      <alignment horizontal="left" vertical="center" wrapText="1"/>
      <protection/>
    </xf>
    <xf numFmtId="0" fontId="23" fillId="0" borderId="23" xfId="122" applyFont="1" applyBorder="1" applyAlignment="1">
      <alignment horizontal="left" vertical="center" wrapText="1"/>
      <protection/>
    </xf>
    <xf numFmtId="0" fontId="19" fillId="0" borderId="24" xfId="111" applyFont="1" applyFill="1" applyBorder="1" applyAlignment="1">
      <alignment horizontal="center" vertical="center" wrapText="1"/>
      <protection/>
    </xf>
    <xf numFmtId="49" fontId="94" fillId="0" borderId="8" xfId="122" applyNumberFormat="1" applyFont="1" applyFill="1" applyBorder="1" applyAlignment="1">
      <alignment horizontal="center" vertical="center" wrapText="1"/>
      <protection/>
    </xf>
    <xf numFmtId="0" fontId="94" fillId="0" borderId="8" xfId="122" applyFont="1" applyFill="1" applyBorder="1" applyAlignment="1">
      <alignment horizontal="center" vertical="center" wrapText="1"/>
      <protection/>
    </xf>
    <xf numFmtId="0" fontId="94" fillId="0" borderId="18" xfId="119" applyFont="1" applyFill="1" applyBorder="1" applyAlignment="1">
      <alignment horizontal="center" vertical="center" wrapText="1"/>
      <protection/>
    </xf>
    <xf numFmtId="0" fontId="95" fillId="0" borderId="25" xfId="122" applyFont="1" applyFill="1" applyBorder="1" applyAlignment="1">
      <alignment horizontal="center" vertical="center" wrapText="1"/>
      <protection/>
    </xf>
    <xf numFmtId="0" fontId="96" fillId="0" borderId="24" xfId="122" applyFont="1" applyFill="1" applyBorder="1" applyAlignment="1">
      <alignment horizontal="center" vertical="center" wrapText="1"/>
      <protection/>
    </xf>
    <xf numFmtId="0" fontId="26" fillId="0" borderId="0" xfId="122" applyFont="1" applyBorder="1" applyAlignment="1">
      <alignment horizontal="center" vertical="center"/>
      <protection/>
    </xf>
    <xf numFmtId="0" fontId="28" fillId="0" borderId="0" xfId="122" applyFont="1" applyBorder="1" applyAlignment="1">
      <alignment horizontal="center" vertical="center"/>
      <protection/>
    </xf>
    <xf numFmtId="0" fontId="23" fillId="0" borderId="26" xfId="122" applyFont="1" applyBorder="1" applyAlignment="1">
      <alignment horizontal="center" vertical="center" wrapText="1"/>
      <protection/>
    </xf>
    <xf numFmtId="0" fontId="23" fillId="0" borderId="27" xfId="122" applyFont="1" applyBorder="1" applyAlignment="1">
      <alignment horizontal="center" vertical="center" wrapText="1"/>
      <protection/>
    </xf>
    <xf numFmtId="0" fontId="19" fillId="0" borderId="25" xfId="111" applyFont="1" applyFill="1" applyBorder="1" applyAlignment="1">
      <alignment horizontal="center" vertical="center" wrapText="1"/>
      <protection/>
    </xf>
    <xf numFmtId="9" fontId="97" fillId="0" borderId="8" xfId="122" applyNumberFormat="1" applyFont="1" applyFill="1" applyBorder="1" applyAlignment="1">
      <alignment horizontal="center" vertical="center" wrapText="1"/>
      <protection/>
    </xf>
    <xf numFmtId="0" fontId="94" fillId="0" borderId="25" xfId="119" applyFont="1" applyFill="1" applyBorder="1" applyAlignment="1">
      <alignment horizontal="center" vertical="center" wrapText="1"/>
      <protection/>
    </xf>
    <xf numFmtId="9" fontId="95" fillId="0" borderId="8" xfId="122" applyNumberFormat="1" applyFont="1" applyFill="1" applyBorder="1" applyAlignment="1">
      <alignment horizontal="center" vertical="center" wrapText="1"/>
      <protection/>
    </xf>
    <xf numFmtId="0" fontId="96" fillId="0" borderId="25" xfId="122" applyFont="1" applyFill="1" applyBorder="1" applyAlignment="1">
      <alignment horizontal="center" vertical="center" wrapText="1"/>
      <protection/>
    </xf>
    <xf numFmtId="0" fontId="26" fillId="0" borderId="0" xfId="122" applyFont="1" applyBorder="1" applyAlignment="1">
      <alignment horizontal="right"/>
      <protection/>
    </xf>
    <xf numFmtId="0" fontId="27" fillId="0" borderId="0" xfId="119" applyFont="1" applyFill="1" applyBorder="1" applyAlignment="1">
      <alignment horizontal="center"/>
      <protection/>
    </xf>
    <xf numFmtId="0" fontId="28" fillId="0" borderId="0" xfId="122" applyFont="1" applyBorder="1" applyAlignment="1">
      <alignment horizontal="right"/>
      <protection/>
    </xf>
    <xf numFmtId="0" fontId="33" fillId="0" borderId="8" xfId="119" applyFont="1" applyFill="1" applyBorder="1" applyAlignment="1">
      <alignment horizontal="center" vertical="center"/>
      <protection/>
    </xf>
    <xf numFmtId="0" fontId="95" fillId="0" borderId="8" xfId="119" applyNumberFormat="1" applyFont="1" applyFill="1" applyBorder="1" applyAlignment="1" applyProtection="1">
      <alignment horizontal="center" vertical="center"/>
      <protection/>
    </xf>
    <xf numFmtId="0" fontId="94" fillId="0" borderId="19" xfId="119" applyNumberFormat="1" applyFont="1" applyFill="1" applyBorder="1" applyAlignment="1" applyProtection="1">
      <alignment horizontal="left" vertical="center"/>
      <protection/>
    </xf>
    <xf numFmtId="0" fontId="95" fillId="0" borderId="20" xfId="119" applyNumberFormat="1" applyFont="1" applyFill="1" applyBorder="1" applyAlignment="1" applyProtection="1">
      <alignment horizontal="left" vertical="center"/>
      <protection/>
    </xf>
    <xf numFmtId="14" fontId="94" fillId="0" borderId="20" xfId="119" applyNumberFormat="1" applyFont="1" applyFill="1" applyBorder="1" applyAlignment="1" applyProtection="1">
      <alignment horizontal="left" vertical="center"/>
      <protection/>
    </xf>
    <xf numFmtId="0" fontId="34" fillId="0" borderId="8" xfId="119" applyFont="1" applyBorder="1" applyAlignment="1">
      <alignment horizontal="center" vertical="center"/>
      <protection/>
    </xf>
    <xf numFmtId="0" fontId="34" fillId="0" borderId="8" xfId="119" applyFont="1" applyFill="1" applyBorder="1" applyAlignment="1">
      <alignment horizontal="center" vertical="center"/>
      <protection/>
    </xf>
    <xf numFmtId="0" fontId="34" fillId="0" borderId="25" xfId="119" applyFont="1" applyFill="1" applyBorder="1" applyAlignment="1">
      <alignment horizontal="center" vertical="center"/>
      <protection/>
    </xf>
    <xf numFmtId="164" fontId="33" fillId="0" borderId="25" xfId="119" applyNumberFormat="1" applyFont="1" applyFill="1" applyBorder="1" applyAlignment="1">
      <alignment horizontal="center" vertical="center"/>
      <protection/>
    </xf>
    <xf numFmtId="0" fontId="33" fillId="0" borderId="25" xfId="119" applyFont="1" applyFill="1" applyBorder="1" applyAlignment="1">
      <alignment horizontal="left" vertical="center"/>
      <protection/>
    </xf>
    <xf numFmtId="0" fontId="35" fillId="0" borderId="8" xfId="119" applyFont="1" applyFill="1" applyBorder="1" applyAlignment="1">
      <alignment horizontal="center" vertical="center"/>
      <protection/>
    </xf>
    <xf numFmtId="0" fontId="26" fillId="35" borderId="0" xfId="119" applyFont="1" applyFill="1" applyBorder="1" applyAlignment="1">
      <alignment vertical="center"/>
      <protection/>
    </xf>
    <xf numFmtId="0" fontId="21" fillId="35" borderId="0" xfId="119" applyFont="1" applyFill="1" applyBorder="1" applyAlignment="1">
      <alignment vertical="center"/>
      <protection/>
    </xf>
    <xf numFmtId="0" fontId="19" fillId="0" borderId="0" xfId="119" applyFont="1" applyFill="1" applyBorder="1" applyAlignment="1">
      <alignment horizontal="center" vertical="center"/>
      <protection/>
    </xf>
    <xf numFmtId="0" fontId="19" fillId="0" borderId="0" xfId="119" applyFont="1" applyBorder="1" applyAlignment="1">
      <alignment horizontal="center" vertical="center"/>
      <protection/>
    </xf>
    <xf numFmtId="0" fontId="21" fillId="0" borderId="0" xfId="119" applyFont="1" applyBorder="1" applyAlignment="1">
      <alignment horizontal="left" vertical="center"/>
      <protection/>
    </xf>
    <xf numFmtId="0" fontId="19" fillId="0" borderId="0" xfId="119" applyFont="1" applyBorder="1" applyAlignment="1">
      <alignment horizontal="left" vertical="center"/>
      <protection/>
    </xf>
    <xf numFmtId="14" fontId="26" fillId="0" borderId="0" xfId="119" applyNumberFormat="1" applyFont="1" applyFill="1" applyBorder="1" applyAlignment="1">
      <alignment horizontal="center" vertical="center"/>
      <protection/>
    </xf>
    <xf numFmtId="0" fontId="21" fillId="0" borderId="0" xfId="119" applyFont="1" applyFill="1" applyBorder="1" applyAlignment="1">
      <alignment horizontal="center" vertical="center"/>
      <protection/>
    </xf>
    <xf numFmtId="164" fontId="19" fillId="0" borderId="0" xfId="119" applyNumberFormat="1" applyFont="1" applyFill="1" applyBorder="1" applyAlignment="1">
      <alignment horizontal="center" vertical="center"/>
      <protection/>
    </xf>
    <xf numFmtId="0" fontId="19" fillId="0" borderId="0" xfId="119" applyFont="1" applyFill="1" applyBorder="1" applyAlignment="1">
      <alignment horizontal="left"/>
      <protection/>
    </xf>
    <xf numFmtId="0" fontId="36" fillId="0" borderId="0" xfId="119" applyFont="1" applyFill="1" applyBorder="1" applyAlignment="1">
      <alignment horizontal="center"/>
      <protection/>
    </xf>
    <xf numFmtId="0" fontId="33" fillId="0" borderId="19" xfId="119" applyFont="1" applyFill="1" applyBorder="1" applyAlignment="1">
      <alignment vertical="center"/>
      <protection/>
    </xf>
    <xf numFmtId="0" fontId="33" fillId="0" borderId="20" xfId="119" applyFont="1" applyFill="1" applyBorder="1" applyAlignment="1">
      <alignment vertical="center"/>
      <protection/>
    </xf>
    <xf numFmtId="0" fontId="33" fillId="0" borderId="8" xfId="119" applyFont="1" applyFill="1" applyBorder="1" applyAlignment="1">
      <alignment horizontal="center" vertical="center" wrapText="1"/>
      <protection/>
    </xf>
    <xf numFmtId="0" fontId="33" fillId="0" borderId="19" xfId="119" applyFont="1" applyFill="1" applyBorder="1" applyAlignment="1">
      <alignment horizontal="center" vertical="center" wrapText="1"/>
      <protection/>
    </xf>
    <xf numFmtId="0" fontId="33" fillId="0" borderId="8" xfId="119" applyFont="1" applyFill="1" applyBorder="1" applyAlignment="1">
      <alignment horizontal="center" vertical="center" wrapText="1"/>
      <protection/>
    </xf>
    <xf numFmtId="0" fontId="37" fillId="0" borderId="0" xfId="122" applyFont="1" applyAlignment="1">
      <alignment horizontal="center"/>
      <protection/>
    </xf>
    <xf numFmtId="0" fontId="37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 applyAlignment="1">
      <alignment horizontal="center"/>
      <protection/>
    </xf>
    <xf numFmtId="164" fontId="19" fillId="0" borderId="0" xfId="119" applyNumberFormat="1" applyFont="1" applyFill="1" applyBorder="1" applyAlignment="1">
      <alignment horizontal="center"/>
      <protection/>
    </xf>
    <xf numFmtId="0" fontId="36" fillId="0" borderId="0" xfId="119" applyFont="1" applyFill="1" applyBorder="1" applyAlignment="1">
      <alignment horizontal="left"/>
      <protection/>
    </xf>
    <xf numFmtId="0" fontId="21" fillId="0" borderId="8" xfId="119" applyFont="1" applyFill="1" applyBorder="1" applyAlignment="1">
      <alignment horizontal="center" vertical="center"/>
      <protection/>
    </xf>
    <xf numFmtId="0" fontId="21" fillId="0" borderId="19" xfId="119" applyFont="1" applyFill="1" applyBorder="1" applyAlignment="1">
      <alignment horizontal="left" vertical="center"/>
      <protection/>
    </xf>
    <xf numFmtId="0" fontId="28" fillId="0" borderId="4" xfId="119" applyFont="1" applyBorder="1" applyAlignment="1">
      <alignment vertical="center"/>
      <protection/>
    </xf>
    <xf numFmtId="9" fontId="21" fillId="0" borderId="19" xfId="137" applyFont="1" applyFill="1" applyBorder="1" applyAlignment="1">
      <alignment horizontal="center" vertical="center"/>
    </xf>
    <xf numFmtId="0" fontId="19" fillId="0" borderId="19" xfId="119" applyFont="1" applyFill="1" applyBorder="1" applyAlignment="1">
      <alignment vertical="center"/>
      <protection/>
    </xf>
    <xf numFmtId="0" fontId="19" fillId="0" borderId="4" xfId="119" applyFont="1" applyFill="1" applyBorder="1" applyAlignment="1">
      <alignment vertical="center"/>
      <protection/>
    </xf>
    <xf numFmtId="0" fontId="19" fillId="0" borderId="20" xfId="119" applyFont="1" applyFill="1" applyBorder="1" applyAlignment="1">
      <alignment vertical="center"/>
      <protection/>
    </xf>
    <xf numFmtId="0" fontId="19" fillId="0" borderId="8" xfId="119" applyFont="1" applyFill="1" applyBorder="1" applyAlignment="1">
      <alignment horizontal="center" vertical="center"/>
      <protection/>
    </xf>
    <xf numFmtId="9" fontId="19" fillId="0" borderId="19" xfId="119" applyNumberFormat="1" applyFont="1" applyFill="1" applyBorder="1" applyAlignment="1">
      <alignment horizontal="center" vertical="center"/>
      <protection/>
    </xf>
    <xf numFmtId="0" fontId="19" fillId="0" borderId="0" xfId="119" applyFont="1" applyFill="1" applyAlignment="1">
      <alignment horizontal="center"/>
      <protection/>
    </xf>
    <xf numFmtId="0" fontId="21" fillId="0" borderId="0" xfId="119" applyFont="1" applyFill="1" applyBorder="1" applyAlignment="1">
      <alignment/>
      <protection/>
    </xf>
    <xf numFmtId="0" fontId="21" fillId="35" borderId="0" xfId="119" applyFont="1" applyFill="1" applyBorder="1">
      <alignment/>
      <protection/>
    </xf>
    <xf numFmtId="0" fontId="19" fillId="0" borderId="0" xfId="119" applyFont="1" applyFill="1" applyBorder="1">
      <alignment/>
      <protection/>
    </xf>
    <xf numFmtId="0" fontId="21" fillId="0" borderId="0" xfId="119" applyFont="1" applyFill="1" applyAlignment="1">
      <alignment horizontal="center"/>
      <protection/>
    </xf>
    <xf numFmtId="0" fontId="24" fillId="0" borderId="0" xfId="119" applyFont="1" applyFill="1" applyAlignment="1">
      <alignment horizontal="center"/>
      <protection/>
    </xf>
    <xf numFmtId="0" fontId="38" fillId="0" borderId="0" xfId="119" applyFont="1" applyFill="1" applyBorder="1" applyAlignment="1">
      <alignment horizontal="left"/>
      <protection/>
    </xf>
    <xf numFmtId="0" fontId="19" fillId="0" borderId="0" xfId="119" applyFont="1" applyFill="1" applyAlignment="1">
      <alignment/>
      <protection/>
    </xf>
    <xf numFmtId="0" fontId="21" fillId="0" borderId="0" xfId="119" applyFont="1" applyFill="1" applyBorder="1">
      <alignment/>
      <protection/>
    </xf>
    <xf numFmtId="0" fontId="19" fillId="0" borderId="0" xfId="119" applyFont="1" applyBorder="1" applyAlignment="1">
      <alignment horizontal="center"/>
      <protection/>
    </xf>
    <xf numFmtId="0" fontId="21" fillId="0" borderId="0" xfId="119" applyFont="1" applyFill="1" applyBorder="1" applyAlignment="1">
      <alignment horizontal="center"/>
      <protection/>
    </xf>
    <xf numFmtId="0" fontId="36" fillId="0" borderId="0" xfId="119" applyFont="1" applyFill="1" applyAlignment="1">
      <alignment horizontal="center"/>
      <protection/>
    </xf>
    <xf numFmtId="0" fontId="38" fillId="0" borderId="0" xfId="119" applyFont="1" applyAlignment="1">
      <alignment/>
      <protection/>
    </xf>
    <xf numFmtId="0" fontId="19" fillId="0" borderId="0" xfId="119" applyFont="1" applyFill="1" applyAlignment="1">
      <alignment horizontal="left"/>
      <protection/>
    </xf>
    <xf numFmtId="0" fontId="19" fillId="0" borderId="0" xfId="119" applyFont="1" applyAlignment="1">
      <alignment horizontal="left"/>
      <protection/>
    </xf>
    <xf numFmtId="0" fontId="19" fillId="0" borderId="0" xfId="119" applyFont="1" applyAlignment="1">
      <alignment horizontal="center"/>
      <protection/>
    </xf>
    <xf numFmtId="0" fontId="19" fillId="0" borderId="0" xfId="119" applyFont="1" applyBorder="1" applyAlignment="1">
      <alignment horizontal="left"/>
      <protection/>
    </xf>
    <xf numFmtId="0" fontId="28" fillId="0" borderId="0" xfId="122" applyFont="1">
      <alignment/>
      <protection/>
    </xf>
    <xf numFmtId="0" fontId="28" fillId="0" borderId="0" xfId="122" applyFont="1" applyAlignment="1">
      <alignment horizontal="center"/>
      <protection/>
    </xf>
    <xf numFmtId="0" fontId="28" fillId="0" borderId="0" xfId="122" applyFont="1" applyBorder="1" applyAlignment="1">
      <alignment horizontal="left"/>
      <protection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一般_00Q3902REV.1" xfId="153"/>
    <cellStyle name="千分位[0]_00Q3902REV.1" xfId="154"/>
    <cellStyle name="千分位_00Q3902REV.1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標準_機器ﾘｽト (2)" xfId="161"/>
    <cellStyle name="貨幣 [0]_00Q3902REV.1" xfId="162"/>
    <cellStyle name="貨幣[0]_BRE" xfId="163"/>
    <cellStyle name="貨幣_00Q3902REV.1" xfId="164"/>
    <cellStyle name=" [0.00]_ Att. 1- Cover" xfId="165"/>
    <cellStyle name="_ Att. 1- Cover" xfId="166"/>
    <cellStyle name="?_ Att. 1- Cover" xfId="167"/>
  </cellStyles>
  <dxfs count="3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000264167786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76200" cy="28575"/>
    <xdr:sp>
      <xdr:nvSpPr>
        <xdr:cNvPr id="1" name="Text Box 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" name="Text Box 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" name="Text Box 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" name="Text Box 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" name="Text Box 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" name="Text Box 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" name="Text Box 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" name="Text Box 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" name="Text Box 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" name="Text Box 1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" name="Text Box 1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" name="Text Box 1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" name="Text Box 1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" name="Text Box 1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" name="Text Box 1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" name="Text Box 1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" name="Text Box 1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" name="Text Box 1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" name="Text Box 1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" name="Text Box 2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" name="Text Box 2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" name="Text Box 2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" name="Text Box 2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" name="Text Box 2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" name="Text Box 2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" name="Text Box 2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" name="Text Box 2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" name="Text Box 2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" name="Text Box 2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" name="Text Box 3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" name="Text Box 3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" name="Text Box 3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" name="Text Box 3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" name="Text Box 3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" name="Text Box 3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" name="Text Box 3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" name="Text Box 3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8" name="Text Box 3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9" name="Text Box 3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0" name="Text Box 4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1" name="Text Box 4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2" name="Text Box 4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3" name="Text Box 4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4" name="Text Box 4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5" name="Text Box 4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6" name="Text Box 4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7" name="Text Box 4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8" name="Text Box 4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49" name="Text Box 4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0" name="Text Box 5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1" name="Text Box 5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2" name="Text Box 5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3" name="Text Box 5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4" name="Text Box 5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5" name="Text Box 5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6" name="Text Box 5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7" name="Text Box 5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8" name="Text Box 5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59" name="Text Box 5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0" name="Text Box 6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1" name="Text Box 6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2" name="Text Box 6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3" name="Text Box 6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4" name="Text Box 6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5" name="Text Box 6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6" name="Text Box 6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7" name="Text Box 6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8" name="Text Box 6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69" name="Text Box 6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0" name="Text Box 7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1" name="Text Box 7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2" name="Text Box 7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3" name="Text Box 7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4" name="Text Box 7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5" name="Text Box 7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6" name="Text Box 7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7" name="Text Box 7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8" name="Text Box 7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79" name="Text Box 7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0" name="Text Box 8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1" name="Text Box 8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2" name="Text Box 8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3" name="Text Box 8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4" name="Text Box 8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5" name="Text Box 8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6" name="Text Box 8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7" name="Text Box 8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8" name="Text Box 8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89" name="Text Box 8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0" name="Text Box 9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1" name="Text Box 9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2" name="Text Box 9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3" name="Text Box 9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4" name="Text Box 9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5" name="Text Box 9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6" name="Text Box 9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7" name="Text Box 9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8" name="Text Box 9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99" name="Text Box 9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0" name="Text Box 10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1" name="Text Box 10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2" name="Text Box 10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3" name="Text Box 10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4" name="Text Box 10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5" name="Text Box 10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6" name="Text Box 10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7" name="Text Box 10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8" name="Text Box 10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09" name="Text Box 10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0" name="Text Box 11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1" name="Text Box 11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2" name="Text Box 11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3" name="Text Box 11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4" name="Text Box 11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5" name="Text Box 11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6" name="Text Box 11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7" name="Text Box 11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8" name="Text Box 11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19" name="Text Box 11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0" name="Text Box 12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1" name="Text Box 12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2" name="Text Box 12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3" name="Text Box 12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4" name="Text Box 12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5" name="Text Box 12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6" name="Text Box 12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7" name="Text Box 12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8" name="Text Box 12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29" name="Text Box 12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0" name="Text Box 13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1" name="Text Box 13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2" name="Text Box 13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3" name="Text Box 13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4" name="Text Box 13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5" name="Text Box 13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6" name="Text Box 13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7" name="Text Box 13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8" name="Text Box 13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39" name="Text Box 13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0" name="Text Box 14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1" name="Text Box 14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2" name="Text Box 14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3" name="Text Box 14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4" name="Text Box 14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5" name="Text Box 14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6" name="Text Box 14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7" name="Text Box 14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8" name="Text Box 14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49" name="Text Box 14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0" name="Text Box 15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1" name="Text Box 15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2" name="Text Box 15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3" name="Text Box 15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4" name="Text Box 15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5" name="Text Box 15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6" name="Text Box 15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7" name="Text Box 15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8" name="Text Box 15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59" name="Text Box 15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0" name="Text Box 16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1" name="Text Box 16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2" name="Text Box 16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3" name="Text Box 16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4" name="Text Box 16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5" name="Text Box 16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6" name="Text Box 16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7" name="Text Box 16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8" name="Text Box 16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69" name="Text Box 16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0" name="Text Box 17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1" name="Text Box 17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2" name="Text Box 17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3" name="Text Box 17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4" name="Text Box 17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5" name="Text Box 17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6" name="Text Box 17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7" name="Text Box 17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8" name="Text Box 17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79" name="Text Box 17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0" name="Text Box 18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1" name="Text Box 18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2" name="Text Box 18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3" name="Text Box 18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4" name="Text Box 18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5" name="Text Box 18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6" name="Text Box 18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7" name="Text Box 18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8" name="Text Box 18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89" name="Text Box 18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0" name="Text Box 19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1" name="Text Box 19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2" name="Text Box 19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3" name="Text Box 19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4" name="Text Box 19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5" name="Text Box 19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6" name="Text Box 19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7" name="Text Box 19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8" name="Text Box 19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199" name="Text Box 19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0" name="Text Box 20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1" name="Text Box 20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2" name="Text Box 20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3" name="Text Box 20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4" name="Text Box 20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5" name="Text Box 20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6" name="Text Box 20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7" name="Text Box 20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8" name="Text Box 20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09" name="Text Box 20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0" name="Text Box 21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1" name="Text Box 21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2" name="Text Box 21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3" name="Text Box 21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4" name="Text Box 21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5" name="Text Box 21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6" name="Text Box 21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7" name="Text Box 21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8" name="Text Box 21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19" name="Text Box 21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0" name="Text Box 22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1" name="Text Box 22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2" name="Text Box 22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3" name="Text Box 22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4" name="Text Box 22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5" name="Text Box 22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6" name="Text Box 22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7" name="Text Box 22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8" name="Text Box 22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29" name="Text Box 22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0" name="Text Box 23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1" name="Text Box 23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2" name="Text Box 23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3" name="Text Box 23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4" name="Text Box 23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5" name="Text Box 23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6" name="Text Box 23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7" name="Text Box 23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8" name="Text Box 23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39" name="Text Box 23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0" name="Text Box 24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1" name="Text Box 24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2" name="Text Box 24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3" name="Text Box 24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4" name="Text Box 24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5" name="Text Box 24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6" name="Text Box 24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7" name="Text Box 24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8" name="Text Box 24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49" name="Text Box 24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0" name="Text Box 25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1" name="Text Box 25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2" name="Text Box 25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3" name="Text Box 25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4" name="Text Box 25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5" name="Text Box 25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6" name="Text Box 25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7" name="Text Box 25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8" name="Text Box 25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59" name="Text Box 25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0" name="Text Box 26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1" name="Text Box 26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2" name="Text Box 26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3" name="Text Box 26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4" name="Text Box 26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5" name="Text Box 26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6" name="Text Box 26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7" name="Text Box 26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8" name="Text Box 26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69" name="Text Box 26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0" name="Text Box 27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1" name="Text Box 27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2" name="Text Box 27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3" name="Text Box 27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4" name="Text Box 27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5" name="Text Box 27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6" name="Text Box 27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7" name="Text Box 27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8" name="Text Box 27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79" name="Text Box 27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0" name="Text Box 28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1" name="Text Box 28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2" name="Text Box 28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3" name="Text Box 28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4" name="Text Box 28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5" name="Text Box 28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6" name="Text Box 28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7" name="Text Box 28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8" name="Text Box 28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89" name="Text Box 28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0" name="Text Box 29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1" name="Text Box 29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2" name="Text Box 29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3" name="Text Box 29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4" name="Text Box 29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5" name="Text Box 29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6" name="Text Box 29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7" name="Text Box 29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8" name="Text Box 29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299" name="Text Box 29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0" name="Text Box 30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1" name="Text Box 30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2" name="Text Box 30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3" name="Text Box 30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4" name="Text Box 30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5" name="Text Box 30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6" name="Text Box 30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7" name="Text Box 30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8" name="Text Box 30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09" name="Text Box 30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0" name="Text Box 31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1" name="Text Box 31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2" name="Text Box 31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3" name="Text Box 31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4" name="Text Box 31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5" name="Text Box 31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6" name="Text Box 31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7" name="Text Box 31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8" name="Text Box 31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19" name="Text Box 31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0" name="Text Box 32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1" name="Text Box 32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2" name="Text Box 32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3" name="Text Box 32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4" name="Text Box 32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5" name="Text Box 32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6" name="Text Box 32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7" name="Text Box 32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8" name="Text Box 32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29" name="Text Box 32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0" name="Text Box 33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1" name="Text Box 33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2" name="Text Box 33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3" name="Text Box 33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4" name="Text Box 33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5" name="Text Box 33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6" name="Text Box 33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7" name="Text Box 33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8" name="Text Box 33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39" name="Text Box 33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0" name="Text Box 34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1" name="Text Box 34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2" name="Text Box 34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3" name="Text Box 34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4" name="Text Box 34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5" name="Text Box 34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6" name="Text Box 34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7" name="Text Box 34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8" name="Text Box 34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49" name="Text Box 34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0" name="Text Box 35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1" name="Text Box 35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2" name="Text Box 35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3" name="Text Box 35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4" name="Text Box 35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5" name="Text Box 35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6" name="Text Box 35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7" name="Text Box 35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8" name="Text Box 35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59" name="Text Box 35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0" name="Text Box 36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1" name="Text Box 36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2" name="Text Box 36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3" name="Text Box 36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4" name="Text Box 36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5" name="Text Box 36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6" name="Text Box 36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7" name="Text Box 36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8" name="Text Box 36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69" name="Text Box 36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0" name="Text Box 37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1" name="Text Box 37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2" name="Text Box 37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3" name="Text Box 37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4" name="Text Box 374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5" name="Text Box 375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6" name="Text Box 376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7" name="Text Box 377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8" name="Text Box 378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79" name="Text Box 379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80" name="Text Box 380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81" name="Text Box 381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82" name="Text Box 382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>
      <xdr:nvSpPr>
        <xdr:cNvPr id="383" name="Text Box 383"/>
        <xdr:cNvSpPr txBox="1">
          <a:spLocks noChangeArrowheads="1"/>
        </xdr:cNvSpPr>
      </xdr:nvSpPr>
      <xdr:spPr>
        <a:xfrm>
          <a:off x="1666875" y="6286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47625</xdr:rowOff>
    </xdr:from>
    <xdr:to>
      <xdr:col>1</xdr:col>
      <xdr:colOff>219075</xdr:colOff>
      <xdr:row>1</xdr:row>
      <xdr:rowOff>209550</xdr:rowOff>
    </xdr:to>
    <xdr:pic>
      <xdr:nvPicPr>
        <xdr:cNvPr id="384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HK2%20-%20K9MCS%20-%20TI&#7870;NG%20ANH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K9MCS</v>
          </cell>
        </row>
        <row r="2">
          <cell r="G2" t="str">
            <v>TIẾNG ANH 2 (VẤN ĐÁP)</v>
          </cell>
          <cell r="R2">
            <v>3</v>
          </cell>
        </row>
        <row r="3">
          <cell r="G3" t="str">
            <v>ENG602</v>
          </cell>
          <cell r="R3">
            <v>2</v>
          </cell>
        </row>
        <row r="4">
          <cell r="A4" t="str">
            <v>Thời gian : 19h30 ngày 12/12/2014</v>
          </cell>
          <cell r="R4">
            <v>1</v>
          </cell>
        </row>
        <row r="7">
          <cell r="A7">
            <v>1</v>
          </cell>
          <cell r="B7">
            <v>1931111137</v>
          </cell>
          <cell r="C7" t="str">
            <v>Đặng Viết</v>
          </cell>
          <cell r="D7" t="str">
            <v>Bôn</v>
          </cell>
          <cell r="E7" t="str">
            <v>Nam</v>
          </cell>
          <cell r="F7" t="str">
            <v>18/05/1973</v>
          </cell>
          <cell r="G7" t="str">
            <v>K9MCS</v>
          </cell>
          <cell r="Q7">
            <v>0</v>
          </cell>
          <cell r="R7" t="str">
            <v>Không</v>
          </cell>
        </row>
        <row r="8">
          <cell r="A8">
            <v>2</v>
          </cell>
          <cell r="B8">
            <v>1931111138</v>
          </cell>
          <cell r="C8" t="str">
            <v>Nguyễn Đình</v>
          </cell>
          <cell r="D8" t="str">
            <v>Chiến</v>
          </cell>
          <cell r="E8" t="str">
            <v>Nam</v>
          </cell>
          <cell r="F8" t="str">
            <v>16/06/1990</v>
          </cell>
          <cell r="G8" t="str">
            <v>K9MCS</v>
          </cell>
          <cell r="Q8">
            <v>0</v>
          </cell>
          <cell r="R8" t="str">
            <v>Không</v>
          </cell>
        </row>
        <row r="9">
          <cell r="A9">
            <v>3</v>
          </cell>
          <cell r="B9">
            <v>1931111140</v>
          </cell>
          <cell r="C9" t="str">
            <v>Trần Quốc</v>
          </cell>
          <cell r="D9" t="str">
            <v>Cường</v>
          </cell>
          <cell r="E9" t="str">
            <v>Nam</v>
          </cell>
          <cell r="F9">
            <v>32698</v>
          </cell>
          <cell r="G9" t="str">
            <v>K9MCS</v>
          </cell>
          <cell r="Q9">
            <v>0</v>
          </cell>
          <cell r="R9" t="str">
            <v>Không</v>
          </cell>
        </row>
        <row r="10">
          <cell r="A10">
            <v>4</v>
          </cell>
          <cell r="B10">
            <v>1931111141</v>
          </cell>
          <cell r="C10" t="str">
            <v>Trần Đức</v>
          </cell>
          <cell r="D10" t="str">
            <v>Dũng</v>
          </cell>
          <cell r="E10" t="str">
            <v>Nam</v>
          </cell>
          <cell r="F10" t="str">
            <v>27/07/1990</v>
          </cell>
          <cell r="G10" t="str">
            <v>K9MCS</v>
          </cell>
          <cell r="Q10">
            <v>0</v>
          </cell>
          <cell r="R10" t="str">
            <v>Không</v>
          </cell>
        </row>
        <row r="11">
          <cell r="A11">
            <v>5</v>
          </cell>
          <cell r="B11">
            <v>1931111003</v>
          </cell>
          <cell r="C11" t="str">
            <v>Đặng Thanh</v>
          </cell>
          <cell r="D11" t="str">
            <v>Hải</v>
          </cell>
          <cell r="E11" t="str">
            <v>Nam</v>
          </cell>
          <cell r="F11" t="str">
            <v>29/08/1984</v>
          </cell>
          <cell r="G11" t="str">
            <v>K9MCS</v>
          </cell>
          <cell r="Q11">
            <v>0</v>
          </cell>
          <cell r="R11" t="str">
            <v>Không</v>
          </cell>
        </row>
        <row r="12">
          <cell r="A12">
            <v>6</v>
          </cell>
          <cell r="B12">
            <v>1931111143</v>
          </cell>
          <cell r="C12" t="str">
            <v>Trần Đức</v>
          </cell>
          <cell r="D12" t="str">
            <v>Hạnh</v>
          </cell>
          <cell r="E12" t="str">
            <v>Nam</v>
          </cell>
          <cell r="F12">
            <v>33094</v>
          </cell>
          <cell r="G12" t="str">
            <v>K9MCS</v>
          </cell>
          <cell r="Q12">
            <v>0</v>
          </cell>
          <cell r="R12" t="str">
            <v>Không</v>
          </cell>
        </row>
        <row r="13">
          <cell r="A13">
            <v>7</v>
          </cell>
          <cell r="B13">
            <v>1931111144</v>
          </cell>
          <cell r="C13" t="str">
            <v>Đinh Xuân</v>
          </cell>
          <cell r="D13" t="str">
            <v>Hiếu</v>
          </cell>
          <cell r="E13" t="str">
            <v>Nam</v>
          </cell>
          <cell r="F13" t="str">
            <v>29/09/1988</v>
          </cell>
          <cell r="G13" t="str">
            <v>K9MCS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B14">
            <v>1931111145</v>
          </cell>
          <cell r="C14" t="str">
            <v>Nguyễn Duy</v>
          </cell>
          <cell r="D14" t="str">
            <v>Hòa</v>
          </cell>
          <cell r="E14" t="str">
            <v>Nam</v>
          </cell>
          <cell r="F14" t="str">
            <v>23/02/1988</v>
          </cell>
          <cell r="G14" t="str">
            <v>K9MCS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B15">
            <v>1931111146</v>
          </cell>
          <cell r="C15" t="str">
            <v>Đặng Ngọc</v>
          </cell>
          <cell r="D15" t="str">
            <v>Hùng</v>
          </cell>
          <cell r="E15" t="str">
            <v>Nam</v>
          </cell>
          <cell r="F15">
            <v>31300</v>
          </cell>
          <cell r="G15" t="str">
            <v>K9MCS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B16">
            <v>1930111147</v>
          </cell>
          <cell r="C16" t="str">
            <v>Đoàn Hồng</v>
          </cell>
          <cell r="D16" t="str">
            <v>Ngọc</v>
          </cell>
          <cell r="E16" t="str">
            <v>Nữ</v>
          </cell>
          <cell r="F16" t="str">
            <v>20/09/1991</v>
          </cell>
          <cell r="G16" t="str">
            <v>K9MCS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B17">
            <v>1931111148</v>
          </cell>
          <cell r="C17" t="str">
            <v>Võ Thành</v>
          </cell>
          <cell r="D17" t="str">
            <v>Phước</v>
          </cell>
          <cell r="E17" t="str">
            <v>Nam</v>
          </cell>
          <cell r="F17" t="str">
            <v>20/02/1982</v>
          </cell>
          <cell r="G17" t="str">
            <v>K9MCS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B18">
            <v>1931111149</v>
          </cell>
          <cell r="C18" t="str">
            <v>Võ Hồng</v>
          </cell>
          <cell r="D18" t="str">
            <v>Quang</v>
          </cell>
          <cell r="E18" t="str">
            <v>Nam</v>
          </cell>
          <cell r="F18" t="str">
            <v>25/12/1977</v>
          </cell>
          <cell r="G18" t="str">
            <v>K9MCS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B19">
            <v>1930111150</v>
          </cell>
          <cell r="C19" t="str">
            <v>Hồ Thị Như</v>
          </cell>
          <cell r="D19" t="str">
            <v>Quỳnh</v>
          </cell>
          <cell r="E19" t="str">
            <v>Nữ</v>
          </cell>
          <cell r="F19">
            <v>32213</v>
          </cell>
          <cell r="G19" t="str">
            <v>K9MCS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B20">
            <v>1931111151</v>
          </cell>
          <cell r="C20" t="str">
            <v>Huỳnh Văn</v>
          </cell>
          <cell r="D20" t="str">
            <v>Thái</v>
          </cell>
          <cell r="E20" t="str">
            <v>Nam</v>
          </cell>
          <cell r="F20">
            <v>23153</v>
          </cell>
          <cell r="G20" t="str">
            <v>K9MCS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B21">
            <v>1930111152</v>
          </cell>
          <cell r="C21" t="str">
            <v>Huỳnh Thị Lệ</v>
          </cell>
          <cell r="D21" t="str">
            <v>Thanh</v>
          </cell>
          <cell r="E21" t="str">
            <v>Nữ</v>
          </cell>
          <cell r="F21">
            <v>30535</v>
          </cell>
          <cell r="G21" t="str">
            <v>K9MCS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B22">
            <v>1931111153</v>
          </cell>
          <cell r="C22" t="str">
            <v>Lê Đình</v>
          </cell>
          <cell r="D22" t="str">
            <v>Trúc</v>
          </cell>
          <cell r="E22" t="str">
            <v>Nam</v>
          </cell>
          <cell r="F22" t="str">
            <v>14/06/1981</v>
          </cell>
          <cell r="G22" t="str">
            <v>K9MCS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B23">
            <v>1931111154</v>
          </cell>
          <cell r="C23" t="str">
            <v>Vũ Long</v>
          </cell>
          <cell r="D23" t="str">
            <v>Vân</v>
          </cell>
          <cell r="E23" t="str">
            <v>Nam</v>
          </cell>
          <cell r="F23" t="str">
            <v>22/04/1977</v>
          </cell>
          <cell r="G23" t="str">
            <v>K9MCS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B24">
            <v>1931111155</v>
          </cell>
          <cell r="C24" t="str">
            <v>Bùi Văn</v>
          </cell>
          <cell r="D24" t="str">
            <v>Vượng</v>
          </cell>
          <cell r="E24" t="str">
            <v>Nam</v>
          </cell>
          <cell r="F24">
            <v>33035</v>
          </cell>
          <cell r="G24" t="str">
            <v>K9MCS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="110" zoomScaleNormal="110" zoomScalePageLayoutView="0" workbookViewId="0" topLeftCell="A28">
      <selection activeCell="E47" sqref="E47"/>
    </sheetView>
  </sheetViews>
  <sheetFormatPr defaultColWidth="9.140625" defaultRowHeight="15"/>
  <cols>
    <col min="1" max="1" width="3.7109375" style="107" customWidth="1"/>
    <col min="2" max="2" width="8.8515625" style="108" customWidth="1"/>
    <col min="3" max="3" width="12.421875" style="27" customWidth="1"/>
    <col min="4" max="4" width="8.140625" style="109" bestFit="1" customWidth="1"/>
    <col min="5" max="5" width="7.7109375" style="109" customWidth="1"/>
    <col min="6" max="6" width="7.140625" style="108" customWidth="1"/>
    <col min="7" max="7" width="3.57421875" style="76" customWidth="1"/>
    <col min="8" max="8" width="3.57421875" style="76" hidden="1" customWidth="1"/>
    <col min="9" max="9" width="4.00390625" style="76" customWidth="1"/>
    <col min="10" max="10" width="4.28125" style="76" hidden="1" customWidth="1"/>
    <col min="11" max="11" width="3.57421875" style="76" hidden="1" customWidth="1"/>
    <col min="12" max="12" width="4.00390625" style="76" customWidth="1"/>
    <col min="13" max="14" width="3.57421875" style="76" hidden="1" customWidth="1"/>
    <col min="15" max="16" width="4.57421875" style="76" customWidth="1"/>
    <col min="17" max="17" width="4.140625" style="76" customWidth="1"/>
    <col min="18" max="18" width="4.28125" style="76" customWidth="1"/>
    <col min="19" max="19" width="10.8515625" style="108" customWidth="1"/>
    <col min="20" max="20" width="10.28125" style="76" bestFit="1" customWidth="1"/>
    <col min="21" max="21" width="9.140625" style="25" customWidth="1"/>
    <col min="22" max="22" width="4.7109375" style="47" hidden="1" customWidth="1"/>
    <col min="23" max="23" width="12.421875" style="47" hidden="1" customWidth="1"/>
    <col min="24" max="24" width="9.140625" style="25" customWidth="1"/>
    <col min="25" max="16384" width="9.140625" style="27" customWidth="1"/>
  </cols>
  <sheetData>
    <row r="1" spans="1:20" s="3" customFormat="1" ht="18" customHeight="1">
      <c r="A1" s="1" t="s">
        <v>0</v>
      </c>
      <c r="B1" s="1"/>
      <c r="C1" s="1"/>
      <c r="D1" s="1"/>
      <c r="E1" s="2" t="str">
        <f>'[1]DSSV'!D1&amp;" * LỚP: "&amp;UPPER('[1]DSSV'!R1)</f>
        <v>DANH SÁCH HỌC VIÊN DỰ THI KẾT THÚC HỌC PHẦN * LỚP: K9MCS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3" customFormat="1" ht="18" customHeight="1">
      <c r="B2" s="1" t="s">
        <v>1</v>
      </c>
      <c r="C2" s="1"/>
      <c r="D2" s="1"/>
      <c r="E2" s="2" t="str">
        <f>"CHUYÊN NGÀNH: "&amp;VLOOKUP(RIGHT('[1]DSSV'!R1,3),'[1]CODEMON'!$K$3:$L$27,2,0)</f>
        <v>CHUYÊN NGÀNH: KHOA HỌC MÁY TÍNH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tr">
        <f>"Số TC  : "&amp;'[1]DSSV'!R2</f>
        <v>Số TC  : 3</v>
      </c>
    </row>
    <row r="3" spans="1:20" s="7" customFormat="1" ht="14.25">
      <c r="A3" s="5" t="str">
        <f>"MÔN: "&amp;UPPER('[1]DSSV'!G2)&amp;" * "&amp;"MÃ MÔN: "&amp;'[1]DSSV'!G3</f>
        <v>MÔN: TIẾNG ANH 2 (VẤN ĐÁP) * MÃ MÔN: ENG602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tr">
        <f>"Học kỳ : "&amp;'[1]DSSV'!R3</f>
        <v>Học kỳ : 2</v>
      </c>
    </row>
    <row r="4" spans="1:20" s="7" customFormat="1" ht="15">
      <c r="A4" s="8" t="str">
        <f>'[1]DSSV'!A4</f>
        <v>Thời gian : 19h30 ngày 12/12/2014</v>
      </c>
      <c r="C4" s="6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12"/>
      <c r="T4" s="6" t="str">
        <f>"Lần thi : "&amp;'[1]DSSV'!R4</f>
        <v>Lần thi : 1</v>
      </c>
    </row>
    <row r="5" spans="1:20" s="3" customFormat="1" ht="12" hidden="1">
      <c r="A5" s="13">
        <v>1</v>
      </c>
      <c r="B5" s="14">
        <v>2</v>
      </c>
      <c r="C5" s="13">
        <v>3</v>
      </c>
      <c r="D5" s="15">
        <v>4</v>
      </c>
      <c r="E5" s="16">
        <v>6</v>
      </c>
      <c r="F5" s="16">
        <v>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19</v>
      </c>
    </row>
    <row r="6" spans="1:23" ht="18.75" customHeight="1">
      <c r="A6" s="17" t="s">
        <v>2</v>
      </c>
      <c r="B6" s="17" t="s">
        <v>3</v>
      </c>
      <c r="C6" s="18" t="s">
        <v>4</v>
      </c>
      <c r="D6" s="19" t="s">
        <v>5</v>
      </c>
      <c r="E6" s="20" t="s">
        <v>6</v>
      </c>
      <c r="F6" s="17" t="s">
        <v>7</v>
      </c>
      <c r="G6" s="21" t="s">
        <v>8</v>
      </c>
      <c r="H6" s="22"/>
      <c r="I6" s="22"/>
      <c r="J6" s="22"/>
      <c r="K6" s="22"/>
      <c r="L6" s="22"/>
      <c r="M6" s="22"/>
      <c r="N6" s="23"/>
      <c r="O6" s="21" t="s">
        <v>9</v>
      </c>
      <c r="P6" s="22"/>
      <c r="Q6" s="23"/>
      <c r="R6" s="21" t="s">
        <v>10</v>
      </c>
      <c r="S6" s="23"/>
      <c r="T6" s="24" t="s">
        <v>11</v>
      </c>
      <c r="V6" s="26"/>
      <c r="W6" s="26"/>
    </row>
    <row r="7" spans="1:24" s="38" customFormat="1" ht="29.25" customHeight="1">
      <c r="A7" s="28"/>
      <c r="B7" s="28"/>
      <c r="C7" s="29"/>
      <c r="D7" s="30"/>
      <c r="E7" s="31"/>
      <c r="F7" s="28"/>
      <c r="G7" s="32" t="s">
        <v>12</v>
      </c>
      <c r="H7" s="32" t="s">
        <v>13</v>
      </c>
      <c r="I7" s="32" t="s">
        <v>14</v>
      </c>
      <c r="J7" s="32" t="s">
        <v>15</v>
      </c>
      <c r="K7" s="33" t="s">
        <v>16</v>
      </c>
      <c r="L7" s="33" t="s">
        <v>17</v>
      </c>
      <c r="M7" s="33" t="s">
        <v>18</v>
      </c>
      <c r="N7" s="33" t="s">
        <v>19</v>
      </c>
      <c r="O7" s="34" t="s">
        <v>20</v>
      </c>
      <c r="P7" s="34" t="s">
        <v>21</v>
      </c>
      <c r="Q7" s="33" t="s">
        <v>22</v>
      </c>
      <c r="R7" s="35" t="s">
        <v>23</v>
      </c>
      <c r="S7" s="36" t="s">
        <v>24</v>
      </c>
      <c r="T7" s="24"/>
      <c r="U7" s="37"/>
      <c r="V7" s="26"/>
      <c r="W7" s="26"/>
      <c r="X7" s="37"/>
    </row>
    <row r="8" spans="1:24" s="48" customFormat="1" ht="18.75" customHeight="1">
      <c r="A8" s="39"/>
      <c r="B8" s="40"/>
      <c r="C8" s="29"/>
      <c r="D8" s="30"/>
      <c r="E8" s="41"/>
      <c r="F8" s="40"/>
      <c r="G8" s="42">
        <v>0.05</v>
      </c>
      <c r="H8" s="42">
        <v>0</v>
      </c>
      <c r="I8" s="42">
        <v>0.2</v>
      </c>
      <c r="J8" s="42">
        <v>0</v>
      </c>
      <c r="K8" s="42">
        <v>0</v>
      </c>
      <c r="L8" s="42">
        <v>0.2</v>
      </c>
      <c r="M8" s="42">
        <v>0</v>
      </c>
      <c r="N8" s="42">
        <v>0</v>
      </c>
      <c r="O8" s="43"/>
      <c r="P8" s="43"/>
      <c r="Q8" s="44">
        <v>0.55</v>
      </c>
      <c r="R8" s="44">
        <f>SUM(G8:Q8)</f>
        <v>1</v>
      </c>
      <c r="S8" s="45"/>
      <c r="T8" s="24"/>
      <c r="U8" s="46"/>
      <c r="V8" s="47">
        <v>1</v>
      </c>
      <c r="W8" s="47" t="s">
        <v>25</v>
      </c>
      <c r="X8" s="46"/>
    </row>
    <row r="9" spans="1:24" s="61" customFormat="1" ht="16.5" customHeight="1">
      <c r="A9" s="49">
        <f>A8+1</f>
        <v>1</v>
      </c>
      <c r="B9" s="50">
        <v>1931111137</v>
      </c>
      <c r="C9" s="51" t="s">
        <v>26</v>
      </c>
      <c r="D9" s="52" t="s">
        <v>27</v>
      </c>
      <c r="E9" s="53" t="s">
        <v>28</v>
      </c>
      <c r="F9" s="54" t="s">
        <v>29</v>
      </c>
      <c r="G9" s="55">
        <v>5</v>
      </c>
      <c r="H9" s="55"/>
      <c r="I9" s="55">
        <v>6.8</v>
      </c>
      <c r="J9" s="55"/>
      <c r="K9" s="55"/>
      <c r="L9" s="55">
        <v>9</v>
      </c>
      <c r="M9" s="55"/>
      <c r="N9" s="55"/>
      <c r="O9" s="56">
        <v>6</v>
      </c>
      <c r="P9" s="56">
        <v>6</v>
      </c>
      <c r="Q9" s="57">
        <f aca="true" t="shared" si="0" ref="Q9:Q25">ROUND(SUM(IF(ISNUMBER(O9),O9,0)*0.6,IF(ISNUMBER(P9),P9,0)*0.4),1)</f>
        <v>6</v>
      </c>
      <c r="R9" s="57">
        <f aca="true" t="shared" si="1" ref="R9:R25">IF(OR(Q9&lt;4,$R$8&lt;&gt;100%),0,ROUND(SUMPRODUCT(G9:Q9,$G$8:$Q$8)/$R$8,1))</f>
        <v>6.7</v>
      </c>
      <c r="S9" s="58" t="str">
        <f aca="true" t="shared" si="2" ref="S9:S25">VLOOKUP(R9,$V:$W,2,0)</f>
        <v>Sáu  Phẩy Bảy</v>
      </c>
      <c r="T9" s="59">
        <v>0</v>
      </c>
      <c r="U9" s="60"/>
      <c r="V9" s="26">
        <v>0</v>
      </c>
      <c r="W9" s="26" t="s">
        <v>30</v>
      </c>
      <c r="X9" s="60"/>
    </row>
    <row r="10" spans="1:24" s="61" customFormat="1" ht="16.5" customHeight="1">
      <c r="A10" s="49">
        <f>A9+1</f>
        <v>2</v>
      </c>
      <c r="B10" s="50">
        <v>1931111140</v>
      </c>
      <c r="C10" s="51" t="s">
        <v>31</v>
      </c>
      <c r="D10" s="52" t="s">
        <v>32</v>
      </c>
      <c r="E10" s="53">
        <v>32698</v>
      </c>
      <c r="F10" s="54" t="s">
        <v>29</v>
      </c>
      <c r="G10" s="55">
        <v>5</v>
      </c>
      <c r="H10" s="55"/>
      <c r="I10" s="55">
        <v>6.8</v>
      </c>
      <c r="J10" s="55"/>
      <c r="K10" s="55"/>
      <c r="L10" s="55">
        <v>8.7</v>
      </c>
      <c r="M10" s="55"/>
      <c r="N10" s="55"/>
      <c r="O10" s="56">
        <v>6</v>
      </c>
      <c r="P10" s="56">
        <v>7</v>
      </c>
      <c r="Q10" s="57">
        <f t="shared" si="0"/>
        <v>6.4</v>
      </c>
      <c r="R10" s="57">
        <f t="shared" si="1"/>
        <v>6.9</v>
      </c>
      <c r="S10" s="58" t="str">
        <f t="shared" si="2"/>
        <v>Sáu Phẩy Chín</v>
      </c>
      <c r="T10" s="59">
        <v>0</v>
      </c>
      <c r="U10" s="60"/>
      <c r="V10" s="26">
        <v>1.1</v>
      </c>
      <c r="W10" s="26" t="s">
        <v>33</v>
      </c>
      <c r="X10" s="60"/>
    </row>
    <row r="11" spans="1:24" s="61" customFormat="1" ht="16.5" customHeight="1">
      <c r="A11" s="49">
        <f aca="true" t="shared" si="3" ref="A11:A25">A10+1</f>
        <v>3</v>
      </c>
      <c r="B11" s="50">
        <v>1931111138</v>
      </c>
      <c r="C11" s="51" t="s">
        <v>34</v>
      </c>
      <c r="D11" s="52" t="s">
        <v>35</v>
      </c>
      <c r="E11" s="53" t="s">
        <v>36</v>
      </c>
      <c r="F11" s="54" t="s">
        <v>29</v>
      </c>
      <c r="G11" s="55">
        <v>4</v>
      </c>
      <c r="H11" s="55"/>
      <c r="I11" s="55">
        <v>10</v>
      </c>
      <c r="J11" s="55"/>
      <c r="K11" s="55"/>
      <c r="L11" s="55">
        <v>8.3</v>
      </c>
      <c r="M11" s="55"/>
      <c r="N11" s="55"/>
      <c r="O11" s="56">
        <v>5.5</v>
      </c>
      <c r="P11" s="56">
        <v>6.5</v>
      </c>
      <c r="Q11" s="57">
        <f t="shared" si="0"/>
        <v>5.9</v>
      </c>
      <c r="R11" s="57">
        <f t="shared" si="1"/>
        <v>7.1</v>
      </c>
      <c r="S11" s="58" t="str">
        <f t="shared" si="2"/>
        <v>Bảy Phẩy Một</v>
      </c>
      <c r="T11" s="59">
        <v>0</v>
      </c>
      <c r="U11" s="60"/>
      <c r="V11" s="26">
        <v>1.2</v>
      </c>
      <c r="W11" s="26" t="s">
        <v>37</v>
      </c>
      <c r="X11" s="60"/>
    </row>
    <row r="12" spans="1:24" s="61" customFormat="1" ht="16.5" customHeight="1">
      <c r="A12" s="49">
        <f t="shared" si="3"/>
        <v>4</v>
      </c>
      <c r="B12" s="50">
        <v>1931111141</v>
      </c>
      <c r="C12" s="51" t="s">
        <v>38</v>
      </c>
      <c r="D12" s="52" t="s">
        <v>39</v>
      </c>
      <c r="E12" s="53" t="s">
        <v>40</v>
      </c>
      <c r="F12" s="54" t="s">
        <v>29</v>
      </c>
      <c r="G12" s="55">
        <v>10</v>
      </c>
      <c r="H12" s="55"/>
      <c r="I12" s="55">
        <v>9</v>
      </c>
      <c r="J12" s="55"/>
      <c r="K12" s="55"/>
      <c r="L12" s="55">
        <v>8</v>
      </c>
      <c r="M12" s="55"/>
      <c r="N12" s="55"/>
      <c r="O12" s="56">
        <v>7</v>
      </c>
      <c r="P12" s="56">
        <v>9</v>
      </c>
      <c r="Q12" s="57">
        <f t="shared" si="0"/>
        <v>7.8</v>
      </c>
      <c r="R12" s="57">
        <f t="shared" si="1"/>
        <v>8.2</v>
      </c>
      <c r="S12" s="58" t="str">
        <f t="shared" si="2"/>
        <v>Tám Phẩy Hai</v>
      </c>
      <c r="T12" s="59">
        <v>0</v>
      </c>
      <c r="U12" s="60"/>
      <c r="V12" s="26">
        <v>1.3</v>
      </c>
      <c r="W12" s="26" t="s">
        <v>41</v>
      </c>
      <c r="X12" s="60"/>
    </row>
    <row r="13" spans="1:24" s="61" customFormat="1" ht="16.5" customHeight="1">
      <c r="A13" s="49">
        <f t="shared" si="3"/>
        <v>5</v>
      </c>
      <c r="B13" s="50">
        <v>1931111143</v>
      </c>
      <c r="C13" s="51" t="s">
        <v>38</v>
      </c>
      <c r="D13" s="52" t="s">
        <v>42</v>
      </c>
      <c r="E13" s="53">
        <v>33094</v>
      </c>
      <c r="F13" s="54" t="s">
        <v>29</v>
      </c>
      <c r="G13" s="55">
        <v>5</v>
      </c>
      <c r="H13" s="55"/>
      <c r="I13" s="55">
        <v>9.7</v>
      </c>
      <c r="J13" s="55"/>
      <c r="K13" s="55"/>
      <c r="L13" s="55">
        <v>8</v>
      </c>
      <c r="M13" s="55"/>
      <c r="N13" s="55"/>
      <c r="O13" s="56">
        <v>6.5</v>
      </c>
      <c r="P13" s="56">
        <v>9</v>
      </c>
      <c r="Q13" s="57">
        <f t="shared" si="0"/>
        <v>7.5</v>
      </c>
      <c r="R13" s="57">
        <f t="shared" si="1"/>
        <v>7.9</v>
      </c>
      <c r="S13" s="58" t="str">
        <f t="shared" si="2"/>
        <v>Bảy Phẩy Chín</v>
      </c>
      <c r="T13" s="59">
        <v>0</v>
      </c>
      <c r="U13" s="60"/>
      <c r="V13" s="26">
        <v>1.4</v>
      </c>
      <c r="W13" s="26" t="s">
        <v>43</v>
      </c>
      <c r="X13" s="60"/>
    </row>
    <row r="14" spans="1:24" s="61" customFormat="1" ht="16.5" customHeight="1">
      <c r="A14" s="49">
        <f t="shared" si="3"/>
        <v>6</v>
      </c>
      <c r="B14" s="50">
        <v>1931111144</v>
      </c>
      <c r="C14" s="51" t="s">
        <v>44</v>
      </c>
      <c r="D14" s="52" t="s">
        <v>45</v>
      </c>
      <c r="E14" s="53" t="s">
        <v>46</v>
      </c>
      <c r="F14" s="54" t="s">
        <v>29</v>
      </c>
      <c r="G14" s="55">
        <v>10</v>
      </c>
      <c r="H14" s="55"/>
      <c r="I14" s="55">
        <v>9</v>
      </c>
      <c r="J14" s="55"/>
      <c r="K14" s="55"/>
      <c r="L14" s="55">
        <v>6.3</v>
      </c>
      <c r="M14" s="55"/>
      <c r="N14" s="55"/>
      <c r="O14" s="56">
        <v>4</v>
      </c>
      <c r="P14" s="56">
        <v>8.5</v>
      </c>
      <c r="Q14" s="57">
        <f t="shared" si="0"/>
        <v>5.8</v>
      </c>
      <c r="R14" s="57">
        <f t="shared" si="1"/>
        <v>6.8</v>
      </c>
      <c r="S14" s="58" t="str">
        <f t="shared" si="2"/>
        <v>Sáu  Phẩy Tám</v>
      </c>
      <c r="T14" s="59">
        <v>0</v>
      </c>
      <c r="U14" s="60"/>
      <c r="V14" s="26">
        <v>1.5</v>
      </c>
      <c r="W14" s="26" t="s">
        <v>47</v>
      </c>
      <c r="X14" s="60"/>
    </row>
    <row r="15" spans="1:24" s="61" customFormat="1" ht="16.5" customHeight="1">
      <c r="A15" s="49">
        <f t="shared" si="3"/>
        <v>7</v>
      </c>
      <c r="B15" s="50">
        <v>1931111145</v>
      </c>
      <c r="C15" s="51" t="s">
        <v>48</v>
      </c>
      <c r="D15" s="52" t="s">
        <v>49</v>
      </c>
      <c r="E15" s="53" t="s">
        <v>50</v>
      </c>
      <c r="F15" s="54" t="s">
        <v>29</v>
      </c>
      <c r="G15" s="55">
        <v>6</v>
      </c>
      <c r="H15" s="55"/>
      <c r="I15" s="55">
        <v>6.8</v>
      </c>
      <c r="J15" s="55"/>
      <c r="K15" s="55"/>
      <c r="L15" s="55">
        <v>9.3</v>
      </c>
      <c r="M15" s="55"/>
      <c r="N15" s="55"/>
      <c r="O15" s="56">
        <v>5.5</v>
      </c>
      <c r="P15" s="56">
        <v>6.5</v>
      </c>
      <c r="Q15" s="57">
        <f t="shared" si="0"/>
        <v>5.9</v>
      </c>
      <c r="R15" s="57">
        <f t="shared" si="1"/>
        <v>6.8</v>
      </c>
      <c r="S15" s="58" t="str">
        <f t="shared" si="2"/>
        <v>Sáu  Phẩy Tám</v>
      </c>
      <c r="T15" s="59">
        <v>0</v>
      </c>
      <c r="U15" s="60"/>
      <c r="V15" s="26">
        <v>1.6</v>
      </c>
      <c r="W15" s="26" t="s">
        <v>51</v>
      </c>
      <c r="X15" s="60"/>
    </row>
    <row r="16" spans="1:24" s="61" customFormat="1" ht="16.5" customHeight="1">
      <c r="A16" s="49">
        <f t="shared" si="3"/>
        <v>8</v>
      </c>
      <c r="B16" s="50">
        <v>1931111146</v>
      </c>
      <c r="C16" s="51" t="s">
        <v>52</v>
      </c>
      <c r="D16" s="52" t="s">
        <v>53</v>
      </c>
      <c r="E16" s="53">
        <v>31300</v>
      </c>
      <c r="F16" s="54" t="s">
        <v>29</v>
      </c>
      <c r="G16" s="55">
        <v>10</v>
      </c>
      <c r="H16" s="55"/>
      <c r="I16" s="55">
        <v>5.3</v>
      </c>
      <c r="J16" s="55"/>
      <c r="K16" s="55"/>
      <c r="L16" s="55">
        <v>9.3</v>
      </c>
      <c r="M16" s="55"/>
      <c r="N16" s="55"/>
      <c r="O16" s="56">
        <v>5.8</v>
      </c>
      <c r="P16" s="56">
        <v>6.5</v>
      </c>
      <c r="Q16" s="57">
        <f t="shared" si="0"/>
        <v>6.1</v>
      </c>
      <c r="R16" s="57">
        <f t="shared" si="1"/>
        <v>6.8</v>
      </c>
      <c r="S16" s="58" t="str">
        <f t="shared" si="2"/>
        <v>Sáu  Phẩy Tám</v>
      </c>
      <c r="T16" s="59">
        <v>0</v>
      </c>
      <c r="U16" s="60"/>
      <c r="V16" s="26">
        <v>1.7</v>
      </c>
      <c r="W16" s="26" t="s">
        <v>54</v>
      </c>
      <c r="X16" s="60"/>
    </row>
    <row r="17" spans="1:24" s="61" customFormat="1" ht="16.5" customHeight="1">
      <c r="A17" s="49">
        <f t="shared" si="3"/>
        <v>9</v>
      </c>
      <c r="B17" s="50">
        <v>1930111147</v>
      </c>
      <c r="C17" s="51" t="s">
        <v>55</v>
      </c>
      <c r="D17" s="52" t="s">
        <v>56</v>
      </c>
      <c r="E17" s="53" t="s">
        <v>57</v>
      </c>
      <c r="F17" s="54" t="s">
        <v>29</v>
      </c>
      <c r="G17" s="55">
        <v>10</v>
      </c>
      <c r="H17" s="55"/>
      <c r="I17" s="55">
        <v>6</v>
      </c>
      <c r="J17" s="55"/>
      <c r="K17" s="55"/>
      <c r="L17" s="55">
        <v>9.3</v>
      </c>
      <c r="M17" s="55"/>
      <c r="N17" s="55"/>
      <c r="O17" s="56">
        <v>7.2</v>
      </c>
      <c r="P17" s="56">
        <v>8.5</v>
      </c>
      <c r="Q17" s="57">
        <f t="shared" si="0"/>
        <v>7.7</v>
      </c>
      <c r="R17" s="57">
        <f t="shared" si="1"/>
        <v>7.8</v>
      </c>
      <c r="S17" s="58" t="str">
        <f t="shared" si="2"/>
        <v>Bảy  Phẩy Tám</v>
      </c>
      <c r="T17" s="59">
        <v>0</v>
      </c>
      <c r="U17" s="60"/>
      <c r="V17" s="26">
        <v>1.8</v>
      </c>
      <c r="W17" s="26" t="s">
        <v>58</v>
      </c>
      <c r="X17" s="60"/>
    </row>
    <row r="18" spans="1:24" s="61" customFormat="1" ht="16.5" customHeight="1">
      <c r="A18" s="49">
        <f t="shared" si="3"/>
        <v>10</v>
      </c>
      <c r="B18" s="50">
        <v>1931111148</v>
      </c>
      <c r="C18" s="51" t="s">
        <v>59</v>
      </c>
      <c r="D18" s="52" t="s">
        <v>60</v>
      </c>
      <c r="E18" s="53" t="s">
        <v>61</v>
      </c>
      <c r="F18" s="54" t="s">
        <v>29</v>
      </c>
      <c r="G18" s="55">
        <v>7</v>
      </c>
      <c r="H18" s="55"/>
      <c r="I18" s="55">
        <v>6</v>
      </c>
      <c r="J18" s="55"/>
      <c r="K18" s="55"/>
      <c r="L18" s="55">
        <v>5.7</v>
      </c>
      <c r="M18" s="55"/>
      <c r="N18" s="55"/>
      <c r="O18" s="56">
        <v>5.7</v>
      </c>
      <c r="P18" s="56">
        <v>6</v>
      </c>
      <c r="Q18" s="57">
        <f t="shared" si="0"/>
        <v>5.8</v>
      </c>
      <c r="R18" s="57">
        <f t="shared" si="1"/>
        <v>5.9</v>
      </c>
      <c r="S18" s="58" t="str">
        <f t="shared" si="2"/>
        <v>Năm Phẩy Chín</v>
      </c>
      <c r="T18" s="59">
        <v>0</v>
      </c>
      <c r="U18" s="60"/>
      <c r="V18" s="26">
        <v>2</v>
      </c>
      <c r="W18" s="26" t="s">
        <v>62</v>
      </c>
      <c r="X18" s="60"/>
    </row>
    <row r="19" spans="1:24" s="61" customFormat="1" ht="16.5" customHeight="1">
      <c r="A19" s="49">
        <f t="shared" si="3"/>
        <v>11</v>
      </c>
      <c r="B19" s="50">
        <v>1931111149</v>
      </c>
      <c r="C19" s="51" t="s">
        <v>63</v>
      </c>
      <c r="D19" s="52" t="s">
        <v>64</v>
      </c>
      <c r="E19" s="53" t="s">
        <v>65</v>
      </c>
      <c r="F19" s="54" t="s">
        <v>29</v>
      </c>
      <c r="G19" s="55">
        <v>3</v>
      </c>
      <c r="H19" s="55"/>
      <c r="I19" s="55">
        <v>6</v>
      </c>
      <c r="J19" s="55"/>
      <c r="K19" s="55"/>
      <c r="L19" s="55">
        <v>9</v>
      </c>
      <c r="M19" s="55"/>
      <c r="N19" s="55"/>
      <c r="O19" s="56">
        <v>5.2</v>
      </c>
      <c r="P19" s="56">
        <v>5</v>
      </c>
      <c r="Q19" s="57">
        <f t="shared" si="0"/>
        <v>5.1</v>
      </c>
      <c r="R19" s="57">
        <f t="shared" si="1"/>
        <v>6</v>
      </c>
      <c r="S19" s="58" t="str">
        <f t="shared" si="2"/>
        <v>Sáu</v>
      </c>
      <c r="T19" s="59">
        <v>0</v>
      </c>
      <c r="U19" s="60"/>
      <c r="V19" s="26">
        <v>2.3</v>
      </c>
      <c r="W19" s="26" t="s">
        <v>66</v>
      </c>
      <c r="X19" s="60"/>
    </row>
    <row r="20" spans="1:24" s="61" customFormat="1" ht="16.5" customHeight="1">
      <c r="A20" s="49">
        <f t="shared" si="3"/>
        <v>12</v>
      </c>
      <c r="B20" s="50">
        <v>1930111150</v>
      </c>
      <c r="C20" s="51" t="s">
        <v>67</v>
      </c>
      <c r="D20" s="52" t="s">
        <v>68</v>
      </c>
      <c r="E20" s="53">
        <v>32213</v>
      </c>
      <c r="F20" s="54" t="s">
        <v>29</v>
      </c>
      <c r="G20" s="55">
        <v>10</v>
      </c>
      <c r="H20" s="55"/>
      <c r="I20" s="55">
        <v>6.8</v>
      </c>
      <c r="J20" s="55"/>
      <c r="K20" s="55"/>
      <c r="L20" s="55">
        <v>8.3</v>
      </c>
      <c r="M20" s="55"/>
      <c r="N20" s="55"/>
      <c r="O20" s="56">
        <v>7</v>
      </c>
      <c r="P20" s="56">
        <v>8.5</v>
      </c>
      <c r="Q20" s="57">
        <f t="shared" si="0"/>
        <v>7.6</v>
      </c>
      <c r="R20" s="57">
        <f t="shared" si="1"/>
        <v>7.7</v>
      </c>
      <c r="S20" s="58" t="str">
        <f t="shared" si="2"/>
        <v>Bảy Phẩy Bảy</v>
      </c>
      <c r="T20" s="59">
        <v>0</v>
      </c>
      <c r="U20" s="60"/>
      <c r="V20" s="26">
        <v>2.4</v>
      </c>
      <c r="W20" s="26" t="s">
        <v>69</v>
      </c>
      <c r="X20" s="60"/>
    </row>
    <row r="21" spans="1:24" s="61" customFormat="1" ht="16.5" customHeight="1">
      <c r="A21" s="49">
        <f t="shared" si="3"/>
        <v>13</v>
      </c>
      <c r="B21" s="50">
        <v>1931111151</v>
      </c>
      <c r="C21" s="51" t="s">
        <v>70</v>
      </c>
      <c r="D21" s="52" t="s">
        <v>71</v>
      </c>
      <c r="E21" s="53">
        <v>23153</v>
      </c>
      <c r="F21" s="54" t="s">
        <v>29</v>
      </c>
      <c r="G21" s="55">
        <v>8</v>
      </c>
      <c r="H21" s="55"/>
      <c r="I21" s="55">
        <v>7.5</v>
      </c>
      <c r="J21" s="55"/>
      <c r="K21" s="55"/>
      <c r="L21" s="55">
        <v>9</v>
      </c>
      <c r="M21" s="55"/>
      <c r="N21" s="55"/>
      <c r="O21" s="56">
        <v>6.3</v>
      </c>
      <c r="P21" s="56">
        <v>7</v>
      </c>
      <c r="Q21" s="57">
        <f t="shared" si="0"/>
        <v>6.6</v>
      </c>
      <c r="R21" s="57">
        <f t="shared" si="1"/>
        <v>7.3</v>
      </c>
      <c r="S21" s="58" t="str">
        <f t="shared" si="2"/>
        <v>Bảy Phẩy Ba</v>
      </c>
      <c r="T21" s="59">
        <v>0</v>
      </c>
      <c r="U21" s="60"/>
      <c r="V21" s="26">
        <v>2.5</v>
      </c>
      <c r="W21" s="26" t="s">
        <v>72</v>
      </c>
      <c r="X21" s="60"/>
    </row>
    <row r="22" spans="1:24" s="61" customFormat="1" ht="16.5" customHeight="1">
      <c r="A22" s="49">
        <f t="shared" si="3"/>
        <v>14</v>
      </c>
      <c r="B22" s="50">
        <v>1930111152</v>
      </c>
      <c r="C22" s="51" t="s">
        <v>73</v>
      </c>
      <c r="D22" s="52" t="s">
        <v>74</v>
      </c>
      <c r="E22" s="53">
        <v>30535</v>
      </c>
      <c r="F22" s="54" t="s">
        <v>29</v>
      </c>
      <c r="G22" s="55">
        <v>10</v>
      </c>
      <c r="H22" s="55"/>
      <c r="I22" s="55">
        <v>9</v>
      </c>
      <c r="J22" s="55"/>
      <c r="K22" s="55"/>
      <c r="L22" s="55">
        <v>8.3</v>
      </c>
      <c r="M22" s="55"/>
      <c r="N22" s="55"/>
      <c r="O22" s="56">
        <v>6.5</v>
      </c>
      <c r="P22" s="56">
        <v>8</v>
      </c>
      <c r="Q22" s="57">
        <f t="shared" si="0"/>
        <v>7.1</v>
      </c>
      <c r="R22" s="57">
        <f t="shared" si="1"/>
        <v>7.9</v>
      </c>
      <c r="S22" s="58" t="str">
        <f t="shared" si="2"/>
        <v>Bảy Phẩy Chín</v>
      </c>
      <c r="T22" s="59">
        <v>0</v>
      </c>
      <c r="U22" s="60"/>
      <c r="V22" s="26">
        <v>2.6</v>
      </c>
      <c r="W22" s="26" t="s">
        <v>75</v>
      </c>
      <c r="X22" s="60"/>
    </row>
    <row r="23" spans="1:24" s="61" customFormat="1" ht="16.5" customHeight="1">
      <c r="A23" s="49">
        <f t="shared" si="3"/>
        <v>15</v>
      </c>
      <c r="B23" s="50">
        <v>1931111153</v>
      </c>
      <c r="C23" s="51" t="s">
        <v>76</v>
      </c>
      <c r="D23" s="52" t="s">
        <v>77</v>
      </c>
      <c r="E23" s="53" t="s">
        <v>78</v>
      </c>
      <c r="F23" s="54" t="s">
        <v>29</v>
      </c>
      <c r="G23" s="55">
        <v>3</v>
      </c>
      <c r="H23" s="55"/>
      <c r="I23" s="55">
        <v>6.8</v>
      </c>
      <c r="J23" s="55"/>
      <c r="K23" s="55"/>
      <c r="L23" s="55">
        <v>9.3</v>
      </c>
      <c r="M23" s="55"/>
      <c r="N23" s="55"/>
      <c r="O23" s="56">
        <v>5.5</v>
      </c>
      <c r="P23" s="56">
        <v>6</v>
      </c>
      <c r="Q23" s="57">
        <f t="shared" si="0"/>
        <v>5.7</v>
      </c>
      <c r="R23" s="57">
        <f t="shared" si="1"/>
        <v>6.5</v>
      </c>
      <c r="S23" s="58" t="str">
        <f t="shared" si="2"/>
        <v>Sáu Phẩy Năm</v>
      </c>
      <c r="T23" s="59">
        <v>0</v>
      </c>
      <c r="U23" s="60"/>
      <c r="V23" s="26">
        <v>2.7</v>
      </c>
      <c r="W23" s="26" t="s">
        <v>79</v>
      </c>
      <c r="X23" s="60"/>
    </row>
    <row r="24" spans="1:24" s="61" customFormat="1" ht="16.5" customHeight="1">
      <c r="A24" s="49">
        <f t="shared" si="3"/>
        <v>16</v>
      </c>
      <c r="B24" s="50">
        <v>1931111154</v>
      </c>
      <c r="C24" s="51" t="s">
        <v>80</v>
      </c>
      <c r="D24" s="52" t="s">
        <v>81</v>
      </c>
      <c r="E24" s="53" t="s">
        <v>82</v>
      </c>
      <c r="F24" s="54" t="s">
        <v>29</v>
      </c>
      <c r="G24" s="55">
        <v>5</v>
      </c>
      <c r="H24" s="55"/>
      <c r="I24" s="55">
        <v>10</v>
      </c>
      <c r="J24" s="55"/>
      <c r="K24" s="55"/>
      <c r="L24" s="55">
        <v>8</v>
      </c>
      <c r="M24" s="55"/>
      <c r="N24" s="55"/>
      <c r="O24" s="56">
        <v>5.5</v>
      </c>
      <c r="P24" s="56">
        <v>8</v>
      </c>
      <c r="Q24" s="57">
        <f t="shared" si="0"/>
        <v>6.5</v>
      </c>
      <c r="R24" s="57">
        <f t="shared" si="1"/>
        <v>7.4</v>
      </c>
      <c r="S24" s="58" t="str">
        <f t="shared" si="2"/>
        <v>Bảy Phẩy Bốn</v>
      </c>
      <c r="T24" s="59">
        <v>0</v>
      </c>
      <c r="U24" s="60"/>
      <c r="V24" s="26">
        <v>2.8</v>
      </c>
      <c r="W24" s="26" t="s">
        <v>83</v>
      </c>
      <c r="X24" s="60"/>
    </row>
    <row r="25" spans="1:24" s="61" customFormat="1" ht="16.5" customHeight="1">
      <c r="A25" s="49">
        <f t="shared" si="3"/>
        <v>17</v>
      </c>
      <c r="B25" s="50">
        <v>1931111155</v>
      </c>
      <c r="C25" s="51" t="s">
        <v>84</v>
      </c>
      <c r="D25" s="52" t="s">
        <v>85</v>
      </c>
      <c r="E25" s="53">
        <v>33035</v>
      </c>
      <c r="F25" s="54" t="s">
        <v>29</v>
      </c>
      <c r="G25" s="55">
        <v>10</v>
      </c>
      <c r="H25" s="55"/>
      <c r="I25" s="55">
        <v>10</v>
      </c>
      <c r="J25" s="55"/>
      <c r="K25" s="55"/>
      <c r="L25" s="55">
        <v>8.7</v>
      </c>
      <c r="M25" s="55"/>
      <c r="N25" s="55"/>
      <c r="O25" s="56">
        <v>7</v>
      </c>
      <c r="P25" s="56">
        <v>7.5</v>
      </c>
      <c r="Q25" s="57">
        <f t="shared" si="0"/>
        <v>7.2</v>
      </c>
      <c r="R25" s="57">
        <f t="shared" si="1"/>
        <v>8.2</v>
      </c>
      <c r="S25" s="58" t="str">
        <f t="shared" si="2"/>
        <v>Tám Phẩy Hai</v>
      </c>
      <c r="T25" s="59">
        <v>0</v>
      </c>
      <c r="U25" s="60"/>
      <c r="V25" s="26">
        <v>2.9</v>
      </c>
      <c r="W25" s="26" t="s">
        <v>86</v>
      </c>
      <c r="X25" s="60"/>
    </row>
    <row r="26" spans="1:24" s="61" customFormat="1" ht="16.5" customHeight="1">
      <c r="A26" s="62"/>
      <c r="B26" s="63"/>
      <c r="C26" s="64"/>
      <c r="D26" s="65"/>
      <c r="E26" s="65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R26" s="68"/>
      <c r="S26" s="69"/>
      <c r="T26" s="70"/>
      <c r="U26" s="60"/>
      <c r="V26" s="26">
        <v>3</v>
      </c>
      <c r="W26" s="26" t="s">
        <v>87</v>
      </c>
      <c r="X26" s="60"/>
    </row>
    <row r="27" spans="2:24" s="61" customFormat="1" ht="16.5" customHeight="1">
      <c r="B27" s="49" t="s">
        <v>2</v>
      </c>
      <c r="C27" s="71" t="s">
        <v>88</v>
      </c>
      <c r="D27" s="72"/>
      <c r="E27" s="73" t="s">
        <v>89</v>
      </c>
      <c r="F27" s="74" t="s">
        <v>90</v>
      </c>
      <c r="G27" s="75" t="s">
        <v>11</v>
      </c>
      <c r="H27" s="75"/>
      <c r="I27" s="75"/>
      <c r="J27" s="75"/>
      <c r="K27" s="75"/>
      <c r="L27" s="75"/>
      <c r="M27" s="76"/>
      <c r="N27" s="77"/>
      <c r="O27" s="78"/>
      <c r="P27" s="78"/>
      <c r="Q27" s="79"/>
      <c r="R27" s="79"/>
      <c r="S27" s="69"/>
      <c r="T27" s="80"/>
      <c r="U27" s="60"/>
      <c r="V27" s="26">
        <v>3.1</v>
      </c>
      <c r="W27" s="26" t="s">
        <v>91</v>
      </c>
      <c r="X27" s="60"/>
    </row>
    <row r="28" spans="2:24" s="61" customFormat="1" ht="16.5" customHeight="1">
      <c r="B28" s="81">
        <v>1</v>
      </c>
      <c r="C28" s="82" t="s">
        <v>92</v>
      </c>
      <c r="D28" s="83"/>
      <c r="E28" s="81">
        <f>COUNTIF($R$9:$R$25,"&gt;=4")</f>
        <v>17</v>
      </c>
      <c r="F28" s="84">
        <f>E28/$E$30</f>
        <v>1</v>
      </c>
      <c r="G28" s="75"/>
      <c r="H28" s="75"/>
      <c r="I28" s="75"/>
      <c r="J28" s="75"/>
      <c r="K28" s="75"/>
      <c r="L28" s="75"/>
      <c r="M28" s="76"/>
      <c r="N28" s="77"/>
      <c r="O28" s="78"/>
      <c r="P28" s="78"/>
      <c r="Q28" s="79"/>
      <c r="R28" s="79"/>
      <c r="S28" s="69"/>
      <c r="T28" s="80"/>
      <c r="U28" s="60"/>
      <c r="V28" s="26">
        <v>3.2</v>
      </c>
      <c r="W28" s="26" t="s">
        <v>93</v>
      </c>
      <c r="X28" s="60"/>
    </row>
    <row r="29" spans="2:24" s="61" customFormat="1" ht="16.5" customHeight="1">
      <c r="B29" s="81">
        <v>2</v>
      </c>
      <c r="C29" s="82" t="s">
        <v>94</v>
      </c>
      <c r="D29" s="83"/>
      <c r="E29" s="81">
        <f>COUNTIF($R$9:$R$25,"&lt;4")</f>
        <v>0</v>
      </c>
      <c r="F29" s="84">
        <f>E29/$E$30</f>
        <v>0</v>
      </c>
      <c r="G29" s="75"/>
      <c r="H29" s="75"/>
      <c r="I29" s="75"/>
      <c r="J29" s="75"/>
      <c r="K29" s="75"/>
      <c r="L29" s="75"/>
      <c r="M29" s="76"/>
      <c r="N29" s="77"/>
      <c r="O29" s="78"/>
      <c r="P29" s="78"/>
      <c r="Q29" s="79"/>
      <c r="R29" s="79"/>
      <c r="S29" s="69"/>
      <c r="T29" s="80"/>
      <c r="U29" s="60"/>
      <c r="V29" s="26">
        <v>3.3</v>
      </c>
      <c r="W29" s="26" t="s">
        <v>95</v>
      </c>
      <c r="X29" s="60"/>
    </row>
    <row r="30" spans="2:24" s="61" customFormat="1" ht="16.5" customHeight="1">
      <c r="B30" s="85" t="s">
        <v>96</v>
      </c>
      <c r="C30" s="86"/>
      <c r="D30" s="87"/>
      <c r="E30" s="88">
        <f>SUM(E28:E29)</f>
        <v>17</v>
      </c>
      <c r="F30" s="89">
        <f>SUM(F28:G29)</f>
        <v>1</v>
      </c>
      <c r="G30" s="75"/>
      <c r="H30" s="75"/>
      <c r="I30" s="75"/>
      <c r="J30" s="75"/>
      <c r="K30" s="75"/>
      <c r="L30" s="75"/>
      <c r="M30" s="76"/>
      <c r="N30" s="77"/>
      <c r="O30" s="78"/>
      <c r="P30" s="78"/>
      <c r="Q30" s="79"/>
      <c r="R30" s="79"/>
      <c r="S30" s="69"/>
      <c r="T30" s="80"/>
      <c r="U30" s="60"/>
      <c r="V30" s="26">
        <v>3.4</v>
      </c>
      <c r="W30" s="26" t="s">
        <v>97</v>
      </c>
      <c r="X30" s="60"/>
    </row>
    <row r="31" spans="1:24" s="61" customFormat="1" ht="16.5" customHeight="1">
      <c r="A31" s="78"/>
      <c r="B31" s="78"/>
      <c r="C31" s="90"/>
      <c r="D31" s="91"/>
      <c r="E31" s="91"/>
      <c r="F31" s="92"/>
      <c r="G31" s="93"/>
      <c r="H31" s="93"/>
      <c r="I31" s="93"/>
      <c r="J31" s="93"/>
      <c r="K31" s="94"/>
      <c r="L31" s="94"/>
      <c r="M31" s="94"/>
      <c r="N31" s="94"/>
      <c r="O31" s="94"/>
      <c r="P31" s="90"/>
      <c r="Q31" s="90"/>
      <c r="R31" s="90"/>
      <c r="S31" s="95" t="str">
        <f ca="1">"Đà Nẵng, "&amp;TEXT(TODAY(),"dd/mm/yyyy")</f>
        <v>Đà Nẵng, 10/03/2015</v>
      </c>
      <c r="T31" s="96"/>
      <c r="U31" s="60"/>
      <c r="V31" s="26">
        <v>3.5</v>
      </c>
      <c r="W31" s="26" t="s">
        <v>98</v>
      </c>
      <c r="X31" s="60"/>
    </row>
    <row r="32" spans="2:24" s="61" customFormat="1" ht="16.5" customHeight="1">
      <c r="B32" s="97" t="s">
        <v>99</v>
      </c>
      <c r="C32" s="98"/>
      <c r="E32" s="78" t="s">
        <v>100</v>
      </c>
      <c r="G32" s="93"/>
      <c r="H32" s="93"/>
      <c r="I32" s="93"/>
      <c r="J32" s="93"/>
      <c r="K32" s="76"/>
      <c r="L32" s="99" t="s">
        <v>101</v>
      </c>
      <c r="M32" s="99"/>
      <c r="N32" s="100"/>
      <c r="O32" s="100"/>
      <c r="P32" s="78"/>
      <c r="Q32" s="90"/>
      <c r="R32" s="90"/>
      <c r="S32" s="90" t="s">
        <v>102</v>
      </c>
      <c r="T32" s="96"/>
      <c r="U32" s="60"/>
      <c r="V32" s="26">
        <v>3.6</v>
      </c>
      <c r="W32" s="26" t="s">
        <v>103</v>
      </c>
      <c r="X32" s="60"/>
    </row>
    <row r="33" spans="1:24" s="61" customFormat="1" ht="16.5" customHeight="1">
      <c r="A33" s="78"/>
      <c r="B33" s="78"/>
      <c r="C33" s="90"/>
      <c r="D33" s="91"/>
      <c r="E33" s="91"/>
      <c r="F33" s="98"/>
      <c r="G33" s="93"/>
      <c r="H33" s="93"/>
      <c r="I33" s="93"/>
      <c r="J33" s="93"/>
      <c r="K33" s="98"/>
      <c r="L33" s="101" t="s">
        <v>104</v>
      </c>
      <c r="M33" s="94"/>
      <c r="O33" s="100"/>
      <c r="P33" s="78"/>
      <c r="Q33" s="92"/>
      <c r="R33" s="102"/>
      <c r="S33" s="102"/>
      <c r="T33" s="96"/>
      <c r="U33" s="60"/>
      <c r="V33" s="26">
        <v>3.7</v>
      </c>
      <c r="W33" s="26" t="s">
        <v>105</v>
      </c>
      <c r="X33" s="60"/>
    </row>
    <row r="34" spans="1:24" s="61" customFormat="1" ht="16.5" customHeight="1">
      <c r="A34" s="78"/>
      <c r="B34" s="78"/>
      <c r="C34" s="90"/>
      <c r="D34" s="91"/>
      <c r="E34" s="91"/>
      <c r="F34" s="69"/>
      <c r="G34" s="93"/>
      <c r="H34" s="93"/>
      <c r="I34" s="93"/>
      <c r="J34" s="93"/>
      <c r="K34" s="94"/>
      <c r="L34" s="94"/>
      <c r="M34" s="94"/>
      <c r="N34" s="94"/>
      <c r="O34" s="94"/>
      <c r="P34" s="90"/>
      <c r="Q34" s="78"/>
      <c r="R34" s="90"/>
      <c r="S34" s="98"/>
      <c r="T34" s="96"/>
      <c r="U34" s="60"/>
      <c r="V34" s="26">
        <v>3.8</v>
      </c>
      <c r="W34" s="26" t="s">
        <v>106</v>
      </c>
      <c r="X34" s="60"/>
    </row>
    <row r="35" spans="1:24" s="61" customFormat="1" ht="16.5" customHeight="1">
      <c r="A35" s="78"/>
      <c r="B35" s="78"/>
      <c r="C35" s="90"/>
      <c r="D35" s="91"/>
      <c r="E35" s="91"/>
      <c r="F35" s="69"/>
      <c r="G35" s="93"/>
      <c r="H35" s="93"/>
      <c r="I35" s="93"/>
      <c r="J35" s="93"/>
      <c r="K35" s="78"/>
      <c r="L35" s="94"/>
      <c r="M35" s="94"/>
      <c r="N35" s="94"/>
      <c r="O35" s="94"/>
      <c r="P35" s="90"/>
      <c r="Q35" s="90"/>
      <c r="R35" s="90"/>
      <c r="S35" s="90"/>
      <c r="T35" s="96"/>
      <c r="U35" s="60"/>
      <c r="V35" s="26">
        <v>3.9</v>
      </c>
      <c r="W35" s="26" t="s">
        <v>107</v>
      </c>
      <c r="X35" s="60"/>
    </row>
    <row r="36" spans="1:24" s="61" customFormat="1" ht="16.5" customHeight="1">
      <c r="A36" s="78"/>
      <c r="B36" s="78"/>
      <c r="C36" s="90"/>
      <c r="D36" s="91"/>
      <c r="E36" s="91"/>
      <c r="F36" s="69"/>
      <c r="G36" s="93"/>
      <c r="H36" s="93"/>
      <c r="I36" s="93"/>
      <c r="J36" s="93"/>
      <c r="K36" s="94"/>
      <c r="L36" s="94"/>
      <c r="M36" s="94"/>
      <c r="N36" s="94"/>
      <c r="O36" s="94"/>
      <c r="P36" s="90"/>
      <c r="Q36" s="90"/>
      <c r="R36" s="90"/>
      <c r="S36" s="103"/>
      <c r="T36" s="96"/>
      <c r="U36" s="60"/>
      <c r="V36" s="26">
        <v>4</v>
      </c>
      <c r="W36" s="26" t="s">
        <v>108</v>
      </c>
      <c r="X36" s="60"/>
    </row>
    <row r="37" spans="1:24" s="61" customFormat="1" ht="16.5" customHeight="1">
      <c r="A37" s="104" t="s">
        <v>109</v>
      </c>
      <c r="C37" s="104"/>
      <c r="D37" s="104"/>
      <c r="E37" s="105" t="s">
        <v>110</v>
      </c>
      <c r="F37" s="69"/>
      <c r="G37" s="104" t="s">
        <v>111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6"/>
      <c r="S37" s="99" t="s">
        <v>112</v>
      </c>
      <c r="T37" s="96"/>
      <c r="U37" s="60"/>
      <c r="V37" s="26">
        <v>4.1</v>
      </c>
      <c r="W37" s="26" t="s">
        <v>113</v>
      </c>
      <c r="X37" s="60"/>
    </row>
    <row r="38" spans="1:24" s="61" customFormat="1" ht="16.5" customHeight="1">
      <c r="A38" s="107"/>
      <c r="B38" s="108"/>
      <c r="C38" s="27"/>
      <c r="D38" s="109"/>
      <c r="E38" s="109"/>
      <c r="F38" s="108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108"/>
      <c r="T38" s="76"/>
      <c r="U38" s="60"/>
      <c r="V38" s="26">
        <v>4.2</v>
      </c>
      <c r="W38" s="26" t="s">
        <v>114</v>
      </c>
      <c r="X38" s="60"/>
    </row>
    <row r="39" spans="1:24" s="61" customFormat="1" ht="16.5" customHeight="1">
      <c r="A39" s="107"/>
      <c r="B39" s="108"/>
      <c r="C39" s="27"/>
      <c r="D39" s="109"/>
      <c r="E39" s="109"/>
      <c r="F39" s="108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08"/>
      <c r="T39" s="76"/>
      <c r="U39" s="60"/>
      <c r="V39" s="26">
        <v>4.3</v>
      </c>
      <c r="W39" s="26" t="s">
        <v>115</v>
      </c>
      <c r="X39" s="60"/>
    </row>
    <row r="40" spans="1:24" s="61" customFormat="1" ht="16.5" customHeight="1">
      <c r="A40" s="107"/>
      <c r="B40" s="108"/>
      <c r="C40" s="27"/>
      <c r="D40" s="109"/>
      <c r="E40" s="109"/>
      <c r="F40" s="108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08"/>
      <c r="T40" s="76"/>
      <c r="U40" s="60"/>
      <c r="V40" s="26">
        <v>4.4</v>
      </c>
      <c r="W40" s="26" t="s">
        <v>116</v>
      </c>
      <c r="X40" s="60"/>
    </row>
    <row r="41" spans="1:24" s="61" customFormat="1" ht="16.5" customHeight="1">
      <c r="A41" s="107"/>
      <c r="B41" s="108"/>
      <c r="C41" s="27"/>
      <c r="D41" s="109"/>
      <c r="E41" s="109"/>
      <c r="F41" s="108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108"/>
      <c r="T41" s="76"/>
      <c r="U41" s="60"/>
      <c r="V41" s="26">
        <v>4.5</v>
      </c>
      <c r="W41" s="26" t="s">
        <v>117</v>
      </c>
      <c r="X41" s="60"/>
    </row>
    <row r="42" spans="1:24" s="61" customFormat="1" ht="16.5" customHeight="1">
      <c r="A42" s="107"/>
      <c r="B42" s="108"/>
      <c r="C42" s="27"/>
      <c r="D42" s="109"/>
      <c r="E42" s="109"/>
      <c r="F42" s="108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108"/>
      <c r="T42" s="76"/>
      <c r="U42" s="60"/>
      <c r="V42" s="26">
        <v>4.6</v>
      </c>
      <c r="W42" s="26" t="s">
        <v>118</v>
      </c>
      <c r="X42" s="60"/>
    </row>
    <row r="43" spans="1:24" s="61" customFormat="1" ht="16.5" customHeight="1">
      <c r="A43" s="107"/>
      <c r="B43" s="108"/>
      <c r="C43" s="27"/>
      <c r="D43" s="109"/>
      <c r="E43" s="109"/>
      <c r="F43" s="108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108"/>
      <c r="T43" s="76"/>
      <c r="U43" s="60"/>
      <c r="V43" s="26">
        <v>4.7</v>
      </c>
      <c r="W43" s="26" t="s">
        <v>119</v>
      </c>
      <c r="X43" s="60"/>
    </row>
    <row r="44" spans="1:24" s="61" customFormat="1" ht="16.5" customHeight="1">
      <c r="A44" s="107"/>
      <c r="B44" s="108"/>
      <c r="C44" s="27"/>
      <c r="D44" s="109"/>
      <c r="E44" s="109"/>
      <c r="F44" s="108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108"/>
      <c r="T44" s="76"/>
      <c r="U44" s="60"/>
      <c r="V44" s="26">
        <v>4.8</v>
      </c>
      <c r="W44" s="26" t="s">
        <v>120</v>
      </c>
      <c r="X44" s="60"/>
    </row>
    <row r="45" spans="1:24" s="61" customFormat="1" ht="16.5" customHeight="1">
      <c r="A45" s="107"/>
      <c r="B45" s="108"/>
      <c r="C45" s="27"/>
      <c r="D45" s="109"/>
      <c r="E45" s="109"/>
      <c r="F45" s="108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108"/>
      <c r="T45" s="76"/>
      <c r="U45" s="60"/>
      <c r="V45" s="26">
        <v>4.9</v>
      </c>
      <c r="W45" s="26" t="s">
        <v>121</v>
      </c>
      <c r="X45" s="60"/>
    </row>
    <row r="46" spans="1:24" s="61" customFormat="1" ht="16.5" customHeight="1">
      <c r="A46" s="107"/>
      <c r="B46" s="108"/>
      <c r="C46" s="27"/>
      <c r="D46" s="109"/>
      <c r="E46" s="109"/>
      <c r="F46" s="108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08"/>
      <c r="T46" s="76"/>
      <c r="U46" s="60"/>
      <c r="V46" s="26">
        <v>5</v>
      </c>
      <c r="W46" s="26" t="s">
        <v>122</v>
      </c>
      <c r="X46" s="60"/>
    </row>
    <row r="47" spans="1:24" s="61" customFormat="1" ht="16.5" customHeight="1">
      <c r="A47" s="107"/>
      <c r="B47" s="108"/>
      <c r="C47" s="27"/>
      <c r="D47" s="109"/>
      <c r="E47" s="109"/>
      <c r="F47" s="108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108"/>
      <c r="T47" s="76"/>
      <c r="U47" s="60"/>
      <c r="V47" s="26">
        <v>5.1</v>
      </c>
      <c r="W47" s="26" t="s">
        <v>123</v>
      </c>
      <c r="X47" s="60"/>
    </row>
    <row r="48" spans="1:24" s="61" customFormat="1" ht="16.5" customHeight="1">
      <c r="A48" s="107"/>
      <c r="B48" s="108"/>
      <c r="C48" s="27"/>
      <c r="D48" s="109"/>
      <c r="E48" s="109"/>
      <c r="F48" s="108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108"/>
      <c r="T48" s="76"/>
      <c r="U48" s="60"/>
      <c r="V48" s="26">
        <v>5.2</v>
      </c>
      <c r="W48" s="26" t="s">
        <v>124</v>
      </c>
      <c r="X48" s="60"/>
    </row>
    <row r="49" spans="1:24" s="61" customFormat="1" ht="16.5" customHeight="1">
      <c r="A49" s="107"/>
      <c r="B49" s="108"/>
      <c r="C49" s="27"/>
      <c r="D49" s="109"/>
      <c r="E49" s="109"/>
      <c r="F49" s="108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108"/>
      <c r="T49" s="76"/>
      <c r="U49" s="60"/>
      <c r="V49" s="26">
        <v>5.3</v>
      </c>
      <c r="W49" s="26" t="s">
        <v>125</v>
      </c>
      <c r="X49" s="60"/>
    </row>
    <row r="50" spans="1:24" s="61" customFormat="1" ht="16.5" customHeight="1">
      <c r="A50" s="107"/>
      <c r="B50" s="108"/>
      <c r="C50" s="27"/>
      <c r="D50" s="109"/>
      <c r="E50" s="109"/>
      <c r="F50" s="108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108"/>
      <c r="T50" s="76"/>
      <c r="U50" s="60"/>
      <c r="V50" s="26">
        <v>5.4</v>
      </c>
      <c r="W50" s="26" t="s">
        <v>126</v>
      </c>
      <c r="X50" s="60"/>
    </row>
    <row r="51" spans="1:24" s="61" customFormat="1" ht="16.5" customHeight="1">
      <c r="A51" s="107"/>
      <c r="B51" s="108"/>
      <c r="C51" s="27"/>
      <c r="D51" s="109"/>
      <c r="E51" s="109"/>
      <c r="F51" s="108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108"/>
      <c r="T51" s="76"/>
      <c r="U51" s="60"/>
      <c r="V51" s="26">
        <v>5.5</v>
      </c>
      <c r="W51" s="26" t="s">
        <v>127</v>
      </c>
      <c r="X51" s="60"/>
    </row>
    <row r="52" spans="1:24" s="61" customFormat="1" ht="16.5" customHeight="1">
      <c r="A52" s="107"/>
      <c r="B52" s="108"/>
      <c r="C52" s="27"/>
      <c r="D52" s="109"/>
      <c r="E52" s="109"/>
      <c r="F52" s="108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108"/>
      <c r="T52" s="76"/>
      <c r="U52" s="60"/>
      <c r="V52" s="26">
        <v>5.6</v>
      </c>
      <c r="W52" s="26" t="s">
        <v>128</v>
      </c>
      <c r="X52" s="60"/>
    </row>
    <row r="53" spans="1:24" s="61" customFormat="1" ht="16.5" customHeight="1">
      <c r="A53" s="107"/>
      <c r="B53" s="108"/>
      <c r="C53" s="27"/>
      <c r="D53" s="109"/>
      <c r="E53" s="109"/>
      <c r="F53" s="108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108"/>
      <c r="T53" s="76"/>
      <c r="U53" s="60"/>
      <c r="V53" s="26">
        <v>5.7</v>
      </c>
      <c r="W53" s="26" t="s">
        <v>129</v>
      </c>
      <c r="X53" s="60"/>
    </row>
    <row r="54" spans="1:24" s="61" customFormat="1" ht="16.5" customHeight="1">
      <c r="A54" s="107"/>
      <c r="B54" s="108"/>
      <c r="C54" s="27"/>
      <c r="D54" s="109"/>
      <c r="E54" s="109"/>
      <c r="F54" s="108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108"/>
      <c r="T54" s="76"/>
      <c r="U54" s="60"/>
      <c r="V54" s="26">
        <v>5.8</v>
      </c>
      <c r="W54" s="26" t="s">
        <v>130</v>
      </c>
      <c r="X54" s="60"/>
    </row>
    <row r="55" spans="1:24" s="61" customFormat="1" ht="16.5" customHeight="1">
      <c r="A55" s="107"/>
      <c r="B55" s="108"/>
      <c r="C55" s="27"/>
      <c r="D55" s="109"/>
      <c r="E55" s="109"/>
      <c r="F55" s="108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108"/>
      <c r="T55" s="76"/>
      <c r="U55" s="60"/>
      <c r="V55" s="26">
        <v>5.9</v>
      </c>
      <c r="W55" s="26" t="s">
        <v>131</v>
      </c>
      <c r="X55" s="60"/>
    </row>
    <row r="56" spans="1:24" s="61" customFormat="1" ht="16.5" customHeight="1">
      <c r="A56" s="107"/>
      <c r="B56" s="108"/>
      <c r="C56" s="27"/>
      <c r="D56" s="109"/>
      <c r="E56" s="109"/>
      <c r="F56" s="108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108"/>
      <c r="T56" s="76"/>
      <c r="U56" s="60"/>
      <c r="V56" s="26">
        <v>6</v>
      </c>
      <c r="W56" s="26" t="s">
        <v>132</v>
      </c>
      <c r="X56" s="60"/>
    </row>
    <row r="57" spans="1:24" s="61" customFormat="1" ht="16.5" customHeight="1">
      <c r="A57" s="107"/>
      <c r="B57" s="108"/>
      <c r="C57" s="27"/>
      <c r="D57" s="109"/>
      <c r="E57" s="109"/>
      <c r="F57" s="10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108"/>
      <c r="T57" s="76"/>
      <c r="U57" s="60"/>
      <c r="V57" s="26">
        <v>6.1</v>
      </c>
      <c r="W57" s="26" t="s">
        <v>133</v>
      </c>
      <c r="X57" s="60"/>
    </row>
    <row r="58" spans="1:24" s="61" customFormat="1" ht="16.5" customHeight="1">
      <c r="A58" s="107"/>
      <c r="B58" s="108"/>
      <c r="C58" s="27"/>
      <c r="D58" s="109"/>
      <c r="E58" s="109"/>
      <c r="F58" s="108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108"/>
      <c r="T58" s="76"/>
      <c r="U58" s="60"/>
      <c r="V58" s="26">
        <v>6.2</v>
      </c>
      <c r="W58" s="26" t="s">
        <v>134</v>
      </c>
      <c r="X58" s="60"/>
    </row>
    <row r="59" spans="1:24" s="61" customFormat="1" ht="16.5" customHeight="1">
      <c r="A59" s="107"/>
      <c r="B59" s="108"/>
      <c r="C59" s="27"/>
      <c r="D59" s="109"/>
      <c r="E59" s="109"/>
      <c r="F59" s="108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108"/>
      <c r="T59" s="76"/>
      <c r="U59" s="60"/>
      <c r="V59" s="26">
        <v>6.3</v>
      </c>
      <c r="W59" s="26" t="s">
        <v>135</v>
      </c>
      <c r="X59" s="60"/>
    </row>
    <row r="60" spans="1:24" s="61" customFormat="1" ht="16.5" customHeight="1">
      <c r="A60" s="107"/>
      <c r="B60" s="108"/>
      <c r="C60" s="27"/>
      <c r="D60" s="109"/>
      <c r="E60" s="109"/>
      <c r="F60" s="108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108"/>
      <c r="T60" s="76"/>
      <c r="U60" s="60"/>
      <c r="V60" s="26">
        <v>6.4</v>
      </c>
      <c r="W60" s="26" t="s">
        <v>136</v>
      </c>
      <c r="X60" s="60"/>
    </row>
    <row r="61" spans="1:24" s="61" customFormat="1" ht="16.5" customHeight="1">
      <c r="A61" s="107"/>
      <c r="B61" s="108"/>
      <c r="C61" s="27"/>
      <c r="D61" s="109"/>
      <c r="E61" s="109"/>
      <c r="F61" s="108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108"/>
      <c r="T61" s="76"/>
      <c r="U61" s="60"/>
      <c r="V61" s="26">
        <v>6.5</v>
      </c>
      <c r="W61" s="26" t="s">
        <v>137</v>
      </c>
      <c r="X61" s="60"/>
    </row>
    <row r="62" spans="1:24" s="61" customFormat="1" ht="16.5" customHeight="1">
      <c r="A62" s="107"/>
      <c r="B62" s="108"/>
      <c r="C62" s="27"/>
      <c r="D62" s="109"/>
      <c r="E62" s="109"/>
      <c r="F62" s="108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108"/>
      <c r="T62" s="76"/>
      <c r="U62" s="60"/>
      <c r="V62" s="26">
        <v>6.6</v>
      </c>
      <c r="W62" s="26" t="s">
        <v>138</v>
      </c>
      <c r="X62" s="60"/>
    </row>
    <row r="63" spans="1:24" s="61" customFormat="1" ht="16.5" customHeight="1">
      <c r="A63" s="107"/>
      <c r="B63" s="108"/>
      <c r="C63" s="27"/>
      <c r="D63" s="109"/>
      <c r="E63" s="109"/>
      <c r="F63" s="108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108"/>
      <c r="T63" s="76"/>
      <c r="U63" s="60"/>
      <c r="V63" s="26">
        <v>6.7</v>
      </c>
      <c r="W63" s="26" t="s">
        <v>139</v>
      </c>
      <c r="X63" s="60"/>
    </row>
    <row r="64" spans="1:24" s="61" customFormat="1" ht="16.5" customHeight="1">
      <c r="A64" s="107"/>
      <c r="B64" s="108"/>
      <c r="C64" s="27"/>
      <c r="D64" s="109"/>
      <c r="E64" s="109"/>
      <c r="F64" s="10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108"/>
      <c r="T64" s="76"/>
      <c r="U64" s="60"/>
      <c r="V64" s="26">
        <v>6.8</v>
      </c>
      <c r="W64" s="26" t="s">
        <v>140</v>
      </c>
      <c r="X64" s="60"/>
    </row>
    <row r="65" spans="1:24" s="61" customFormat="1" ht="16.5" customHeight="1">
      <c r="A65" s="107"/>
      <c r="B65" s="108"/>
      <c r="C65" s="27"/>
      <c r="D65" s="109"/>
      <c r="E65" s="109"/>
      <c r="F65" s="10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08"/>
      <c r="T65" s="76"/>
      <c r="U65" s="60"/>
      <c r="V65" s="26">
        <v>6.9</v>
      </c>
      <c r="W65" s="26" t="s">
        <v>141</v>
      </c>
      <c r="X65" s="60"/>
    </row>
    <row r="66" spans="1:24" s="61" customFormat="1" ht="16.5" customHeight="1">
      <c r="A66" s="107"/>
      <c r="B66" s="108"/>
      <c r="C66" s="27"/>
      <c r="D66" s="109"/>
      <c r="E66" s="109"/>
      <c r="F66" s="108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108"/>
      <c r="T66" s="76"/>
      <c r="U66" s="60"/>
      <c r="V66" s="26">
        <v>7</v>
      </c>
      <c r="W66" s="26" t="s">
        <v>142</v>
      </c>
      <c r="X66" s="60"/>
    </row>
    <row r="67" spans="1:24" s="61" customFormat="1" ht="16.5" customHeight="1">
      <c r="A67" s="107"/>
      <c r="B67" s="108"/>
      <c r="C67" s="27"/>
      <c r="D67" s="109"/>
      <c r="E67" s="109"/>
      <c r="F67" s="108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108"/>
      <c r="T67" s="76"/>
      <c r="U67" s="60"/>
      <c r="V67" s="26">
        <v>7.1</v>
      </c>
      <c r="W67" s="26" t="s">
        <v>143</v>
      </c>
      <c r="X67" s="60"/>
    </row>
    <row r="68" spans="1:24" s="61" customFormat="1" ht="16.5" customHeight="1">
      <c r="A68" s="107"/>
      <c r="B68" s="108"/>
      <c r="C68" s="27"/>
      <c r="D68" s="109"/>
      <c r="E68" s="109"/>
      <c r="F68" s="108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108"/>
      <c r="T68" s="76"/>
      <c r="U68" s="60"/>
      <c r="V68" s="26">
        <v>7.2</v>
      </c>
      <c r="W68" s="26" t="s">
        <v>144</v>
      </c>
      <c r="X68" s="60"/>
    </row>
    <row r="69" spans="1:24" s="61" customFormat="1" ht="16.5" customHeight="1">
      <c r="A69" s="107"/>
      <c r="B69" s="108"/>
      <c r="C69" s="27"/>
      <c r="D69" s="109"/>
      <c r="E69" s="109"/>
      <c r="F69" s="108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108"/>
      <c r="T69" s="76"/>
      <c r="U69" s="60"/>
      <c r="V69" s="26">
        <v>7.3</v>
      </c>
      <c r="W69" s="26" t="s">
        <v>145</v>
      </c>
      <c r="X69" s="60"/>
    </row>
    <row r="70" spans="1:24" s="61" customFormat="1" ht="16.5" customHeight="1">
      <c r="A70" s="107"/>
      <c r="B70" s="108"/>
      <c r="C70" s="27"/>
      <c r="D70" s="109"/>
      <c r="E70" s="109"/>
      <c r="F70" s="108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108"/>
      <c r="T70" s="76"/>
      <c r="U70" s="60"/>
      <c r="V70" s="26">
        <v>7.4</v>
      </c>
      <c r="W70" s="26" t="s">
        <v>146</v>
      </c>
      <c r="X70" s="60"/>
    </row>
    <row r="71" spans="1:24" s="61" customFormat="1" ht="16.5" customHeight="1">
      <c r="A71" s="107"/>
      <c r="B71" s="108"/>
      <c r="C71" s="27"/>
      <c r="D71" s="109"/>
      <c r="E71" s="109"/>
      <c r="F71" s="108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108"/>
      <c r="T71" s="76"/>
      <c r="U71" s="60"/>
      <c r="V71" s="26">
        <v>7.5</v>
      </c>
      <c r="W71" s="26" t="s">
        <v>147</v>
      </c>
      <c r="X71" s="60"/>
    </row>
    <row r="72" spans="1:24" s="61" customFormat="1" ht="16.5" customHeight="1">
      <c r="A72" s="107"/>
      <c r="B72" s="108"/>
      <c r="C72" s="27"/>
      <c r="D72" s="109"/>
      <c r="E72" s="109"/>
      <c r="F72" s="10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108"/>
      <c r="T72" s="76"/>
      <c r="U72" s="60"/>
      <c r="V72" s="26">
        <v>7.6</v>
      </c>
      <c r="W72" s="26" t="s">
        <v>148</v>
      </c>
      <c r="X72" s="60"/>
    </row>
    <row r="73" spans="1:24" s="61" customFormat="1" ht="16.5" customHeight="1">
      <c r="A73" s="107"/>
      <c r="B73" s="108"/>
      <c r="C73" s="27"/>
      <c r="D73" s="109"/>
      <c r="E73" s="109"/>
      <c r="F73" s="108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108"/>
      <c r="T73" s="76"/>
      <c r="U73" s="60"/>
      <c r="V73" s="26">
        <v>7.7</v>
      </c>
      <c r="W73" s="26" t="s">
        <v>149</v>
      </c>
      <c r="X73" s="60"/>
    </row>
    <row r="74" spans="1:24" s="61" customFormat="1" ht="16.5" customHeight="1">
      <c r="A74" s="107"/>
      <c r="B74" s="108"/>
      <c r="C74" s="27"/>
      <c r="D74" s="109"/>
      <c r="E74" s="109"/>
      <c r="F74" s="108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108"/>
      <c r="T74" s="76"/>
      <c r="U74" s="60"/>
      <c r="V74" s="26">
        <v>7.8</v>
      </c>
      <c r="W74" s="26" t="s">
        <v>150</v>
      </c>
      <c r="X74" s="60"/>
    </row>
    <row r="75" spans="1:24" s="61" customFormat="1" ht="16.5" customHeight="1">
      <c r="A75" s="107"/>
      <c r="B75" s="108"/>
      <c r="C75" s="27"/>
      <c r="D75" s="109"/>
      <c r="E75" s="109"/>
      <c r="F75" s="108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108"/>
      <c r="T75" s="76"/>
      <c r="U75" s="60"/>
      <c r="V75" s="26">
        <v>7.9</v>
      </c>
      <c r="W75" s="26" t="s">
        <v>151</v>
      </c>
      <c r="X75" s="60"/>
    </row>
    <row r="76" spans="1:24" s="61" customFormat="1" ht="16.5" customHeight="1">
      <c r="A76" s="107"/>
      <c r="B76" s="108"/>
      <c r="C76" s="27"/>
      <c r="D76" s="109"/>
      <c r="E76" s="109"/>
      <c r="F76" s="108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108"/>
      <c r="T76" s="76"/>
      <c r="U76" s="60"/>
      <c r="V76" s="26">
        <v>8</v>
      </c>
      <c r="W76" s="26" t="s">
        <v>152</v>
      </c>
      <c r="X76" s="60"/>
    </row>
    <row r="77" spans="1:24" s="61" customFormat="1" ht="16.5" customHeight="1">
      <c r="A77" s="107"/>
      <c r="B77" s="108"/>
      <c r="C77" s="27"/>
      <c r="D77" s="109"/>
      <c r="E77" s="109"/>
      <c r="F77" s="108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108"/>
      <c r="T77" s="76"/>
      <c r="U77" s="60"/>
      <c r="V77" s="26">
        <v>8.1</v>
      </c>
      <c r="W77" s="26" t="s">
        <v>153</v>
      </c>
      <c r="X77" s="60"/>
    </row>
    <row r="78" spans="1:24" s="61" customFormat="1" ht="16.5" customHeight="1">
      <c r="A78" s="107"/>
      <c r="B78" s="108"/>
      <c r="C78" s="27"/>
      <c r="D78" s="109"/>
      <c r="E78" s="109"/>
      <c r="F78" s="108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108"/>
      <c r="T78" s="76"/>
      <c r="U78" s="60"/>
      <c r="V78" s="26">
        <v>8.2</v>
      </c>
      <c r="W78" s="26" t="s">
        <v>154</v>
      </c>
      <c r="X78" s="60"/>
    </row>
    <row r="79" spans="1:24" s="61" customFormat="1" ht="16.5" customHeight="1">
      <c r="A79" s="107"/>
      <c r="B79" s="108"/>
      <c r="C79" s="27"/>
      <c r="D79" s="109"/>
      <c r="E79" s="109"/>
      <c r="F79" s="108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108"/>
      <c r="T79" s="76"/>
      <c r="U79" s="60"/>
      <c r="V79" s="26">
        <v>8.3</v>
      </c>
      <c r="W79" s="26" t="s">
        <v>155</v>
      </c>
      <c r="X79" s="60"/>
    </row>
    <row r="80" spans="1:24" s="61" customFormat="1" ht="7.5" customHeight="1">
      <c r="A80" s="107"/>
      <c r="B80" s="108"/>
      <c r="C80" s="27"/>
      <c r="D80" s="109"/>
      <c r="E80" s="109"/>
      <c r="F80" s="108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108"/>
      <c r="T80" s="76"/>
      <c r="U80" s="60"/>
      <c r="V80" s="26">
        <v>8.4</v>
      </c>
      <c r="W80" s="26" t="s">
        <v>156</v>
      </c>
      <c r="X80" s="60"/>
    </row>
    <row r="81" spans="1:24" s="61" customFormat="1" ht="20.25" customHeight="1">
      <c r="A81" s="107"/>
      <c r="B81" s="108"/>
      <c r="C81" s="27"/>
      <c r="D81" s="109"/>
      <c r="E81" s="109"/>
      <c r="F81" s="108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108"/>
      <c r="T81" s="76"/>
      <c r="U81" s="60"/>
      <c r="V81" s="26">
        <v>8.5</v>
      </c>
      <c r="W81" s="26" t="s">
        <v>157</v>
      </c>
      <c r="X81" s="60"/>
    </row>
    <row r="82" spans="1:24" s="61" customFormat="1" ht="17.25" customHeight="1">
      <c r="A82" s="107"/>
      <c r="B82" s="108"/>
      <c r="C82" s="27"/>
      <c r="D82" s="109"/>
      <c r="E82" s="109"/>
      <c r="F82" s="108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108"/>
      <c r="T82" s="76"/>
      <c r="U82" s="60"/>
      <c r="V82" s="26">
        <v>8.6</v>
      </c>
      <c r="W82" s="26" t="s">
        <v>158</v>
      </c>
      <c r="X82" s="60"/>
    </row>
    <row r="83" spans="1:24" s="61" customFormat="1" ht="17.25" customHeight="1">
      <c r="A83" s="107"/>
      <c r="B83" s="108"/>
      <c r="C83" s="27"/>
      <c r="D83" s="109"/>
      <c r="E83" s="109"/>
      <c r="F83" s="108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108"/>
      <c r="T83" s="76"/>
      <c r="U83" s="60"/>
      <c r="V83" s="26">
        <v>8.7</v>
      </c>
      <c r="W83" s="26" t="s">
        <v>159</v>
      </c>
      <c r="X83" s="60"/>
    </row>
    <row r="84" spans="1:24" s="61" customFormat="1" ht="17.25" customHeight="1">
      <c r="A84" s="107"/>
      <c r="B84" s="108"/>
      <c r="C84" s="27"/>
      <c r="D84" s="109"/>
      <c r="E84" s="109"/>
      <c r="F84" s="108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108"/>
      <c r="T84" s="76"/>
      <c r="U84" s="60"/>
      <c r="V84" s="26">
        <v>8.8</v>
      </c>
      <c r="W84" s="26" t="s">
        <v>160</v>
      </c>
      <c r="X84" s="60"/>
    </row>
    <row r="85" spans="1:24" s="61" customFormat="1" ht="15.75" customHeight="1">
      <c r="A85" s="107"/>
      <c r="B85" s="108"/>
      <c r="C85" s="27"/>
      <c r="D85" s="109"/>
      <c r="E85" s="109"/>
      <c r="F85" s="108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108"/>
      <c r="T85" s="76"/>
      <c r="U85" s="60"/>
      <c r="V85" s="26">
        <v>8.9</v>
      </c>
      <c r="W85" s="26" t="s">
        <v>161</v>
      </c>
      <c r="X85" s="60"/>
    </row>
    <row r="86" spans="1:24" s="61" customFormat="1" ht="18.75" customHeight="1">
      <c r="A86" s="107"/>
      <c r="B86" s="108"/>
      <c r="C86" s="27"/>
      <c r="D86" s="109"/>
      <c r="E86" s="109"/>
      <c r="F86" s="108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108"/>
      <c r="T86" s="76"/>
      <c r="U86" s="60"/>
      <c r="V86" s="26">
        <v>9</v>
      </c>
      <c r="W86" s="26" t="s">
        <v>162</v>
      </c>
      <c r="X86" s="60"/>
    </row>
    <row r="87" spans="1:24" s="61" customFormat="1" ht="18.75" customHeight="1">
      <c r="A87" s="107"/>
      <c r="B87" s="108"/>
      <c r="C87" s="27"/>
      <c r="D87" s="109"/>
      <c r="E87" s="109"/>
      <c r="F87" s="108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108"/>
      <c r="T87" s="76"/>
      <c r="U87" s="60"/>
      <c r="V87" s="26">
        <v>9.1</v>
      </c>
      <c r="W87" s="26" t="s">
        <v>163</v>
      </c>
      <c r="X87" s="60"/>
    </row>
    <row r="88" spans="1:24" s="61" customFormat="1" ht="15.75" customHeight="1">
      <c r="A88" s="107"/>
      <c r="B88" s="108"/>
      <c r="C88" s="27"/>
      <c r="D88" s="109"/>
      <c r="E88" s="109"/>
      <c r="F88" s="108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108"/>
      <c r="T88" s="76"/>
      <c r="U88" s="60"/>
      <c r="V88" s="26">
        <v>9.2</v>
      </c>
      <c r="W88" s="26" t="s">
        <v>164</v>
      </c>
      <c r="X88" s="60"/>
    </row>
    <row r="89" spans="1:24" s="61" customFormat="1" ht="18.75" customHeight="1">
      <c r="A89" s="107"/>
      <c r="B89" s="108"/>
      <c r="C89" s="27"/>
      <c r="D89" s="109"/>
      <c r="E89" s="109"/>
      <c r="F89" s="108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108"/>
      <c r="T89" s="76"/>
      <c r="U89" s="60"/>
      <c r="V89" s="26">
        <v>9.3</v>
      </c>
      <c r="W89" s="26" t="s">
        <v>165</v>
      </c>
      <c r="X89" s="60"/>
    </row>
    <row r="90" spans="1:24" s="61" customFormat="1" ht="18.75" customHeight="1">
      <c r="A90" s="107"/>
      <c r="B90" s="108"/>
      <c r="C90" s="27"/>
      <c r="D90" s="109"/>
      <c r="E90" s="109"/>
      <c r="F90" s="108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108"/>
      <c r="T90" s="76"/>
      <c r="U90" s="60"/>
      <c r="V90" s="26">
        <v>9.4</v>
      </c>
      <c r="W90" s="26" t="s">
        <v>166</v>
      </c>
      <c r="X90" s="60"/>
    </row>
    <row r="91" spans="1:24" s="61" customFormat="1" ht="18.75" customHeight="1">
      <c r="A91" s="107"/>
      <c r="B91" s="108"/>
      <c r="C91" s="27"/>
      <c r="D91" s="109"/>
      <c r="E91" s="109"/>
      <c r="F91" s="108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108"/>
      <c r="T91" s="76"/>
      <c r="U91" s="60"/>
      <c r="V91" s="26">
        <v>9.5</v>
      </c>
      <c r="W91" s="26" t="s">
        <v>167</v>
      </c>
      <c r="X91" s="60"/>
    </row>
    <row r="92" spans="1:24" s="61" customFormat="1" ht="18.75" customHeight="1">
      <c r="A92" s="107"/>
      <c r="B92" s="108"/>
      <c r="C92" s="27"/>
      <c r="D92" s="109"/>
      <c r="E92" s="109"/>
      <c r="F92" s="108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108"/>
      <c r="T92" s="76"/>
      <c r="U92" s="60"/>
      <c r="V92" s="26">
        <v>9.6</v>
      </c>
      <c r="W92" s="26" t="s">
        <v>168</v>
      </c>
      <c r="X92" s="60"/>
    </row>
    <row r="93" spans="1:24" s="61" customFormat="1" ht="18.75" customHeight="1">
      <c r="A93" s="107"/>
      <c r="B93" s="108"/>
      <c r="C93" s="27"/>
      <c r="D93" s="109"/>
      <c r="E93" s="109"/>
      <c r="F93" s="108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108"/>
      <c r="T93" s="76"/>
      <c r="U93" s="60"/>
      <c r="V93" s="26">
        <v>9.7</v>
      </c>
      <c r="W93" s="26" t="s">
        <v>169</v>
      </c>
      <c r="X93" s="60"/>
    </row>
    <row r="94" spans="1:24" s="61" customFormat="1" ht="18.75" customHeight="1">
      <c r="A94" s="107"/>
      <c r="B94" s="108"/>
      <c r="C94" s="27"/>
      <c r="D94" s="109"/>
      <c r="E94" s="109"/>
      <c r="F94" s="108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108"/>
      <c r="T94" s="76"/>
      <c r="U94" s="60"/>
      <c r="V94" s="26" t="s">
        <v>170</v>
      </c>
      <c r="W94" s="26" t="s">
        <v>171</v>
      </c>
      <c r="X94" s="60"/>
    </row>
    <row r="95" spans="1:24" s="61" customFormat="1" ht="18.75" customHeight="1">
      <c r="A95" s="107"/>
      <c r="B95" s="108"/>
      <c r="C95" s="27"/>
      <c r="D95" s="109"/>
      <c r="E95" s="109"/>
      <c r="F95" s="108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108"/>
      <c r="T95" s="76"/>
      <c r="U95" s="60"/>
      <c r="V95" s="26" t="s">
        <v>16</v>
      </c>
      <c r="W95" s="26" t="s">
        <v>172</v>
      </c>
      <c r="X95" s="60"/>
    </row>
    <row r="96" spans="1:24" s="61" customFormat="1" ht="18.75" customHeight="1">
      <c r="A96" s="107"/>
      <c r="B96" s="108"/>
      <c r="C96" s="27"/>
      <c r="D96" s="109"/>
      <c r="E96" s="109"/>
      <c r="F96" s="108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108"/>
      <c r="T96" s="76"/>
      <c r="U96" s="60"/>
      <c r="V96" s="26" t="s">
        <v>13</v>
      </c>
      <c r="W96" s="26" t="s">
        <v>173</v>
      </c>
      <c r="X96" s="60"/>
    </row>
    <row r="97" spans="1:24" s="61" customFormat="1" ht="18.75" customHeight="1">
      <c r="A97" s="107"/>
      <c r="B97" s="108"/>
      <c r="C97" s="27"/>
      <c r="D97" s="109"/>
      <c r="E97" s="109"/>
      <c r="F97" s="108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08"/>
      <c r="T97" s="76"/>
      <c r="U97" s="60"/>
      <c r="V97" s="26" t="s">
        <v>174</v>
      </c>
      <c r="W97" s="26" t="s">
        <v>175</v>
      </c>
      <c r="X97" s="60"/>
    </row>
    <row r="98" spans="1:24" s="61" customFormat="1" ht="18.75" customHeight="1">
      <c r="A98" s="107"/>
      <c r="B98" s="108"/>
      <c r="C98" s="27"/>
      <c r="D98" s="109"/>
      <c r="E98" s="109"/>
      <c r="F98" s="108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108"/>
      <c r="T98" s="76"/>
      <c r="U98" s="60"/>
      <c r="V98" s="26"/>
      <c r="W98" s="26"/>
      <c r="X98" s="60"/>
    </row>
    <row r="99" spans="1:24" s="61" customFormat="1" ht="18.75" customHeight="1">
      <c r="A99" s="107"/>
      <c r="B99" s="108"/>
      <c r="C99" s="27"/>
      <c r="D99" s="109"/>
      <c r="E99" s="109"/>
      <c r="F99" s="108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108"/>
      <c r="T99" s="76"/>
      <c r="U99" s="60"/>
      <c r="V99" s="26"/>
      <c r="W99" s="26"/>
      <c r="X99" s="60"/>
    </row>
    <row r="100" spans="1:24" s="61" customFormat="1" ht="18.75" customHeight="1">
      <c r="A100" s="107"/>
      <c r="B100" s="108"/>
      <c r="C100" s="27"/>
      <c r="D100" s="109"/>
      <c r="E100" s="109"/>
      <c r="F100" s="108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108"/>
      <c r="T100" s="76"/>
      <c r="U100" s="60"/>
      <c r="V100" s="26"/>
      <c r="W100" s="26"/>
      <c r="X100" s="60"/>
    </row>
    <row r="101" spans="1:24" s="61" customFormat="1" ht="18.75" customHeight="1">
      <c r="A101" s="107"/>
      <c r="B101" s="108"/>
      <c r="C101" s="27"/>
      <c r="D101" s="109"/>
      <c r="E101" s="109"/>
      <c r="F101" s="108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108"/>
      <c r="T101" s="76"/>
      <c r="U101" s="60"/>
      <c r="V101" s="26"/>
      <c r="W101" s="26"/>
      <c r="X101" s="60"/>
    </row>
    <row r="102" spans="1:24" s="61" customFormat="1" ht="18.75" customHeight="1">
      <c r="A102" s="107"/>
      <c r="B102" s="108"/>
      <c r="C102" s="27"/>
      <c r="D102" s="109"/>
      <c r="E102" s="109"/>
      <c r="F102" s="108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108"/>
      <c r="T102" s="76"/>
      <c r="U102" s="60"/>
      <c r="V102" s="26"/>
      <c r="W102" s="26"/>
      <c r="X102" s="60"/>
    </row>
    <row r="103" spans="1:24" s="61" customFormat="1" ht="18.75" customHeight="1">
      <c r="A103" s="107"/>
      <c r="B103" s="108"/>
      <c r="C103" s="27"/>
      <c r="D103" s="109"/>
      <c r="E103" s="109"/>
      <c r="F103" s="108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108"/>
      <c r="T103" s="76"/>
      <c r="U103" s="60"/>
      <c r="V103" s="26"/>
      <c r="W103" s="26"/>
      <c r="X103" s="60"/>
    </row>
    <row r="104" spans="1:24" s="61" customFormat="1" ht="18.75" customHeight="1">
      <c r="A104" s="107"/>
      <c r="B104" s="108"/>
      <c r="C104" s="27"/>
      <c r="D104" s="109"/>
      <c r="E104" s="109"/>
      <c r="F104" s="108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108"/>
      <c r="T104" s="76"/>
      <c r="U104" s="60"/>
      <c r="V104" s="26"/>
      <c r="W104" s="26"/>
      <c r="X104" s="60"/>
    </row>
    <row r="105" spans="1:24" s="61" customFormat="1" ht="18.75" customHeight="1">
      <c r="A105" s="107"/>
      <c r="B105" s="108"/>
      <c r="C105" s="27"/>
      <c r="D105" s="109"/>
      <c r="E105" s="109"/>
      <c r="F105" s="108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108"/>
      <c r="T105" s="76"/>
      <c r="U105" s="60"/>
      <c r="V105" s="26"/>
      <c r="W105" s="26"/>
      <c r="X105" s="60"/>
    </row>
    <row r="106" spans="1:24" s="61" customFormat="1" ht="18.75" customHeight="1">
      <c r="A106" s="107"/>
      <c r="B106" s="108"/>
      <c r="C106" s="27"/>
      <c r="D106" s="109"/>
      <c r="E106" s="109"/>
      <c r="F106" s="108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108"/>
      <c r="T106" s="76"/>
      <c r="U106" s="60"/>
      <c r="V106" s="26"/>
      <c r="W106" s="26"/>
      <c r="X106" s="60"/>
    </row>
    <row r="107" spans="1:24" s="61" customFormat="1" ht="18.75" customHeight="1">
      <c r="A107" s="107"/>
      <c r="B107" s="108"/>
      <c r="C107" s="27"/>
      <c r="D107" s="109"/>
      <c r="E107" s="109"/>
      <c r="F107" s="108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108"/>
      <c r="T107" s="76"/>
      <c r="U107" s="60"/>
      <c r="V107" s="26"/>
      <c r="W107" s="26"/>
      <c r="X107" s="60"/>
    </row>
    <row r="108" spans="1:24" s="61" customFormat="1" ht="18.75" customHeight="1">
      <c r="A108" s="107"/>
      <c r="B108" s="108"/>
      <c r="C108" s="27"/>
      <c r="D108" s="109"/>
      <c r="E108" s="109"/>
      <c r="F108" s="108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108"/>
      <c r="T108" s="76"/>
      <c r="U108" s="60"/>
      <c r="V108" s="26"/>
      <c r="W108" s="26"/>
      <c r="X108" s="60"/>
    </row>
    <row r="109" spans="1:24" s="61" customFormat="1" ht="18.75" customHeight="1">
      <c r="A109" s="107"/>
      <c r="B109" s="108"/>
      <c r="C109" s="27"/>
      <c r="D109" s="109"/>
      <c r="E109" s="109"/>
      <c r="F109" s="108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108"/>
      <c r="T109" s="76"/>
      <c r="U109" s="60"/>
      <c r="V109" s="26"/>
      <c r="W109" s="26"/>
      <c r="X109" s="60"/>
    </row>
    <row r="110" spans="1:24" s="61" customFormat="1" ht="18.75" customHeight="1">
      <c r="A110" s="107"/>
      <c r="B110" s="108"/>
      <c r="C110" s="27"/>
      <c r="D110" s="109"/>
      <c r="E110" s="109"/>
      <c r="F110" s="108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108"/>
      <c r="T110" s="76"/>
      <c r="U110" s="60"/>
      <c r="V110" s="26"/>
      <c r="W110" s="26"/>
      <c r="X110" s="60"/>
    </row>
    <row r="111" spans="1:24" s="61" customFormat="1" ht="18.75" customHeight="1">
      <c r="A111" s="107"/>
      <c r="B111" s="108"/>
      <c r="C111" s="27"/>
      <c r="D111" s="109"/>
      <c r="E111" s="109"/>
      <c r="F111" s="108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108"/>
      <c r="T111" s="76"/>
      <c r="U111" s="60"/>
      <c r="V111" s="26"/>
      <c r="W111" s="26"/>
      <c r="X111" s="60"/>
    </row>
    <row r="112" spans="1:24" s="61" customFormat="1" ht="18.75" customHeight="1">
      <c r="A112" s="107"/>
      <c r="B112" s="108"/>
      <c r="C112" s="27"/>
      <c r="D112" s="109"/>
      <c r="E112" s="109"/>
      <c r="F112" s="108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108"/>
      <c r="T112" s="76"/>
      <c r="U112" s="60"/>
      <c r="V112" s="26"/>
      <c r="W112" s="26"/>
      <c r="X112" s="60"/>
    </row>
    <row r="113" spans="1:24" s="61" customFormat="1" ht="18.75" customHeight="1">
      <c r="A113" s="107"/>
      <c r="B113" s="108"/>
      <c r="C113" s="27"/>
      <c r="D113" s="109"/>
      <c r="E113" s="109"/>
      <c r="F113" s="108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108"/>
      <c r="T113" s="76"/>
      <c r="U113" s="60"/>
      <c r="V113" s="26"/>
      <c r="W113" s="26"/>
      <c r="X113" s="60"/>
    </row>
    <row r="114" spans="1:24" s="61" customFormat="1" ht="18.75" customHeight="1">
      <c r="A114" s="107"/>
      <c r="B114" s="108"/>
      <c r="C114" s="27"/>
      <c r="D114" s="109"/>
      <c r="E114" s="109"/>
      <c r="F114" s="108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108"/>
      <c r="T114" s="76"/>
      <c r="U114" s="60"/>
      <c r="V114" s="26"/>
      <c r="W114" s="26"/>
      <c r="X114" s="60"/>
    </row>
    <row r="115" spans="1:24" s="61" customFormat="1" ht="18.75" customHeight="1">
      <c r="A115" s="107"/>
      <c r="B115" s="108"/>
      <c r="C115" s="27"/>
      <c r="D115" s="109"/>
      <c r="E115" s="109"/>
      <c r="F115" s="108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108"/>
      <c r="T115" s="76"/>
      <c r="U115" s="60"/>
      <c r="V115" s="26"/>
      <c r="W115" s="26"/>
      <c r="X115" s="60"/>
    </row>
    <row r="116" spans="1:24" s="61" customFormat="1" ht="18.75" customHeight="1">
      <c r="A116" s="107"/>
      <c r="B116" s="108"/>
      <c r="C116" s="27"/>
      <c r="D116" s="109"/>
      <c r="E116" s="109"/>
      <c r="F116" s="108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108"/>
      <c r="T116" s="76"/>
      <c r="U116" s="60"/>
      <c r="V116" s="26"/>
      <c r="W116" s="26"/>
      <c r="X116" s="60"/>
    </row>
    <row r="117" spans="1:24" s="61" customFormat="1" ht="18.75" customHeight="1">
      <c r="A117" s="107"/>
      <c r="B117" s="108"/>
      <c r="C117" s="27"/>
      <c r="D117" s="109"/>
      <c r="E117" s="109"/>
      <c r="F117" s="108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108"/>
      <c r="T117" s="76"/>
      <c r="U117" s="60"/>
      <c r="V117" s="26"/>
      <c r="W117" s="26"/>
      <c r="X117" s="60"/>
    </row>
    <row r="118" spans="1:24" s="61" customFormat="1" ht="18.75" customHeight="1">
      <c r="A118" s="107"/>
      <c r="B118" s="108"/>
      <c r="C118" s="27"/>
      <c r="D118" s="109"/>
      <c r="E118" s="109"/>
      <c r="F118" s="108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108"/>
      <c r="T118" s="76"/>
      <c r="U118" s="60"/>
      <c r="V118" s="26"/>
      <c r="W118" s="26"/>
      <c r="X118" s="60"/>
    </row>
    <row r="119" spans="1:24" s="61" customFormat="1" ht="18.75" customHeight="1">
      <c r="A119" s="107"/>
      <c r="B119" s="108"/>
      <c r="C119" s="27"/>
      <c r="D119" s="109"/>
      <c r="E119" s="109"/>
      <c r="F119" s="108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108"/>
      <c r="T119" s="76"/>
      <c r="U119" s="60"/>
      <c r="V119" s="26"/>
      <c r="W119" s="26"/>
      <c r="X119" s="60"/>
    </row>
    <row r="120" spans="1:24" s="61" customFormat="1" ht="18.75" customHeight="1">
      <c r="A120" s="107"/>
      <c r="B120" s="108"/>
      <c r="C120" s="27"/>
      <c r="D120" s="109"/>
      <c r="E120" s="109"/>
      <c r="F120" s="108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108"/>
      <c r="T120" s="76"/>
      <c r="U120" s="60"/>
      <c r="V120" s="26"/>
      <c r="W120" s="26"/>
      <c r="X120" s="60"/>
    </row>
    <row r="121" spans="1:24" s="61" customFormat="1" ht="18.75" customHeight="1">
      <c r="A121" s="107"/>
      <c r="B121" s="108"/>
      <c r="C121" s="27"/>
      <c r="D121" s="109"/>
      <c r="E121" s="109"/>
      <c r="F121" s="108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108"/>
      <c r="T121" s="76"/>
      <c r="U121" s="60"/>
      <c r="V121" s="26"/>
      <c r="W121" s="26"/>
      <c r="X121" s="60"/>
    </row>
    <row r="122" spans="1:24" s="61" customFormat="1" ht="18.75" customHeight="1">
      <c r="A122" s="107"/>
      <c r="B122" s="108"/>
      <c r="C122" s="27"/>
      <c r="D122" s="109"/>
      <c r="E122" s="109"/>
      <c r="F122" s="108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108"/>
      <c r="T122" s="76"/>
      <c r="U122" s="60"/>
      <c r="V122" s="26"/>
      <c r="W122" s="26"/>
      <c r="X122" s="60"/>
    </row>
    <row r="123" spans="1:24" s="61" customFormat="1" ht="18.75" customHeight="1">
      <c r="A123" s="107"/>
      <c r="B123" s="108"/>
      <c r="C123" s="27"/>
      <c r="D123" s="109"/>
      <c r="E123" s="109"/>
      <c r="F123" s="108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108"/>
      <c r="T123" s="76"/>
      <c r="U123" s="60"/>
      <c r="V123" s="26"/>
      <c r="W123" s="26"/>
      <c r="X123" s="60"/>
    </row>
    <row r="124" spans="1:24" s="61" customFormat="1" ht="18.75" customHeight="1">
      <c r="A124" s="107"/>
      <c r="B124" s="108"/>
      <c r="C124" s="27"/>
      <c r="D124" s="109"/>
      <c r="E124" s="109"/>
      <c r="F124" s="108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108"/>
      <c r="T124" s="76"/>
      <c r="U124" s="60"/>
      <c r="V124" s="26"/>
      <c r="W124" s="26"/>
      <c r="X124" s="60"/>
    </row>
    <row r="125" spans="1:24" s="61" customFormat="1" ht="18.75" customHeight="1">
      <c r="A125" s="107"/>
      <c r="B125" s="108"/>
      <c r="C125" s="27"/>
      <c r="D125" s="109"/>
      <c r="E125" s="109"/>
      <c r="F125" s="108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108"/>
      <c r="T125" s="76"/>
      <c r="U125" s="60"/>
      <c r="V125" s="26"/>
      <c r="W125" s="26"/>
      <c r="X125" s="60"/>
    </row>
    <row r="126" spans="1:24" s="61" customFormat="1" ht="18.75" customHeight="1">
      <c r="A126" s="107"/>
      <c r="B126" s="108"/>
      <c r="C126" s="27"/>
      <c r="D126" s="109"/>
      <c r="E126" s="109"/>
      <c r="F126" s="108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108"/>
      <c r="T126" s="76"/>
      <c r="U126" s="60"/>
      <c r="V126" s="26"/>
      <c r="W126" s="26"/>
      <c r="X126" s="60"/>
    </row>
    <row r="127" spans="1:24" s="61" customFormat="1" ht="18.75" customHeight="1">
      <c r="A127" s="107"/>
      <c r="B127" s="108"/>
      <c r="C127" s="27"/>
      <c r="D127" s="109"/>
      <c r="E127" s="109"/>
      <c r="F127" s="108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108"/>
      <c r="T127" s="76"/>
      <c r="U127" s="60"/>
      <c r="V127" s="26"/>
      <c r="W127" s="26"/>
      <c r="X127" s="60"/>
    </row>
    <row r="128" spans="1:24" s="61" customFormat="1" ht="18.75" customHeight="1">
      <c r="A128" s="107"/>
      <c r="B128" s="108"/>
      <c r="C128" s="27"/>
      <c r="D128" s="109"/>
      <c r="E128" s="109"/>
      <c r="F128" s="108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108"/>
      <c r="T128" s="76"/>
      <c r="U128" s="60"/>
      <c r="V128" s="26"/>
      <c r="W128" s="26"/>
      <c r="X128" s="60"/>
    </row>
    <row r="129" spans="1:24" s="61" customFormat="1" ht="18.75" customHeight="1">
      <c r="A129" s="107"/>
      <c r="B129" s="108"/>
      <c r="C129" s="27"/>
      <c r="D129" s="109"/>
      <c r="E129" s="109"/>
      <c r="F129" s="108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108"/>
      <c r="T129" s="76"/>
      <c r="U129" s="60"/>
      <c r="V129" s="26"/>
      <c r="W129" s="26"/>
      <c r="X129" s="60"/>
    </row>
    <row r="130" spans="1:24" s="61" customFormat="1" ht="18.75" customHeight="1">
      <c r="A130" s="107"/>
      <c r="B130" s="108"/>
      <c r="C130" s="27"/>
      <c r="D130" s="109"/>
      <c r="E130" s="109"/>
      <c r="F130" s="108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108"/>
      <c r="T130" s="76"/>
      <c r="U130" s="60"/>
      <c r="V130" s="26"/>
      <c r="W130" s="26"/>
      <c r="X130" s="60"/>
    </row>
    <row r="131" spans="1:24" s="61" customFormat="1" ht="18.75" customHeight="1">
      <c r="A131" s="107"/>
      <c r="B131" s="108"/>
      <c r="C131" s="27"/>
      <c r="D131" s="109"/>
      <c r="E131" s="109"/>
      <c r="F131" s="108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108"/>
      <c r="T131" s="76"/>
      <c r="U131" s="60"/>
      <c r="V131" s="26"/>
      <c r="W131" s="26"/>
      <c r="X131" s="60"/>
    </row>
    <row r="132" spans="1:24" s="61" customFormat="1" ht="18.75" customHeight="1">
      <c r="A132" s="107"/>
      <c r="B132" s="108"/>
      <c r="C132" s="27"/>
      <c r="D132" s="109"/>
      <c r="E132" s="109"/>
      <c r="F132" s="108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108"/>
      <c r="T132" s="76"/>
      <c r="U132" s="60"/>
      <c r="V132" s="26"/>
      <c r="W132" s="26"/>
      <c r="X132" s="60"/>
    </row>
    <row r="133" spans="1:24" s="61" customFormat="1" ht="18.75" customHeight="1">
      <c r="A133" s="107"/>
      <c r="B133" s="108"/>
      <c r="C133" s="27"/>
      <c r="D133" s="109"/>
      <c r="E133" s="109"/>
      <c r="F133" s="108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108"/>
      <c r="T133" s="76"/>
      <c r="U133" s="60"/>
      <c r="V133" s="26"/>
      <c r="W133" s="26"/>
      <c r="X133" s="60"/>
    </row>
    <row r="134" spans="1:24" s="61" customFormat="1" ht="18.75" customHeight="1">
      <c r="A134" s="107"/>
      <c r="B134" s="108"/>
      <c r="C134" s="27"/>
      <c r="D134" s="109"/>
      <c r="E134" s="109"/>
      <c r="F134" s="108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108"/>
      <c r="T134" s="76"/>
      <c r="U134" s="60"/>
      <c r="V134" s="26"/>
      <c r="W134" s="26"/>
      <c r="X134" s="60"/>
    </row>
    <row r="135" spans="1:24" s="61" customFormat="1" ht="18.75" customHeight="1">
      <c r="A135" s="107"/>
      <c r="B135" s="108"/>
      <c r="C135" s="27"/>
      <c r="D135" s="109"/>
      <c r="E135" s="109"/>
      <c r="F135" s="108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108"/>
      <c r="T135" s="76"/>
      <c r="U135" s="60"/>
      <c r="V135" s="26"/>
      <c r="W135" s="26"/>
      <c r="X135" s="60"/>
    </row>
    <row r="136" spans="1:24" s="61" customFormat="1" ht="18.75" customHeight="1">
      <c r="A136" s="107"/>
      <c r="B136" s="108"/>
      <c r="C136" s="27"/>
      <c r="D136" s="109"/>
      <c r="E136" s="109"/>
      <c r="F136" s="108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108"/>
      <c r="T136" s="76"/>
      <c r="U136" s="60"/>
      <c r="V136" s="26"/>
      <c r="W136" s="26"/>
      <c r="X136" s="60"/>
    </row>
    <row r="137" spans="1:24" s="61" customFormat="1" ht="19.5" customHeight="1">
      <c r="A137" s="107"/>
      <c r="B137" s="108"/>
      <c r="C137" s="27"/>
      <c r="D137" s="109"/>
      <c r="E137" s="109"/>
      <c r="F137" s="108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108"/>
      <c r="T137" s="76"/>
      <c r="U137" s="60"/>
      <c r="V137" s="26"/>
      <c r="W137" s="26"/>
      <c r="X137" s="60"/>
    </row>
    <row r="138" spans="1:24" s="61" customFormat="1" ht="19.5" customHeight="1">
      <c r="A138" s="107"/>
      <c r="B138" s="108"/>
      <c r="C138" s="27"/>
      <c r="D138" s="109"/>
      <c r="E138" s="109"/>
      <c r="F138" s="108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108"/>
      <c r="T138" s="76"/>
      <c r="U138" s="60"/>
      <c r="V138" s="26"/>
      <c r="W138" s="26"/>
      <c r="X138" s="60"/>
    </row>
    <row r="139" spans="1:24" s="61" customFormat="1" ht="19.5" customHeight="1">
      <c r="A139" s="107"/>
      <c r="B139" s="108"/>
      <c r="C139" s="27"/>
      <c r="D139" s="109"/>
      <c r="E139" s="109"/>
      <c r="F139" s="108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108"/>
      <c r="T139" s="76"/>
      <c r="U139" s="60"/>
      <c r="V139" s="26"/>
      <c r="W139" s="26"/>
      <c r="X139" s="60"/>
    </row>
    <row r="140" spans="1:24" s="61" customFormat="1" ht="19.5" customHeight="1">
      <c r="A140" s="107"/>
      <c r="B140" s="108"/>
      <c r="C140" s="27"/>
      <c r="D140" s="109"/>
      <c r="E140" s="109"/>
      <c r="F140" s="108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108"/>
      <c r="T140" s="76"/>
      <c r="U140" s="60"/>
      <c r="V140" s="26"/>
      <c r="W140" s="26"/>
      <c r="X140" s="60"/>
    </row>
    <row r="141" spans="1:24" s="61" customFormat="1" ht="19.5" customHeight="1">
      <c r="A141" s="107"/>
      <c r="B141" s="108"/>
      <c r="C141" s="27"/>
      <c r="D141" s="109"/>
      <c r="E141" s="109"/>
      <c r="F141" s="108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108"/>
      <c r="T141" s="76"/>
      <c r="U141" s="60"/>
      <c r="V141" s="26"/>
      <c r="W141" s="26"/>
      <c r="X141" s="60"/>
    </row>
    <row r="142" spans="1:24" s="61" customFormat="1" ht="19.5" customHeight="1">
      <c r="A142" s="107"/>
      <c r="B142" s="108"/>
      <c r="C142" s="27"/>
      <c r="D142" s="109"/>
      <c r="E142" s="109"/>
      <c r="F142" s="108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108"/>
      <c r="T142" s="76"/>
      <c r="U142" s="60"/>
      <c r="V142" s="26"/>
      <c r="W142" s="26"/>
      <c r="X142" s="60"/>
    </row>
    <row r="143" spans="1:24" s="61" customFormat="1" ht="19.5" customHeight="1">
      <c r="A143" s="107"/>
      <c r="B143" s="108"/>
      <c r="C143" s="27"/>
      <c r="D143" s="109"/>
      <c r="E143" s="109"/>
      <c r="F143" s="108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108"/>
      <c r="T143" s="76"/>
      <c r="U143" s="60"/>
      <c r="V143" s="26"/>
      <c r="W143" s="26"/>
      <c r="X143" s="60"/>
    </row>
    <row r="144" spans="1:24" s="61" customFormat="1" ht="19.5" customHeight="1">
      <c r="A144" s="107"/>
      <c r="B144" s="108"/>
      <c r="C144" s="27"/>
      <c r="D144" s="109"/>
      <c r="E144" s="109"/>
      <c r="F144" s="108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108"/>
      <c r="T144" s="76"/>
      <c r="U144" s="60"/>
      <c r="V144" s="26"/>
      <c r="W144" s="26"/>
      <c r="X144" s="60"/>
    </row>
    <row r="145" spans="1:24" s="61" customFormat="1" ht="19.5" customHeight="1">
      <c r="A145" s="107"/>
      <c r="B145" s="108"/>
      <c r="C145" s="27"/>
      <c r="D145" s="109"/>
      <c r="E145" s="109"/>
      <c r="F145" s="108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108"/>
      <c r="T145" s="76"/>
      <c r="U145" s="60"/>
      <c r="V145" s="26"/>
      <c r="W145" s="26"/>
      <c r="X145" s="60"/>
    </row>
    <row r="146" spans="1:24" s="61" customFormat="1" ht="19.5" customHeight="1">
      <c r="A146" s="107"/>
      <c r="B146" s="108"/>
      <c r="C146" s="27"/>
      <c r="D146" s="109"/>
      <c r="E146" s="109"/>
      <c r="F146" s="108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108"/>
      <c r="T146" s="76"/>
      <c r="U146" s="60"/>
      <c r="V146" s="26"/>
      <c r="W146" s="26"/>
      <c r="X146" s="60"/>
    </row>
    <row r="147" spans="1:24" s="61" customFormat="1" ht="19.5" customHeight="1">
      <c r="A147" s="107"/>
      <c r="B147" s="108"/>
      <c r="C147" s="27"/>
      <c r="D147" s="109"/>
      <c r="E147" s="109"/>
      <c r="F147" s="108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108"/>
      <c r="T147" s="76"/>
      <c r="U147" s="60"/>
      <c r="V147" s="26"/>
      <c r="W147" s="26"/>
      <c r="X147" s="60"/>
    </row>
    <row r="148" spans="1:24" s="61" customFormat="1" ht="19.5" customHeight="1">
      <c r="A148" s="107"/>
      <c r="B148" s="108"/>
      <c r="C148" s="27"/>
      <c r="D148" s="109"/>
      <c r="E148" s="109"/>
      <c r="F148" s="108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108"/>
      <c r="T148" s="76"/>
      <c r="U148" s="60"/>
      <c r="V148" s="26"/>
      <c r="W148" s="26"/>
      <c r="X148" s="60"/>
    </row>
    <row r="149" spans="1:24" s="61" customFormat="1" ht="19.5" customHeight="1">
      <c r="A149" s="107"/>
      <c r="B149" s="108"/>
      <c r="C149" s="27"/>
      <c r="D149" s="109"/>
      <c r="E149" s="109"/>
      <c r="F149" s="108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108"/>
      <c r="T149" s="76"/>
      <c r="U149" s="60"/>
      <c r="V149" s="26"/>
      <c r="W149" s="26"/>
      <c r="X149" s="60"/>
    </row>
    <row r="150" spans="1:24" s="61" customFormat="1" ht="19.5" customHeight="1">
      <c r="A150" s="107"/>
      <c r="B150" s="108"/>
      <c r="C150" s="27"/>
      <c r="D150" s="109"/>
      <c r="E150" s="109"/>
      <c r="F150" s="108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108"/>
      <c r="T150" s="76"/>
      <c r="U150" s="60"/>
      <c r="V150" s="26"/>
      <c r="W150" s="26"/>
      <c r="X150" s="60"/>
    </row>
    <row r="151" spans="1:24" s="61" customFormat="1" ht="19.5" customHeight="1">
      <c r="A151" s="107"/>
      <c r="B151" s="108"/>
      <c r="C151" s="27"/>
      <c r="D151" s="109"/>
      <c r="E151" s="109"/>
      <c r="F151" s="108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108"/>
      <c r="T151" s="76"/>
      <c r="U151" s="60"/>
      <c r="V151" s="26"/>
      <c r="W151" s="26"/>
      <c r="X151" s="60"/>
    </row>
    <row r="152" spans="1:24" s="61" customFormat="1" ht="19.5" customHeight="1">
      <c r="A152" s="107"/>
      <c r="B152" s="108"/>
      <c r="C152" s="27"/>
      <c r="D152" s="109"/>
      <c r="E152" s="109"/>
      <c r="F152" s="108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108"/>
      <c r="T152" s="76"/>
      <c r="U152" s="60"/>
      <c r="V152" s="26"/>
      <c r="W152" s="26"/>
      <c r="X152" s="60"/>
    </row>
    <row r="153" spans="1:24" s="61" customFormat="1" ht="19.5" customHeight="1">
      <c r="A153" s="107"/>
      <c r="B153" s="108"/>
      <c r="C153" s="27"/>
      <c r="D153" s="109"/>
      <c r="E153" s="109"/>
      <c r="F153" s="108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108"/>
      <c r="T153" s="76"/>
      <c r="U153" s="60"/>
      <c r="V153" s="26"/>
      <c r="W153" s="26"/>
      <c r="X153" s="60"/>
    </row>
    <row r="154" spans="1:24" s="61" customFormat="1" ht="13.5" customHeight="1">
      <c r="A154" s="107"/>
      <c r="B154" s="108"/>
      <c r="C154" s="27"/>
      <c r="D154" s="109"/>
      <c r="E154" s="109"/>
      <c r="F154" s="108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108"/>
      <c r="T154" s="76"/>
      <c r="U154" s="60"/>
      <c r="V154" s="26"/>
      <c r="W154" s="26"/>
      <c r="X154" s="60"/>
    </row>
    <row r="155" spans="1:24" s="61" customFormat="1" ht="19.5" customHeight="1">
      <c r="A155" s="107"/>
      <c r="B155" s="108"/>
      <c r="C155" s="27"/>
      <c r="D155" s="109"/>
      <c r="E155" s="109"/>
      <c r="F155" s="108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108"/>
      <c r="T155" s="76"/>
      <c r="U155" s="60"/>
      <c r="V155" s="26"/>
      <c r="W155" s="26"/>
      <c r="X155" s="60"/>
    </row>
    <row r="156" spans="1:24" s="61" customFormat="1" ht="19.5" customHeight="1">
      <c r="A156" s="107"/>
      <c r="B156" s="108"/>
      <c r="C156" s="27"/>
      <c r="D156" s="109"/>
      <c r="E156" s="109"/>
      <c r="F156" s="108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108"/>
      <c r="T156" s="76"/>
      <c r="U156" s="60"/>
      <c r="V156" s="26"/>
      <c r="W156" s="26"/>
      <c r="X156" s="60"/>
    </row>
    <row r="157" spans="1:24" s="61" customFormat="1" ht="19.5" customHeight="1">
      <c r="A157" s="107"/>
      <c r="B157" s="108"/>
      <c r="C157" s="27"/>
      <c r="D157" s="109"/>
      <c r="E157" s="109"/>
      <c r="F157" s="108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108"/>
      <c r="T157" s="76"/>
      <c r="U157" s="60"/>
      <c r="V157" s="26"/>
      <c r="W157" s="26"/>
      <c r="X157" s="60"/>
    </row>
    <row r="158" spans="1:24" s="61" customFormat="1" ht="19.5" customHeight="1">
      <c r="A158" s="107"/>
      <c r="B158" s="108"/>
      <c r="C158" s="27"/>
      <c r="D158" s="109"/>
      <c r="E158" s="109"/>
      <c r="F158" s="108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108"/>
      <c r="T158" s="76"/>
      <c r="U158" s="60"/>
      <c r="V158" s="26"/>
      <c r="W158" s="26"/>
      <c r="X158" s="60"/>
    </row>
    <row r="159" spans="1:24" s="61" customFormat="1" ht="19.5" customHeight="1">
      <c r="A159" s="107"/>
      <c r="B159" s="108"/>
      <c r="C159" s="27"/>
      <c r="D159" s="109"/>
      <c r="E159" s="109"/>
      <c r="F159" s="108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108"/>
      <c r="T159" s="76"/>
      <c r="U159" s="60"/>
      <c r="V159" s="26"/>
      <c r="W159" s="26"/>
      <c r="X159" s="60"/>
    </row>
    <row r="160" spans="1:24" s="61" customFormat="1" ht="19.5" customHeight="1">
      <c r="A160" s="107"/>
      <c r="B160" s="108"/>
      <c r="C160" s="27"/>
      <c r="D160" s="109"/>
      <c r="E160" s="109"/>
      <c r="F160" s="108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108"/>
      <c r="T160" s="76"/>
      <c r="U160" s="60"/>
      <c r="V160" s="26"/>
      <c r="W160" s="26"/>
      <c r="X160" s="60"/>
    </row>
    <row r="161" spans="1:24" s="61" customFormat="1" ht="19.5" customHeight="1">
      <c r="A161" s="107"/>
      <c r="B161" s="108"/>
      <c r="C161" s="27"/>
      <c r="D161" s="109"/>
      <c r="E161" s="109"/>
      <c r="F161" s="108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108"/>
      <c r="T161" s="76"/>
      <c r="U161" s="60"/>
      <c r="V161" s="26"/>
      <c r="W161" s="26"/>
      <c r="X161" s="60"/>
    </row>
    <row r="162" spans="1:24" s="61" customFormat="1" ht="19.5" customHeight="1">
      <c r="A162" s="107"/>
      <c r="B162" s="108"/>
      <c r="C162" s="27"/>
      <c r="D162" s="109"/>
      <c r="E162" s="109"/>
      <c r="F162" s="108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108"/>
      <c r="T162" s="76"/>
      <c r="U162" s="60"/>
      <c r="V162" s="26"/>
      <c r="W162" s="26"/>
      <c r="X162" s="60"/>
    </row>
    <row r="163" spans="1:24" s="61" customFormat="1" ht="19.5" customHeight="1">
      <c r="A163" s="107"/>
      <c r="B163" s="108"/>
      <c r="C163" s="27"/>
      <c r="D163" s="109"/>
      <c r="E163" s="109"/>
      <c r="F163" s="108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108"/>
      <c r="T163" s="76"/>
      <c r="U163" s="60"/>
      <c r="V163" s="26"/>
      <c r="W163" s="26"/>
      <c r="X163" s="60"/>
    </row>
    <row r="164" spans="1:24" s="61" customFormat="1" ht="19.5" customHeight="1">
      <c r="A164" s="107"/>
      <c r="B164" s="108"/>
      <c r="C164" s="27"/>
      <c r="D164" s="109"/>
      <c r="E164" s="109"/>
      <c r="F164" s="108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108"/>
      <c r="T164" s="76"/>
      <c r="U164" s="60"/>
      <c r="V164" s="26"/>
      <c r="W164" s="26"/>
      <c r="X164" s="60"/>
    </row>
    <row r="165" spans="1:24" s="61" customFormat="1" ht="19.5" customHeight="1">
      <c r="A165" s="107"/>
      <c r="B165" s="108"/>
      <c r="C165" s="27"/>
      <c r="D165" s="109"/>
      <c r="E165" s="109"/>
      <c r="F165" s="108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108"/>
      <c r="T165" s="76"/>
      <c r="U165" s="60"/>
      <c r="V165" s="26"/>
      <c r="W165" s="26"/>
      <c r="X165" s="60"/>
    </row>
    <row r="166" spans="1:24" s="61" customFormat="1" ht="19.5" customHeight="1">
      <c r="A166" s="107"/>
      <c r="B166" s="108"/>
      <c r="C166" s="27"/>
      <c r="D166" s="109"/>
      <c r="E166" s="109"/>
      <c r="F166" s="108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108"/>
      <c r="T166" s="76"/>
      <c r="U166" s="60"/>
      <c r="V166" s="26"/>
      <c r="W166" s="26"/>
      <c r="X166" s="60"/>
    </row>
    <row r="167" spans="1:24" s="61" customFormat="1" ht="19.5" customHeight="1">
      <c r="A167" s="107"/>
      <c r="B167" s="108"/>
      <c r="C167" s="27"/>
      <c r="D167" s="109"/>
      <c r="E167" s="109"/>
      <c r="F167" s="108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108"/>
      <c r="T167" s="76"/>
      <c r="U167" s="60"/>
      <c r="V167" s="26"/>
      <c r="W167" s="26"/>
      <c r="X167" s="60"/>
    </row>
    <row r="168" spans="1:24" s="61" customFormat="1" ht="19.5" customHeight="1">
      <c r="A168" s="107"/>
      <c r="B168" s="108"/>
      <c r="C168" s="27"/>
      <c r="D168" s="109"/>
      <c r="E168" s="109"/>
      <c r="F168" s="108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108"/>
      <c r="T168" s="76"/>
      <c r="U168" s="60"/>
      <c r="V168" s="26"/>
      <c r="W168" s="26"/>
      <c r="X168" s="60"/>
    </row>
    <row r="169" spans="1:24" s="61" customFormat="1" ht="19.5" customHeight="1">
      <c r="A169" s="107"/>
      <c r="B169" s="108"/>
      <c r="C169" s="27"/>
      <c r="D169" s="109"/>
      <c r="E169" s="109"/>
      <c r="F169" s="108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108"/>
      <c r="T169" s="76"/>
      <c r="U169" s="60"/>
      <c r="V169" s="26"/>
      <c r="W169" s="26"/>
      <c r="X169" s="60"/>
    </row>
    <row r="170" spans="1:24" s="61" customFormat="1" ht="19.5" customHeight="1">
      <c r="A170" s="107"/>
      <c r="B170" s="108"/>
      <c r="C170" s="27"/>
      <c r="D170" s="109"/>
      <c r="E170" s="109"/>
      <c r="F170" s="108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108"/>
      <c r="T170" s="76"/>
      <c r="U170" s="60"/>
      <c r="V170" s="26"/>
      <c r="W170" s="26"/>
      <c r="X170" s="60"/>
    </row>
    <row r="171" spans="1:24" s="61" customFormat="1" ht="19.5" customHeight="1">
      <c r="A171" s="107"/>
      <c r="B171" s="108"/>
      <c r="C171" s="27"/>
      <c r="D171" s="109"/>
      <c r="E171" s="109"/>
      <c r="F171" s="108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108"/>
      <c r="T171" s="76"/>
      <c r="U171" s="60"/>
      <c r="V171" s="26"/>
      <c r="W171" s="26"/>
      <c r="X171" s="60"/>
    </row>
    <row r="172" spans="1:24" s="61" customFormat="1" ht="19.5" customHeight="1">
      <c r="A172" s="107"/>
      <c r="B172" s="108"/>
      <c r="C172" s="27"/>
      <c r="D172" s="109"/>
      <c r="E172" s="109"/>
      <c r="F172" s="108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108"/>
      <c r="T172" s="76"/>
      <c r="U172" s="60"/>
      <c r="V172" s="26"/>
      <c r="W172" s="26"/>
      <c r="X172" s="60"/>
    </row>
    <row r="173" spans="1:24" s="61" customFormat="1" ht="19.5" customHeight="1">
      <c r="A173" s="107"/>
      <c r="B173" s="108"/>
      <c r="C173" s="27"/>
      <c r="D173" s="109"/>
      <c r="E173" s="109"/>
      <c r="F173" s="108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108"/>
      <c r="T173" s="76"/>
      <c r="U173" s="60"/>
      <c r="V173" s="26"/>
      <c r="W173" s="26"/>
      <c r="X173" s="60"/>
    </row>
    <row r="174" spans="1:24" s="61" customFormat="1" ht="19.5" customHeight="1">
      <c r="A174" s="107"/>
      <c r="B174" s="108"/>
      <c r="C174" s="27"/>
      <c r="D174" s="109"/>
      <c r="E174" s="109"/>
      <c r="F174" s="108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108"/>
      <c r="T174" s="76"/>
      <c r="U174" s="60"/>
      <c r="V174" s="26"/>
      <c r="W174" s="26"/>
      <c r="X174" s="60"/>
    </row>
    <row r="175" spans="1:24" s="61" customFormat="1" ht="19.5" customHeight="1">
      <c r="A175" s="107"/>
      <c r="B175" s="108"/>
      <c r="C175" s="27"/>
      <c r="D175" s="109"/>
      <c r="E175" s="109"/>
      <c r="F175" s="108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108"/>
      <c r="T175" s="76"/>
      <c r="U175" s="60"/>
      <c r="V175" s="26"/>
      <c r="W175" s="26"/>
      <c r="X175" s="60"/>
    </row>
    <row r="176" spans="1:24" s="61" customFormat="1" ht="19.5" customHeight="1">
      <c r="A176" s="107"/>
      <c r="B176" s="108"/>
      <c r="C176" s="27"/>
      <c r="D176" s="109"/>
      <c r="E176" s="109"/>
      <c r="F176" s="108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108"/>
      <c r="T176" s="76"/>
      <c r="U176" s="60"/>
      <c r="V176" s="26"/>
      <c r="W176" s="26"/>
      <c r="X176" s="60"/>
    </row>
    <row r="177" spans="1:24" s="61" customFormat="1" ht="15" customHeight="1">
      <c r="A177" s="107"/>
      <c r="B177" s="108"/>
      <c r="C177" s="27"/>
      <c r="D177" s="109"/>
      <c r="E177" s="109"/>
      <c r="F177" s="108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108"/>
      <c r="T177" s="76"/>
      <c r="U177" s="60"/>
      <c r="V177" s="26"/>
      <c r="W177" s="26"/>
      <c r="X177" s="60"/>
    </row>
    <row r="178" spans="1:24" s="61" customFormat="1" ht="12.75" customHeight="1">
      <c r="A178" s="107"/>
      <c r="B178" s="108"/>
      <c r="C178" s="27"/>
      <c r="D178" s="109"/>
      <c r="E178" s="109"/>
      <c r="F178" s="108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108"/>
      <c r="T178" s="76"/>
      <c r="U178" s="60"/>
      <c r="V178" s="26"/>
      <c r="W178" s="26"/>
      <c r="X178" s="60"/>
    </row>
    <row r="179" spans="1:24" s="61" customFormat="1" ht="13.5" customHeight="1">
      <c r="A179" s="107"/>
      <c r="B179" s="108"/>
      <c r="C179" s="27"/>
      <c r="D179" s="109"/>
      <c r="E179" s="109"/>
      <c r="F179" s="108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108"/>
      <c r="T179" s="76"/>
      <c r="U179" s="60"/>
      <c r="V179" s="26"/>
      <c r="W179" s="26"/>
      <c r="X179" s="60"/>
    </row>
    <row r="180" spans="1:24" s="61" customFormat="1" ht="13.5" customHeight="1">
      <c r="A180" s="107"/>
      <c r="B180" s="108"/>
      <c r="C180" s="27"/>
      <c r="D180" s="109"/>
      <c r="E180" s="109"/>
      <c r="F180" s="108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108"/>
      <c r="T180" s="76"/>
      <c r="U180" s="60"/>
      <c r="V180" s="26"/>
      <c r="W180" s="26"/>
      <c r="X180" s="60"/>
    </row>
    <row r="181" spans="1:24" s="61" customFormat="1" ht="13.5" customHeight="1">
      <c r="A181" s="107"/>
      <c r="B181" s="108"/>
      <c r="C181" s="27"/>
      <c r="D181" s="109"/>
      <c r="E181" s="109"/>
      <c r="F181" s="108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108"/>
      <c r="T181" s="76"/>
      <c r="U181" s="60"/>
      <c r="V181" s="26"/>
      <c r="W181" s="26"/>
      <c r="X181" s="60"/>
    </row>
    <row r="182" spans="1:24" s="61" customFormat="1" ht="19.5" customHeight="1">
      <c r="A182" s="107"/>
      <c r="B182" s="108"/>
      <c r="C182" s="27"/>
      <c r="D182" s="109"/>
      <c r="E182" s="109"/>
      <c r="F182" s="108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108"/>
      <c r="T182" s="76"/>
      <c r="U182" s="60"/>
      <c r="V182" s="26"/>
      <c r="W182" s="26"/>
      <c r="X182" s="60"/>
    </row>
    <row r="183" spans="1:24" s="61" customFormat="1" ht="19.5" customHeight="1">
      <c r="A183" s="107"/>
      <c r="B183" s="108"/>
      <c r="C183" s="27"/>
      <c r="D183" s="109"/>
      <c r="E183" s="109"/>
      <c r="F183" s="108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108"/>
      <c r="T183" s="76"/>
      <c r="U183" s="60"/>
      <c r="V183" s="26"/>
      <c r="W183" s="26"/>
      <c r="X183" s="60"/>
    </row>
    <row r="184" spans="1:24" s="61" customFormat="1" ht="19.5" customHeight="1">
      <c r="A184" s="107"/>
      <c r="B184" s="108"/>
      <c r="C184" s="27"/>
      <c r="D184" s="109"/>
      <c r="E184" s="109"/>
      <c r="F184" s="108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108"/>
      <c r="T184" s="76"/>
      <c r="U184" s="60"/>
      <c r="V184" s="26"/>
      <c r="W184" s="26"/>
      <c r="X184" s="60"/>
    </row>
    <row r="185" spans="1:24" s="61" customFormat="1" ht="22.5" customHeight="1">
      <c r="A185" s="107"/>
      <c r="B185" s="108"/>
      <c r="C185" s="27"/>
      <c r="D185" s="109"/>
      <c r="E185" s="109"/>
      <c r="F185" s="108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108"/>
      <c r="T185" s="76"/>
      <c r="U185" s="60"/>
      <c r="V185" s="26"/>
      <c r="W185" s="26"/>
      <c r="X185" s="60"/>
    </row>
    <row r="186" spans="1:24" s="61" customFormat="1" ht="22.5" customHeight="1">
      <c r="A186" s="107"/>
      <c r="B186" s="108"/>
      <c r="C186" s="27"/>
      <c r="D186" s="109"/>
      <c r="E186" s="109"/>
      <c r="F186" s="108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108"/>
      <c r="T186" s="76"/>
      <c r="U186" s="60"/>
      <c r="V186" s="26"/>
      <c r="W186" s="26"/>
      <c r="X186" s="60"/>
    </row>
    <row r="187" spans="1:24" s="61" customFormat="1" ht="22.5" customHeight="1">
      <c r="A187" s="107"/>
      <c r="B187" s="108"/>
      <c r="C187" s="27"/>
      <c r="D187" s="109"/>
      <c r="E187" s="109"/>
      <c r="F187" s="108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108"/>
      <c r="T187" s="76"/>
      <c r="U187" s="60"/>
      <c r="V187" s="26"/>
      <c r="W187" s="26"/>
      <c r="X187" s="60"/>
    </row>
    <row r="188" spans="1:24" s="61" customFormat="1" ht="22.5" customHeight="1">
      <c r="A188" s="107"/>
      <c r="B188" s="108"/>
      <c r="C188" s="27"/>
      <c r="D188" s="109"/>
      <c r="E188" s="109"/>
      <c r="F188" s="108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108"/>
      <c r="T188" s="76"/>
      <c r="U188" s="60"/>
      <c r="V188" s="26"/>
      <c r="W188" s="26"/>
      <c r="X188" s="60"/>
    </row>
    <row r="189" spans="1:24" s="61" customFormat="1" ht="22.5" customHeight="1">
      <c r="A189" s="107"/>
      <c r="B189" s="108"/>
      <c r="C189" s="27"/>
      <c r="D189" s="109"/>
      <c r="E189" s="109"/>
      <c r="F189" s="108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108"/>
      <c r="T189" s="76"/>
      <c r="U189" s="60"/>
      <c r="V189" s="26"/>
      <c r="W189" s="26"/>
      <c r="X189" s="60"/>
    </row>
    <row r="190" spans="1:24" s="61" customFormat="1" ht="22.5" customHeight="1">
      <c r="A190" s="107"/>
      <c r="B190" s="108"/>
      <c r="C190" s="27"/>
      <c r="D190" s="109"/>
      <c r="E190" s="109"/>
      <c r="F190" s="108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108"/>
      <c r="T190" s="76"/>
      <c r="U190" s="60"/>
      <c r="V190" s="26"/>
      <c r="W190" s="26"/>
      <c r="X190" s="60"/>
    </row>
    <row r="191" spans="1:24" s="61" customFormat="1" ht="22.5" customHeight="1">
      <c r="A191" s="107"/>
      <c r="B191" s="108"/>
      <c r="C191" s="27"/>
      <c r="D191" s="109"/>
      <c r="E191" s="109"/>
      <c r="F191" s="108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108"/>
      <c r="T191" s="76"/>
      <c r="U191" s="60"/>
      <c r="V191" s="26"/>
      <c r="W191" s="26"/>
      <c r="X191" s="60"/>
    </row>
    <row r="192" spans="1:24" s="61" customFormat="1" ht="22.5" customHeight="1">
      <c r="A192" s="107"/>
      <c r="B192" s="108"/>
      <c r="C192" s="27"/>
      <c r="D192" s="109"/>
      <c r="E192" s="109"/>
      <c r="F192" s="108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108"/>
      <c r="T192" s="76"/>
      <c r="U192" s="60"/>
      <c r="V192" s="26"/>
      <c r="W192" s="26"/>
      <c r="X192" s="60"/>
    </row>
    <row r="193" spans="1:24" s="61" customFormat="1" ht="22.5" customHeight="1">
      <c r="A193" s="107"/>
      <c r="B193" s="108"/>
      <c r="C193" s="27"/>
      <c r="D193" s="109"/>
      <c r="E193" s="109"/>
      <c r="F193" s="108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108"/>
      <c r="T193" s="76"/>
      <c r="U193" s="60"/>
      <c r="V193" s="26"/>
      <c r="W193" s="26"/>
      <c r="X193" s="60"/>
    </row>
    <row r="194" spans="1:24" s="61" customFormat="1" ht="22.5" customHeight="1">
      <c r="A194" s="107"/>
      <c r="B194" s="108"/>
      <c r="C194" s="27"/>
      <c r="D194" s="109"/>
      <c r="E194" s="109"/>
      <c r="F194" s="108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108"/>
      <c r="T194" s="76"/>
      <c r="U194" s="60"/>
      <c r="V194" s="26"/>
      <c r="W194" s="26"/>
      <c r="X194" s="60"/>
    </row>
    <row r="195" spans="1:24" s="61" customFormat="1" ht="22.5" customHeight="1">
      <c r="A195" s="107"/>
      <c r="B195" s="108"/>
      <c r="C195" s="27"/>
      <c r="D195" s="109"/>
      <c r="E195" s="109"/>
      <c r="F195" s="108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108"/>
      <c r="T195" s="76"/>
      <c r="U195" s="60"/>
      <c r="V195" s="26"/>
      <c r="W195" s="26"/>
      <c r="X195" s="60"/>
    </row>
    <row r="196" spans="1:24" s="61" customFormat="1" ht="22.5" customHeight="1">
      <c r="A196" s="107"/>
      <c r="B196" s="108"/>
      <c r="C196" s="27"/>
      <c r="D196" s="109"/>
      <c r="E196" s="109"/>
      <c r="F196" s="108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108"/>
      <c r="T196" s="76"/>
      <c r="U196" s="60"/>
      <c r="V196" s="26"/>
      <c r="W196" s="26"/>
      <c r="X196" s="60"/>
    </row>
    <row r="197" spans="1:24" s="61" customFormat="1" ht="22.5" customHeight="1">
      <c r="A197" s="107"/>
      <c r="B197" s="108"/>
      <c r="C197" s="27"/>
      <c r="D197" s="109"/>
      <c r="E197" s="109"/>
      <c r="F197" s="108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108"/>
      <c r="T197" s="76"/>
      <c r="U197" s="60"/>
      <c r="V197" s="26"/>
      <c r="W197" s="26"/>
      <c r="X197" s="60"/>
    </row>
    <row r="198" spans="1:24" s="61" customFormat="1" ht="22.5" customHeight="1">
      <c r="A198" s="107"/>
      <c r="B198" s="108"/>
      <c r="C198" s="27"/>
      <c r="D198" s="109"/>
      <c r="E198" s="109"/>
      <c r="F198" s="108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108"/>
      <c r="T198" s="76"/>
      <c r="U198" s="60"/>
      <c r="V198" s="26"/>
      <c r="W198" s="26"/>
      <c r="X198" s="60"/>
    </row>
    <row r="199" spans="1:24" s="61" customFormat="1" ht="22.5" customHeight="1">
      <c r="A199" s="107"/>
      <c r="B199" s="108"/>
      <c r="C199" s="27"/>
      <c r="D199" s="109"/>
      <c r="E199" s="109"/>
      <c r="F199" s="108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108"/>
      <c r="T199" s="76"/>
      <c r="U199" s="60"/>
      <c r="V199" s="26"/>
      <c r="W199" s="26"/>
      <c r="X199" s="60"/>
    </row>
    <row r="200" spans="1:24" s="61" customFormat="1" ht="22.5" customHeight="1">
      <c r="A200" s="107"/>
      <c r="B200" s="108"/>
      <c r="C200" s="27"/>
      <c r="D200" s="109"/>
      <c r="E200" s="109"/>
      <c r="F200" s="108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108"/>
      <c r="T200" s="76"/>
      <c r="U200" s="60"/>
      <c r="V200" s="26"/>
      <c r="W200" s="26"/>
      <c r="X200" s="60"/>
    </row>
    <row r="201" spans="1:24" s="61" customFormat="1" ht="22.5" customHeight="1">
      <c r="A201" s="107"/>
      <c r="B201" s="108"/>
      <c r="C201" s="27"/>
      <c r="D201" s="109"/>
      <c r="E201" s="109"/>
      <c r="F201" s="108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108"/>
      <c r="T201" s="76"/>
      <c r="U201" s="60"/>
      <c r="V201" s="26"/>
      <c r="W201" s="26"/>
      <c r="X201" s="60"/>
    </row>
    <row r="202" spans="1:24" s="61" customFormat="1" ht="22.5" customHeight="1">
      <c r="A202" s="107"/>
      <c r="B202" s="108"/>
      <c r="C202" s="27"/>
      <c r="D202" s="109"/>
      <c r="E202" s="109"/>
      <c r="F202" s="108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108"/>
      <c r="T202" s="76"/>
      <c r="U202" s="60"/>
      <c r="V202" s="26"/>
      <c r="W202" s="26"/>
      <c r="X202" s="60"/>
    </row>
    <row r="203" spans="1:24" s="61" customFormat="1" ht="22.5" customHeight="1">
      <c r="A203" s="107"/>
      <c r="B203" s="108"/>
      <c r="C203" s="27"/>
      <c r="D203" s="109"/>
      <c r="E203" s="109"/>
      <c r="F203" s="108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108"/>
      <c r="T203" s="76"/>
      <c r="U203" s="60"/>
      <c r="V203" s="26"/>
      <c r="W203" s="26"/>
      <c r="X203" s="60"/>
    </row>
    <row r="204" spans="1:24" s="61" customFormat="1" ht="12.75">
      <c r="A204" s="107"/>
      <c r="B204" s="108"/>
      <c r="C204" s="27"/>
      <c r="D204" s="109"/>
      <c r="E204" s="109"/>
      <c r="F204" s="108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108"/>
      <c r="T204" s="76"/>
      <c r="U204" s="60"/>
      <c r="V204" s="26"/>
      <c r="W204" s="26"/>
      <c r="X204" s="60"/>
    </row>
    <row r="205" spans="1:24" s="61" customFormat="1" ht="12.75">
      <c r="A205" s="107"/>
      <c r="B205" s="108"/>
      <c r="C205" s="27"/>
      <c r="D205" s="109"/>
      <c r="E205" s="109"/>
      <c r="F205" s="108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108"/>
      <c r="T205" s="76"/>
      <c r="U205" s="60"/>
      <c r="V205" s="26"/>
      <c r="W205" s="26"/>
      <c r="X205" s="60"/>
    </row>
    <row r="206" spans="1:24" s="61" customFormat="1" ht="12.75">
      <c r="A206" s="107"/>
      <c r="B206" s="108"/>
      <c r="C206" s="27"/>
      <c r="D206" s="109"/>
      <c r="E206" s="109"/>
      <c r="F206" s="108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108"/>
      <c r="T206" s="76"/>
      <c r="U206" s="60"/>
      <c r="V206" s="26"/>
      <c r="W206" s="26"/>
      <c r="X206" s="60"/>
    </row>
    <row r="207" spans="1:24" s="61" customFormat="1" ht="12.75">
      <c r="A207" s="107"/>
      <c r="B207" s="108"/>
      <c r="C207" s="27"/>
      <c r="D207" s="109"/>
      <c r="E207" s="109"/>
      <c r="F207" s="108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108"/>
      <c r="T207" s="76"/>
      <c r="U207" s="60"/>
      <c r="V207" s="26"/>
      <c r="W207" s="26"/>
      <c r="X207" s="60"/>
    </row>
    <row r="208" spans="1:24" s="61" customFormat="1" ht="12.75">
      <c r="A208" s="107"/>
      <c r="B208" s="108"/>
      <c r="C208" s="27"/>
      <c r="D208" s="109"/>
      <c r="E208" s="109"/>
      <c r="F208" s="108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108"/>
      <c r="T208" s="76"/>
      <c r="U208" s="60"/>
      <c r="V208" s="26"/>
      <c r="W208" s="26"/>
      <c r="X208" s="60"/>
    </row>
    <row r="209" spans="1:24" s="61" customFormat="1" ht="12.75">
      <c r="A209" s="107"/>
      <c r="B209" s="108"/>
      <c r="C209" s="27"/>
      <c r="D209" s="109"/>
      <c r="E209" s="109"/>
      <c r="F209" s="108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108"/>
      <c r="T209" s="76"/>
      <c r="U209" s="60"/>
      <c r="V209" s="26"/>
      <c r="W209" s="26"/>
      <c r="X209" s="60"/>
    </row>
    <row r="210" spans="1:24" s="61" customFormat="1" ht="12.75">
      <c r="A210" s="107"/>
      <c r="B210" s="108"/>
      <c r="C210" s="27"/>
      <c r="D210" s="109"/>
      <c r="E210" s="109"/>
      <c r="F210" s="108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108"/>
      <c r="T210" s="76"/>
      <c r="U210" s="60"/>
      <c r="V210" s="26"/>
      <c r="W210" s="26"/>
      <c r="X210" s="60"/>
    </row>
    <row r="211" spans="1:24" s="61" customFormat="1" ht="12.75">
      <c r="A211" s="107"/>
      <c r="B211" s="108"/>
      <c r="C211" s="27"/>
      <c r="D211" s="109"/>
      <c r="E211" s="109"/>
      <c r="F211" s="108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108"/>
      <c r="T211" s="76"/>
      <c r="U211" s="60"/>
      <c r="V211" s="26"/>
      <c r="W211" s="26"/>
      <c r="X211" s="60"/>
    </row>
    <row r="212" spans="1:24" s="61" customFormat="1" ht="12.75">
      <c r="A212" s="107"/>
      <c r="B212" s="108"/>
      <c r="C212" s="27"/>
      <c r="D212" s="109"/>
      <c r="E212" s="109"/>
      <c r="F212" s="108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108"/>
      <c r="T212" s="76"/>
      <c r="U212" s="60"/>
      <c r="V212" s="26"/>
      <c r="W212" s="26"/>
      <c r="X212" s="60"/>
    </row>
    <row r="213" spans="1:24" s="61" customFormat="1" ht="12.75">
      <c r="A213" s="107"/>
      <c r="B213" s="108"/>
      <c r="C213" s="27"/>
      <c r="D213" s="109"/>
      <c r="E213" s="109"/>
      <c r="F213" s="108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108"/>
      <c r="T213" s="76"/>
      <c r="U213" s="60"/>
      <c r="V213" s="26"/>
      <c r="W213" s="26"/>
      <c r="X213" s="60"/>
    </row>
    <row r="214" spans="1:24" s="61" customFormat="1" ht="12.75">
      <c r="A214" s="107"/>
      <c r="B214" s="108"/>
      <c r="C214" s="27"/>
      <c r="D214" s="109"/>
      <c r="E214" s="109"/>
      <c r="F214" s="108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108"/>
      <c r="T214" s="76"/>
      <c r="U214" s="60"/>
      <c r="V214" s="26"/>
      <c r="W214" s="26"/>
      <c r="X214" s="60"/>
    </row>
    <row r="215" spans="1:24" s="61" customFormat="1" ht="12.75">
      <c r="A215" s="107"/>
      <c r="B215" s="108"/>
      <c r="C215" s="27"/>
      <c r="D215" s="109"/>
      <c r="E215" s="109"/>
      <c r="F215" s="108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108"/>
      <c r="T215" s="76"/>
      <c r="U215" s="60"/>
      <c r="V215" s="26"/>
      <c r="W215" s="26"/>
      <c r="X215" s="60"/>
    </row>
  </sheetData>
  <sheetProtection/>
  <mergeCells count="22">
    <mergeCell ref="G27:L27"/>
    <mergeCell ref="G28:L28"/>
    <mergeCell ref="G29:L29"/>
    <mergeCell ref="G30:L30"/>
    <mergeCell ref="F6:F8"/>
    <mergeCell ref="G6:N6"/>
    <mergeCell ref="O6:Q6"/>
    <mergeCell ref="R6:S6"/>
    <mergeCell ref="T6:T8"/>
    <mergeCell ref="O7:O8"/>
    <mergeCell ref="P7:P8"/>
    <mergeCell ref="S7:S8"/>
    <mergeCell ref="A1:D1"/>
    <mergeCell ref="E1:T1"/>
    <mergeCell ref="B2:D2"/>
    <mergeCell ref="E2:S2"/>
    <mergeCell ref="A3:S3"/>
    <mergeCell ref="A6:A8"/>
    <mergeCell ref="B6:B8"/>
    <mergeCell ref="C6:C8"/>
    <mergeCell ref="D6:D8"/>
    <mergeCell ref="E6:E8"/>
  </mergeCells>
  <conditionalFormatting sqref="R9:R25">
    <cfRule type="cellIs" priority="2" dxfId="1" operator="lessThan" stopIfTrue="1">
      <formula>4</formula>
    </cfRule>
  </conditionalFormatting>
  <conditionalFormatting sqref="T9:T25">
    <cfRule type="cellIs" priority="1" dxfId="2" operator="equal" stopIfTrue="1">
      <formula>0</formula>
    </cfRule>
  </conditionalFormatting>
  <printOptions horizontalCentered="1"/>
  <pageMargins left="0.3" right="0.16" top="0.31" bottom="0.23" header="0.17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2015-03-10T07:36:35Z</dcterms:created>
  <dcterms:modified xsi:type="dcterms:W3CDTF">2015-03-10T07:36:55Z</dcterms:modified>
  <cp:category/>
  <cp:version/>
  <cp:contentType/>
  <cp:contentStatus/>
</cp:coreProperties>
</file>