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95" windowHeight="10560" activeTab="0"/>
  </bookViews>
  <sheets>
    <sheet name="K17MBA" sheetId="1" r:id="rId1"/>
    <sheet name="BẢNG ĐIỂM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BANGK16MBA1">'[5]K16MBA1'!$B$5:$CX$39</definedName>
    <definedName name="d" localSheetId="0" hidden="1">{"'Sheet1'!$L$16"}</definedName>
    <definedName name="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17MFB2" localSheetId="0" hidden="1">#REF!</definedName>
    <definedName name="K17MFB2" hidden="1">#REF!</definedName>
    <definedName name="KHANH" localSheetId="0" hidden="1">#REF!</definedName>
    <definedName name="KHANH" hidden="1">#REF!</definedName>
    <definedName name="MASVMBA1">'[5]K16MBA1'!$B$5:$B$39</definedName>
    <definedName name="MBA1">'BẢNG ĐIỂM'!$Q$6</definedName>
  </definedNames>
  <calcPr fullCalcOnLoad="1"/>
</workbook>
</file>

<file path=xl/sharedStrings.xml><?xml version="1.0" encoding="utf-8"?>
<sst xmlns="http://schemas.openxmlformats.org/spreadsheetml/2006/main" count="286" uniqueCount="174">
  <si>
    <t>STT</t>
  </si>
  <si>
    <t>HỌ VÀ</t>
  </si>
  <si>
    <t>TÊN</t>
  </si>
  <si>
    <t>Triết học</t>
  </si>
  <si>
    <t>PHI500</t>
  </si>
  <si>
    <t>Anh văn 1</t>
  </si>
  <si>
    <t>ENG601</t>
  </si>
  <si>
    <t>Anh văn 2</t>
  </si>
  <si>
    <t>ENG602</t>
  </si>
  <si>
    <t>Anh văn 3</t>
  </si>
  <si>
    <t>ENG701</t>
  </si>
  <si>
    <t>Phương pháp luận NCKH</t>
  </si>
  <si>
    <t>PHI600</t>
  </si>
  <si>
    <t>ECO602</t>
  </si>
  <si>
    <t>Kế toán quản trị</t>
  </si>
  <si>
    <t>ACC601</t>
  </si>
  <si>
    <t>Kinh tế vĩ mô</t>
  </si>
  <si>
    <t>Quản trị tài chính</t>
  </si>
  <si>
    <t>FIN601</t>
  </si>
  <si>
    <t>LAW612</t>
  </si>
  <si>
    <t>FIN702</t>
  </si>
  <si>
    <t>SỐ TC TÍCH LŨY</t>
  </si>
  <si>
    <t>ĐIỂM TỔNG KẾT</t>
  </si>
  <si>
    <t>L1</t>
  </si>
  <si>
    <t>L2</t>
  </si>
  <si>
    <t>L3</t>
  </si>
  <si>
    <t>MÃ SV</t>
  </si>
  <si>
    <t>Quản trị học</t>
  </si>
  <si>
    <t>MGT601</t>
  </si>
  <si>
    <t>Quản trị nhân sự</t>
  </si>
  <si>
    <t>HRM601</t>
  </si>
  <si>
    <t>Luật kinh tế</t>
  </si>
  <si>
    <t>MKT651</t>
  </si>
  <si>
    <t>Quản trị dự án đầu tư</t>
  </si>
  <si>
    <t>Quản trị sản xuất</t>
  </si>
  <si>
    <t>Quản trị chiến lược</t>
  </si>
  <si>
    <t>MGT703</t>
  </si>
  <si>
    <t>SỐ MÔN NỢ</t>
  </si>
  <si>
    <t>SỐ TC NỢ</t>
  </si>
  <si>
    <t>Thịnh</t>
  </si>
  <si>
    <t>Trung</t>
  </si>
  <si>
    <t>Trần Văn</t>
  </si>
  <si>
    <t>Phương</t>
  </si>
  <si>
    <t>Nguyễn Thị Thanh</t>
  </si>
  <si>
    <t>Thanh</t>
  </si>
  <si>
    <t>Nguyễn</t>
  </si>
  <si>
    <t>Nguyễn Thị</t>
  </si>
  <si>
    <t>Phan Thị Minh</t>
  </si>
  <si>
    <t>Nguyễn Thị Bích</t>
  </si>
  <si>
    <t>Linh</t>
  </si>
  <si>
    <t>Nguyễn Hữu</t>
  </si>
  <si>
    <t>Long</t>
  </si>
  <si>
    <t>Quang</t>
  </si>
  <si>
    <t>Sang</t>
  </si>
  <si>
    <t>Thạch</t>
  </si>
  <si>
    <t>Phạm Ngọc</t>
  </si>
  <si>
    <t>Phan Văn</t>
  </si>
  <si>
    <t xml:space="preserve">Bùi Đức </t>
  </si>
  <si>
    <t>Dương Văn</t>
  </si>
  <si>
    <t>Phạm Phú</t>
  </si>
  <si>
    <t>Phan Viết</t>
  </si>
  <si>
    <t>Nguyễn Thị Hồng</t>
  </si>
  <si>
    <t>Huỳnh Ngọc</t>
  </si>
  <si>
    <t>Lê Quốc</t>
  </si>
  <si>
    <t>Chu Thị Mỹ</t>
  </si>
  <si>
    <t>Lê Văn Vĩnh</t>
  </si>
  <si>
    <t>Nguyễn Hải</t>
  </si>
  <si>
    <t>Trương Thị Thùy</t>
  </si>
  <si>
    <t>Lê Thị Ý</t>
  </si>
  <si>
    <t>Nguyễn Bảo</t>
  </si>
  <si>
    <t>Trần Thị Yến</t>
  </si>
  <si>
    <t>Phạm Văn</t>
  </si>
  <si>
    <t>Hà Quang</t>
  </si>
  <si>
    <t>Đoàn Thị Thanh</t>
  </si>
  <si>
    <t>Đoàn Ngọc</t>
  </si>
  <si>
    <t>Nguyễn Lan</t>
  </si>
  <si>
    <t>Nguyễn Hoàng</t>
  </si>
  <si>
    <t>Võ Ngọc</t>
  </si>
  <si>
    <t>Lê Quang Trầm</t>
  </si>
  <si>
    <t>Tôn Nguyễn Huyền</t>
  </si>
  <si>
    <t>Nguyễn Hoàng Bảo</t>
  </si>
  <si>
    <t>Nguyễn Hoàng Kim</t>
  </si>
  <si>
    <t>Bùi Thị Thanh</t>
  </si>
  <si>
    <t>Anh</t>
  </si>
  <si>
    <t>Chung</t>
  </si>
  <si>
    <t>Cường</t>
  </si>
  <si>
    <t>Hân</t>
  </si>
  <si>
    <t>Hạng</t>
  </si>
  <si>
    <t>Hạnh</t>
  </si>
  <si>
    <t>Huy</t>
  </si>
  <si>
    <t>Nhi</t>
  </si>
  <si>
    <t>Như</t>
  </si>
  <si>
    <t>Nhung</t>
  </si>
  <si>
    <t>Quý</t>
  </si>
  <si>
    <t>Sáu</t>
  </si>
  <si>
    <t>Sơn</t>
  </si>
  <si>
    <t>Tâm</t>
  </si>
  <si>
    <t>Tĩnh</t>
  </si>
  <si>
    <t>Trâm</t>
  </si>
  <si>
    <t>Út</t>
  </si>
  <si>
    <t>Vân</t>
  </si>
  <si>
    <t>Vy</t>
  </si>
  <si>
    <t>Hành vi tổ chức</t>
  </si>
  <si>
    <t>OB651</t>
  </si>
  <si>
    <t>Quản trị rủi ro</t>
  </si>
  <si>
    <t>Hệ thống thông tin quản lý</t>
  </si>
  <si>
    <t>IS651</t>
  </si>
  <si>
    <t>Quản trị tiếp thị</t>
  </si>
  <si>
    <t>MGO705</t>
  </si>
  <si>
    <t>Khởi nghiệp</t>
  </si>
  <si>
    <t>MGT706</t>
  </si>
  <si>
    <t>Thị trường CK</t>
  </si>
  <si>
    <t>FIN703</t>
  </si>
  <si>
    <t>Nghệ thuật lãnh đạo</t>
  </si>
  <si>
    <t>OB703</t>
  </si>
  <si>
    <t>Điều nghiên tiếp thị</t>
  </si>
  <si>
    <t>MKT703</t>
  </si>
  <si>
    <t>ECO607</t>
  </si>
  <si>
    <t>Kinh Tế Vi  Mô</t>
  </si>
  <si>
    <t>M</t>
  </si>
  <si>
    <t>TRƯỜNG ĐẠI HỌC DUY TÂN</t>
  </si>
  <si>
    <t>CỘNG HÒA XÃ HỘI CHỦ NGHĨA VIỆT NAM</t>
  </si>
  <si>
    <t>KHOA SAU ĐẠI HỌC</t>
  </si>
  <si>
    <t>Độc lập - Tự do - Hạnh phúc</t>
  </si>
  <si>
    <t>BẢNG ĐIỂM CAO HỌC</t>
  </si>
  <si>
    <t>MÃ HV:</t>
  </si>
  <si>
    <t>Cấp cho ông (bà)</t>
  </si>
  <si>
    <t>:</t>
  </si>
  <si>
    <t>Ngày, tháng, năm sinh</t>
  </si>
  <si>
    <t xml:space="preserve">Nơi sinh: </t>
  </si>
  <si>
    <t>Là học viên cao học khóa</t>
  </si>
  <si>
    <t>Chuyên ngành</t>
  </si>
  <si>
    <t>QTKD</t>
  </si>
  <si>
    <t>Mã 
môn</t>
  </si>
  <si>
    <t>Số 
hiệu</t>
  </si>
  <si>
    <t>Tên môn học</t>
  </si>
  <si>
    <t>Số tín chỉ</t>
  </si>
  <si>
    <t>Điểm môn học</t>
  </si>
  <si>
    <t>Ghi chú</t>
  </si>
  <si>
    <t>Điểm lần 1</t>
  </si>
  <si>
    <t>Điểm lần 2</t>
  </si>
  <si>
    <t>PHI</t>
  </si>
  <si>
    <t>ENG</t>
  </si>
  <si>
    <t>FIN</t>
  </si>
  <si>
    <t>ECO</t>
  </si>
  <si>
    <t>Kinh tế vi mô</t>
  </si>
  <si>
    <t>MGT</t>
  </si>
  <si>
    <t>HRM</t>
  </si>
  <si>
    <t>OB</t>
  </si>
  <si>
    <t>MKT</t>
  </si>
  <si>
    <t>ACC</t>
  </si>
  <si>
    <t>IS</t>
  </si>
  <si>
    <t>LAW</t>
  </si>
  <si>
    <t>MGO</t>
  </si>
  <si>
    <t>Quản trị HĐSX</t>
  </si>
  <si>
    <t>Thị trường chứng khoán</t>
  </si>
  <si>
    <t>* Điểm TB chung các môn học</t>
  </si>
  <si>
    <t>* Điểm luận văn</t>
  </si>
  <si>
    <t>1.</t>
  </si>
  <si>
    <t>Chủ tịch Hội đồng</t>
  </si>
  <si>
    <t>2.</t>
  </si>
  <si>
    <t>Ủy viên Phản biện 1</t>
  </si>
  <si>
    <t>3.</t>
  </si>
  <si>
    <t>Ủy viên Phản biện 2</t>
  </si>
  <si>
    <t>4.</t>
  </si>
  <si>
    <t>Ủy viên Hội đồng</t>
  </si>
  <si>
    <t>TRƯỞNG KHOA SAU ĐẠI HỌC</t>
  </si>
  <si>
    <t>Nguyễn Lan Thanh</t>
  </si>
  <si>
    <t>2018 - 2020</t>
  </si>
  <si>
    <t>Địa chỉ: 254 Nguyễn Văn Linh - TP Đà Nẵng
www.dtu.edu.vn - Tel: 02363652608</t>
  </si>
  <si>
    <t>:8.14</t>
  </si>
  <si>
    <t xml:space="preserve">    PGS.TS Nguyễn Gia Như</t>
  </si>
  <si>
    <r>
      <t xml:space="preserve">Hình thức đào tạo : </t>
    </r>
    <r>
      <rPr>
        <b/>
        <sz val="10"/>
        <color indexed="8"/>
        <rFont val="Times New Roman"/>
        <family val="1"/>
      </rPr>
      <t>Tập trung</t>
    </r>
  </si>
  <si>
    <t>Dak Lak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</si>
</sst>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0"/>
    <numFmt numFmtId="184" formatCode="#,##0.00\ &quot;kr&quot;;[Red]\-#,##0.00\ &quot;kr&quot;"/>
    <numFmt numFmtId="185" formatCode="000"/>
    <numFmt numFmtId="186" formatCode="[$-1010000]d/m/yyyy;@"/>
  </numFmts>
  <fonts count="111">
    <font>
      <sz val="10"/>
      <name val="Arial"/>
      <family val="0"/>
    </font>
    <font>
      <sz val="11"/>
      <color indexed="8"/>
      <name val="Calibri"/>
      <family val="2"/>
    </font>
    <font>
      <sz val="10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0"/>
      <name val="VNbook-Antiqua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21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VNtimes new roman"/>
      <family val="2"/>
    </font>
    <font>
      <i/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i/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 style="hair"/>
      <top style="thin"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182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" fillId="0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11" fillId="2" borderId="0">
      <alignment/>
      <protection/>
    </xf>
    <xf numFmtId="0" fontId="12" fillId="0" borderId="0">
      <alignment wrapText="1"/>
      <protection/>
    </xf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89" fillId="27" borderId="0" applyNumberFormat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90" fillId="28" borderId="1" applyNumberFormat="0" applyAlignment="0" applyProtection="0"/>
    <xf numFmtId="0" fontId="38" fillId="0" borderId="0">
      <alignment/>
      <protection/>
    </xf>
    <xf numFmtId="0" fontId="91" fillId="29" borderId="2" applyNumberFormat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>
      <alignment/>
      <protection/>
    </xf>
    <xf numFmtId="3" fontId="0" fillId="0" borderId="0" applyFont="0" applyFill="0" applyBorder="0" applyAlignment="0" applyProtection="0"/>
    <xf numFmtId="44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84" fontId="39" fillId="0" borderId="0" applyFont="0" applyFill="0" applyBorder="0" applyAlignment="0" applyProtection="0"/>
    <xf numFmtId="173" fontId="15" fillId="0" borderId="0">
      <alignment/>
      <protection/>
    </xf>
    <xf numFmtId="0" fontId="0" fillId="0" borderId="0" applyFont="0" applyFill="0" applyBorder="0" applyAlignment="0" applyProtection="0"/>
    <xf numFmtId="174" fontId="15" fillId="0" borderId="0">
      <alignment/>
      <protection/>
    </xf>
    <xf numFmtId="0" fontId="0" fillId="0" borderId="0" applyFill="0" applyBorder="0" applyAlignment="0">
      <protection/>
    </xf>
    <xf numFmtId="0" fontId="9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3" fillId="30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0" fontId="40" fillId="0" borderId="0">
      <alignment horizontal="left"/>
      <protection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94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18" fillId="0" borderId="0" applyProtection="0">
      <alignment/>
    </xf>
    <xf numFmtId="0" fontId="17" fillId="0" borderId="0" applyProtection="0">
      <alignment/>
    </xf>
    <xf numFmtId="0" fontId="97" fillId="31" borderId="1" applyNumberFormat="0" applyAlignment="0" applyProtection="0"/>
    <xf numFmtId="10" fontId="16" fillId="32" borderId="8" applyNumberFormat="0" applyBorder="0" applyAlignment="0" applyProtection="0"/>
    <xf numFmtId="10" fontId="16" fillId="32" borderId="8" applyNumberFormat="0" applyBorder="0" applyAlignment="0" applyProtection="0"/>
    <xf numFmtId="0" fontId="0" fillId="0" borderId="0" applyFill="0" applyBorder="0" applyAlignment="0">
      <protection/>
    </xf>
    <xf numFmtId="0" fontId="98" fillId="0" borderId="9" applyNumberFormat="0" applyFill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41" fillId="0" borderId="10">
      <alignment/>
      <protection/>
    </xf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0" fillId="0" borderId="0" applyNumberFormat="0" applyFont="0" applyFill="0" applyAlignment="0">
      <protection/>
    </xf>
    <xf numFmtId="0" fontId="99" fillId="33" borderId="0" applyNumberFormat="0" applyBorder="0" applyAlignment="0" applyProtection="0"/>
    <xf numFmtId="0" fontId="3" fillId="0" borderId="0">
      <alignment/>
      <protection/>
    </xf>
    <xf numFmtId="37" fontId="21" fillId="0" borderId="0">
      <alignment/>
      <protection/>
    </xf>
    <xf numFmtId="177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7" fillId="34" borderId="11" applyNumberFormat="0" applyFont="0" applyAlignment="0" applyProtection="0"/>
    <xf numFmtId="0" fontId="101" fillId="28" borderId="12" applyNumberFormat="0" applyAlignment="0" applyProtection="0"/>
    <xf numFmtId="9" fontId="87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23" fillId="0" borderId="0">
      <alignment/>
      <protection/>
    </xf>
    <xf numFmtId="0" fontId="41" fillId="0" borderId="0">
      <alignment/>
      <protection/>
    </xf>
    <xf numFmtId="49" fontId="24" fillId="0" borderId="0" applyFill="0" applyBorder="0" applyAlignment="0">
      <protection/>
    </xf>
    <xf numFmtId="0" fontId="0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10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10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 vertical="center"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168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>
      <alignment/>
      <protection/>
    </xf>
    <xf numFmtId="181" fontId="31" fillId="0" borderId="0" applyFont="0" applyFill="0" applyBorder="0" applyAlignment="0" applyProtection="0"/>
    <xf numFmtId="6" fontId="33" fillId="0" borderId="0" applyFont="0" applyFill="0" applyBorder="0" applyAlignment="0" applyProtection="0"/>
    <xf numFmtId="182" fontId="31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3" fillId="0" borderId="8" xfId="0" applyFont="1" applyBorder="1" applyAlignment="1">
      <alignment vertical="center"/>
    </xf>
    <xf numFmtId="0" fontId="4" fillId="36" borderId="8" xfId="0" applyFont="1" applyFill="1" applyBorder="1" applyAlignment="1">
      <alignment vertical="center"/>
    </xf>
    <xf numFmtId="0" fontId="4" fillId="36" borderId="8" xfId="0" applyFont="1" applyFill="1" applyBorder="1" applyAlignment="1">
      <alignment horizontal="center" vertical="center" textRotation="90"/>
    </xf>
    <xf numFmtId="0" fontId="3" fillId="14" borderId="8" xfId="0" applyFont="1" applyFill="1" applyBorder="1" applyAlignment="1">
      <alignment vertical="center"/>
    </xf>
    <xf numFmtId="0" fontId="4" fillId="14" borderId="8" xfId="0" applyFont="1" applyFill="1" applyBorder="1" applyAlignment="1">
      <alignment vertical="center"/>
    </xf>
    <xf numFmtId="0" fontId="4" fillId="14" borderId="8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wrapText="1"/>
    </xf>
    <xf numFmtId="0" fontId="3" fillId="0" borderId="0" xfId="137" applyFont="1" applyAlignment="1">
      <alignment vertical="center"/>
      <protection/>
    </xf>
    <xf numFmtId="0" fontId="4" fillId="36" borderId="8" xfId="0" applyFont="1" applyFill="1" applyBorder="1" applyAlignment="1">
      <alignment horizontal="center" vertical="center"/>
    </xf>
    <xf numFmtId="0" fontId="4" fillId="35" borderId="8" xfId="0" applyFont="1" applyFill="1" applyBorder="1" applyAlignment="1">
      <alignment horizontal="center" vertical="center"/>
    </xf>
    <xf numFmtId="0" fontId="3" fillId="0" borderId="0" xfId="137" applyFont="1">
      <alignment/>
      <protection/>
    </xf>
    <xf numFmtId="0" fontId="3" fillId="0" borderId="16" xfId="0" applyFont="1" applyBorder="1" applyAlignment="1">
      <alignment horizontal="center" vertical="center"/>
    </xf>
    <xf numFmtId="0" fontId="3" fillId="0" borderId="17" xfId="137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137" applyFont="1" applyBorder="1" applyAlignment="1">
      <alignment horizontal="center"/>
      <protection/>
    </xf>
    <xf numFmtId="1" fontId="3" fillId="0" borderId="0" xfId="137" applyNumberFormat="1" applyFont="1" applyBorder="1" applyAlignment="1">
      <alignment horizontal="center"/>
      <protection/>
    </xf>
    <xf numFmtId="0" fontId="3" fillId="0" borderId="0" xfId="137" applyFont="1" applyBorder="1">
      <alignment/>
      <protection/>
    </xf>
    <xf numFmtId="164" fontId="3" fillId="0" borderId="0" xfId="137" applyNumberFormat="1" applyFont="1" applyBorder="1">
      <alignment/>
      <protection/>
    </xf>
    <xf numFmtId="0" fontId="4" fillId="0" borderId="0" xfId="137" applyFont="1" applyFill="1" applyBorder="1" applyAlignment="1">
      <alignment horizontal="left"/>
      <protection/>
    </xf>
    <xf numFmtId="0" fontId="4" fillId="0" borderId="0" xfId="138" applyFont="1" applyFill="1" applyAlignment="1">
      <alignment horizontal="center"/>
      <protection/>
    </xf>
    <xf numFmtId="0" fontId="4" fillId="36" borderId="18" xfId="138" applyFont="1" applyFill="1" applyBorder="1" applyAlignment="1">
      <alignment horizontal="center" vertical="center" wrapText="1"/>
      <protection/>
    </xf>
    <xf numFmtId="0" fontId="4" fillId="36" borderId="8" xfId="138" applyFont="1" applyFill="1" applyBorder="1" applyAlignment="1">
      <alignment horizontal="center" vertical="center" wrapText="1"/>
      <protection/>
    </xf>
    <xf numFmtId="0" fontId="4" fillId="35" borderId="19" xfId="0" applyFont="1" applyFill="1" applyBorder="1" applyAlignment="1">
      <alignment horizontal="center" vertical="center"/>
    </xf>
    <xf numFmtId="0" fontId="5" fillId="37" borderId="8" xfId="138" applyFont="1" applyFill="1" applyBorder="1" applyAlignment="1">
      <alignment horizontal="center"/>
      <protection/>
    </xf>
    <xf numFmtId="0" fontId="5" fillId="37" borderId="18" xfId="138" applyFont="1" applyFill="1" applyBorder="1" applyAlignment="1">
      <alignment horizontal="center"/>
      <protection/>
    </xf>
    <xf numFmtId="0" fontId="3" fillId="0" borderId="20" xfId="137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1" fontId="3" fillId="0" borderId="25" xfId="138" applyNumberFormat="1" applyFont="1" applyFill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0" xfId="137" applyFont="1" applyBorder="1" applyAlignment="1">
      <alignment vertical="center"/>
      <protection/>
    </xf>
    <xf numFmtId="0" fontId="34" fillId="0" borderId="8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137" applyFont="1" applyBorder="1" applyAlignment="1">
      <alignment horizontal="center" vertical="center"/>
      <protection/>
    </xf>
    <xf numFmtId="0" fontId="3" fillId="0" borderId="29" xfId="137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/>
    </xf>
    <xf numFmtId="0" fontId="3" fillId="0" borderId="16" xfId="137" applyFont="1" applyBorder="1">
      <alignment/>
      <protection/>
    </xf>
    <xf numFmtId="0" fontId="3" fillId="0" borderId="16" xfId="137" applyFont="1" applyBorder="1" applyAlignment="1">
      <alignment vertical="center"/>
      <protection/>
    </xf>
    <xf numFmtId="0" fontId="34" fillId="0" borderId="17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5" fillId="0" borderId="32" xfId="114" applyFont="1" applyFill="1" applyBorder="1" applyAlignment="1">
      <alignment/>
      <protection/>
    </xf>
    <xf numFmtId="0" fontId="34" fillId="0" borderId="33" xfId="115" applyFont="1" applyFill="1" applyBorder="1" applyAlignment="1">
      <alignment horizontal="left"/>
      <protection/>
    </xf>
    <xf numFmtId="0" fontId="105" fillId="36" borderId="8" xfId="0" applyFont="1" applyFill="1" applyBorder="1" applyAlignment="1">
      <alignment vertical="center"/>
    </xf>
    <xf numFmtId="165" fontId="4" fillId="0" borderId="34" xfId="0" applyNumberFormat="1" applyFont="1" applyBorder="1" applyAlignment="1">
      <alignment horizontal="center" vertical="center"/>
    </xf>
    <xf numFmtId="0" fontId="45" fillId="0" borderId="0" xfId="118" applyFont="1" applyAlignment="1">
      <alignment vertical="center"/>
      <protection/>
    </xf>
    <xf numFmtId="0" fontId="46" fillId="0" borderId="0" xfId="118" applyFont="1" applyAlignment="1">
      <alignment vertical="center"/>
      <protection/>
    </xf>
    <xf numFmtId="0" fontId="47" fillId="0" borderId="0" xfId="118" applyFont="1" applyAlignment="1">
      <alignment horizontal="center" vertical="center"/>
      <protection/>
    </xf>
    <xf numFmtId="0" fontId="48" fillId="0" borderId="0" xfId="118" applyFont="1" applyAlignment="1">
      <alignment vertical="center"/>
      <protection/>
    </xf>
    <xf numFmtId="0" fontId="48" fillId="0" borderId="0" xfId="118" applyFont="1" applyAlignment="1">
      <alignment horizontal="center" vertical="center"/>
      <protection/>
    </xf>
    <xf numFmtId="0" fontId="49" fillId="0" borderId="0" xfId="118" applyFont="1" applyAlignment="1">
      <alignment vertical="center"/>
      <protection/>
    </xf>
    <xf numFmtId="4" fontId="49" fillId="0" borderId="0" xfId="118" applyNumberFormat="1" applyFont="1" applyAlignment="1">
      <alignment vertical="center"/>
      <protection/>
    </xf>
    <xf numFmtId="0" fontId="50" fillId="0" borderId="0" xfId="118" applyFont="1" applyAlignment="1">
      <alignment vertical="center"/>
      <protection/>
    </xf>
    <xf numFmtId="4" fontId="50" fillId="0" borderId="0" xfId="118" applyNumberFormat="1" applyFont="1" applyAlignment="1">
      <alignment vertical="center"/>
      <protection/>
    </xf>
    <xf numFmtId="0" fontId="51" fillId="0" borderId="0" xfId="118" applyFont="1">
      <alignment/>
      <protection/>
    </xf>
    <xf numFmtId="0" fontId="52" fillId="0" borderId="0" xfId="118" applyFont="1" applyAlignment="1">
      <alignment horizontal="center" vertical="center" wrapText="1"/>
      <protection/>
    </xf>
    <xf numFmtId="0" fontId="53" fillId="0" borderId="0" xfId="118" applyFont="1" applyAlignment="1">
      <alignment vertical="center" wrapText="1"/>
      <protection/>
    </xf>
    <xf numFmtId="0" fontId="52" fillId="0" borderId="0" xfId="118" applyFont="1" applyBorder="1" applyAlignment="1">
      <alignment vertical="center" wrapText="1"/>
      <protection/>
    </xf>
    <xf numFmtId="0" fontId="54" fillId="0" borderId="0" xfId="118" applyFont="1" applyBorder="1" applyAlignment="1">
      <alignment vertical="center"/>
      <protection/>
    </xf>
    <xf numFmtId="0" fontId="55" fillId="0" borderId="0" xfId="118" applyFont="1" applyAlignment="1">
      <alignment vertical="center"/>
      <protection/>
    </xf>
    <xf numFmtId="4" fontId="55" fillId="0" borderId="0" xfId="118" applyNumberFormat="1" applyFont="1" applyAlignment="1">
      <alignment vertical="center"/>
      <protection/>
    </xf>
    <xf numFmtId="0" fontId="53" fillId="0" borderId="0" xfId="118" applyFont="1" applyBorder="1" applyAlignment="1">
      <alignment vertical="center" wrapText="1"/>
      <protection/>
    </xf>
    <xf numFmtId="0" fontId="52" fillId="0" borderId="0" xfId="118" applyFont="1" applyAlignment="1">
      <alignment vertical="center" wrapText="1"/>
      <protection/>
    </xf>
    <xf numFmtId="0" fontId="54" fillId="0" borderId="0" xfId="118" applyFont="1" applyAlignment="1">
      <alignment vertical="center"/>
      <protection/>
    </xf>
    <xf numFmtId="0" fontId="45" fillId="38" borderId="0" xfId="118" applyFont="1" applyFill="1" applyAlignment="1">
      <alignment vertical="center"/>
      <protection/>
    </xf>
    <xf numFmtId="0" fontId="51" fillId="0" borderId="0" xfId="118" applyFont="1" applyBorder="1" applyAlignment="1">
      <alignment vertical="center"/>
      <protection/>
    </xf>
    <xf numFmtId="0" fontId="4" fillId="0" borderId="0" xfId="0" applyFont="1" applyAlignment="1">
      <alignment/>
    </xf>
    <xf numFmtId="0" fontId="47" fillId="0" borderId="0" xfId="118" applyFont="1" applyBorder="1" applyAlignment="1">
      <alignment horizontal="right" vertical="center"/>
      <protection/>
    </xf>
    <xf numFmtId="0" fontId="4" fillId="0" borderId="0" xfId="118" applyFont="1" applyBorder="1" applyAlignment="1">
      <alignment vertical="center"/>
      <protection/>
    </xf>
    <xf numFmtId="4" fontId="4" fillId="0" borderId="0" xfId="118" applyNumberFormat="1" applyFont="1" applyBorder="1" applyAlignment="1">
      <alignment vertical="center"/>
      <protection/>
    </xf>
    <xf numFmtId="186" fontId="4" fillId="0" borderId="0" xfId="0" applyNumberFormat="1" applyFont="1" applyAlignment="1">
      <alignment horizontal="left"/>
    </xf>
    <xf numFmtId="14" fontId="47" fillId="0" borderId="0" xfId="118" applyNumberFormat="1" applyFont="1" applyBorder="1" applyAlignment="1">
      <alignment vertical="center"/>
      <protection/>
    </xf>
    <xf numFmtId="0" fontId="3" fillId="0" borderId="0" xfId="118" applyFont="1" applyAlignment="1">
      <alignment vertical="center"/>
      <protection/>
    </xf>
    <xf numFmtId="4" fontId="3" fillId="0" borderId="0" xfId="118" applyNumberFormat="1" applyFont="1" applyAlignment="1">
      <alignment vertical="center"/>
      <protection/>
    </xf>
    <xf numFmtId="0" fontId="47" fillId="0" borderId="0" xfId="118" applyFont="1" applyBorder="1" applyAlignment="1">
      <alignment vertical="center"/>
      <protection/>
    </xf>
    <xf numFmtId="14" fontId="51" fillId="0" borderId="0" xfId="118" applyNumberFormat="1" applyFont="1" applyBorder="1" applyAlignment="1">
      <alignment horizontal="left" vertical="center"/>
      <protection/>
    </xf>
    <xf numFmtId="14" fontId="47" fillId="0" borderId="0" xfId="118" applyNumberFormat="1" applyFont="1" applyBorder="1" applyAlignment="1">
      <alignment horizontal="left" vertical="center"/>
      <protection/>
    </xf>
    <xf numFmtId="14" fontId="57" fillId="0" borderId="0" xfId="118" applyNumberFormat="1" applyFont="1" applyBorder="1" applyAlignment="1">
      <alignment vertical="center"/>
      <protection/>
    </xf>
    <xf numFmtId="0" fontId="58" fillId="0" borderId="0" xfId="118" applyFont="1" applyBorder="1" applyAlignment="1">
      <alignment vertical="center"/>
      <protection/>
    </xf>
    <xf numFmtId="0" fontId="53" fillId="0" borderId="0" xfId="118" applyFont="1" applyAlignment="1">
      <alignment vertical="center"/>
      <protection/>
    </xf>
    <xf numFmtId="4" fontId="53" fillId="0" borderId="0" xfId="118" applyNumberFormat="1" applyFont="1" applyAlignment="1">
      <alignment vertical="center"/>
      <protection/>
    </xf>
    <xf numFmtId="0" fontId="55" fillId="0" borderId="0" xfId="118" applyFont="1" applyAlignment="1">
      <alignment horizontal="center" vertical="center"/>
      <protection/>
    </xf>
    <xf numFmtId="4" fontId="55" fillId="0" borderId="0" xfId="118" applyNumberFormat="1" applyFont="1" applyAlignment="1">
      <alignment horizontal="center" vertical="center"/>
      <protection/>
    </xf>
    <xf numFmtId="0" fontId="47" fillId="0" borderId="32" xfId="118" applyFont="1" applyFill="1" applyBorder="1" applyAlignment="1">
      <alignment horizontal="center" vertical="center" wrapText="1"/>
      <protection/>
    </xf>
    <xf numFmtId="0" fontId="51" fillId="0" borderId="29" xfId="118" applyFont="1" applyBorder="1" applyAlignment="1">
      <alignment horizontal="center" vertical="center"/>
      <protection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165" fontId="51" fillId="0" borderId="17" xfId="118" applyNumberFormat="1" applyFont="1" applyBorder="1" applyAlignment="1">
      <alignment horizontal="center" vertical="center"/>
      <protection/>
    </xf>
    <xf numFmtId="2" fontId="51" fillId="0" borderId="17" xfId="118" applyNumberFormat="1" applyFont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165" fontId="51" fillId="0" borderId="41" xfId="118" applyNumberFormat="1" applyFont="1" applyBorder="1" applyAlignment="1">
      <alignment horizontal="center" vertical="center"/>
      <protection/>
    </xf>
    <xf numFmtId="2" fontId="51" fillId="0" borderId="41" xfId="118" applyNumberFormat="1" applyFont="1" applyBorder="1" applyAlignment="1">
      <alignment horizontal="center" vertical="center"/>
      <protection/>
    </xf>
    <xf numFmtId="0" fontId="48" fillId="0" borderId="0" xfId="118" applyFont="1">
      <alignment/>
      <protection/>
    </xf>
    <xf numFmtId="0" fontId="59" fillId="0" borderId="0" xfId="118" applyFont="1" applyBorder="1" applyAlignment="1">
      <alignment horizontal="center" vertical="center"/>
      <protection/>
    </xf>
    <xf numFmtId="0" fontId="48" fillId="0" borderId="0" xfId="118" applyFont="1" applyBorder="1" applyAlignment="1">
      <alignment horizontal="left"/>
      <protection/>
    </xf>
    <xf numFmtId="0" fontId="59" fillId="0" borderId="0" xfId="118" applyFont="1" applyBorder="1" applyAlignment="1">
      <alignment horizontal="left"/>
      <protection/>
    </xf>
    <xf numFmtId="0" fontId="59" fillId="0" borderId="0" xfId="118" applyFont="1" applyBorder="1" applyAlignment="1">
      <alignment horizontal="center"/>
      <protection/>
    </xf>
    <xf numFmtId="2" fontId="48" fillId="0" borderId="0" xfId="118" applyNumberFormat="1" applyFont="1" applyBorder="1" applyAlignment="1">
      <alignment horizontal="center"/>
      <protection/>
    </xf>
    <xf numFmtId="2" fontId="60" fillId="0" borderId="0" xfId="118" applyNumberFormat="1" applyFont="1" applyBorder="1" applyAlignment="1">
      <alignment/>
      <protection/>
    </xf>
    <xf numFmtId="0" fontId="61" fillId="0" borderId="0" xfId="118" applyFont="1">
      <alignment/>
      <protection/>
    </xf>
    <xf numFmtId="4" fontId="61" fillId="0" borderId="0" xfId="118" applyNumberFormat="1" applyFont="1">
      <alignment/>
      <protection/>
    </xf>
    <xf numFmtId="0" fontId="62" fillId="0" borderId="0" xfId="118" applyFont="1" applyBorder="1" applyAlignment="1">
      <alignment horizontal="center" vertical="center"/>
      <protection/>
    </xf>
    <xf numFmtId="0" fontId="48" fillId="0" borderId="0" xfId="118" applyFont="1" applyBorder="1" applyAlignment="1">
      <alignment horizontal="left" vertical="center"/>
      <protection/>
    </xf>
    <xf numFmtId="2" fontId="47" fillId="0" borderId="0" xfId="118" applyNumberFormat="1" applyFont="1" applyBorder="1" applyAlignment="1">
      <alignment horizontal="left" vertical="center"/>
      <protection/>
    </xf>
    <xf numFmtId="0" fontId="106" fillId="0" borderId="0" xfId="118" applyFont="1" applyBorder="1" applyAlignment="1">
      <alignment horizontal="center" vertical="center"/>
      <protection/>
    </xf>
    <xf numFmtId="2" fontId="58" fillId="0" borderId="0" xfId="118" applyNumberFormat="1" applyFont="1" applyBorder="1" applyAlignment="1">
      <alignment horizontal="center" vertical="center"/>
      <protection/>
    </xf>
    <xf numFmtId="0" fontId="58" fillId="0" borderId="0" xfId="118" applyFont="1" applyBorder="1" applyAlignment="1">
      <alignment horizontal="center" vertical="center"/>
      <protection/>
    </xf>
    <xf numFmtId="0" fontId="3" fillId="0" borderId="0" xfId="118" applyFont="1">
      <alignment/>
      <protection/>
    </xf>
    <xf numFmtId="4" fontId="3" fillId="0" borderId="0" xfId="118" applyNumberFormat="1" applyFont="1">
      <alignment/>
      <protection/>
    </xf>
    <xf numFmtId="0" fontId="59" fillId="0" borderId="0" xfId="118" applyFont="1" applyAlignment="1">
      <alignment vertical="center"/>
      <protection/>
    </xf>
    <xf numFmtId="0" fontId="58" fillId="0" borderId="0" xfId="118" applyFont="1" applyAlignment="1">
      <alignment vertical="center"/>
      <protection/>
    </xf>
    <xf numFmtId="0" fontId="62" fillId="0" borderId="0" xfId="118" applyFont="1" applyAlignment="1">
      <alignment vertical="center"/>
      <protection/>
    </xf>
    <xf numFmtId="0" fontId="46" fillId="0" borderId="0" xfId="118" applyFont="1">
      <alignment/>
      <protection/>
    </xf>
    <xf numFmtId="49" fontId="46" fillId="0" borderId="0" xfId="118" applyNumberFormat="1" applyFont="1" applyAlignment="1">
      <alignment horizontal="center" vertical="center"/>
      <protection/>
    </xf>
    <xf numFmtId="0" fontId="46" fillId="0" borderId="0" xfId="118" applyFont="1" applyAlignment="1">
      <alignment horizontal="left"/>
      <protection/>
    </xf>
    <xf numFmtId="0" fontId="51" fillId="0" borderId="0" xfId="118" applyFont="1" applyAlignment="1">
      <alignment vertical="center"/>
      <protection/>
    </xf>
    <xf numFmtId="0" fontId="4" fillId="0" borderId="0" xfId="118" applyFont="1" applyAlignment="1">
      <alignment horizontal="center" vertical="center"/>
      <protection/>
    </xf>
    <xf numFmtId="4" fontId="4" fillId="0" borderId="0" xfId="118" applyNumberFormat="1" applyFont="1" applyAlignment="1">
      <alignment horizontal="center" vertical="center"/>
      <protection/>
    </xf>
    <xf numFmtId="0" fontId="63" fillId="0" borderId="0" xfId="118" applyFont="1" applyAlignment="1">
      <alignment vertical="center"/>
      <protection/>
    </xf>
    <xf numFmtId="4" fontId="63" fillId="0" borderId="0" xfId="118" applyNumberFormat="1" applyFont="1" applyAlignment="1">
      <alignment vertical="center"/>
      <protection/>
    </xf>
    <xf numFmtId="0" fontId="66" fillId="0" borderId="0" xfId="118" applyFont="1">
      <alignment/>
      <protection/>
    </xf>
    <xf numFmtId="0" fontId="61" fillId="0" borderId="0" xfId="136" applyFont="1" applyAlignment="1">
      <alignment horizontal="center"/>
      <protection/>
    </xf>
    <xf numFmtId="0" fontId="53" fillId="0" borderId="0" xfId="118" applyFont="1">
      <alignment/>
      <protection/>
    </xf>
    <xf numFmtId="4" fontId="53" fillId="0" borderId="0" xfId="118" applyNumberFormat="1" applyFont="1">
      <alignment/>
      <protection/>
    </xf>
    <xf numFmtId="0" fontId="63" fillId="0" borderId="0" xfId="136" applyFont="1" applyAlignment="1">
      <alignment horizontal="center"/>
      <protection/>
    </xf>
    <xf numFmtId="0" fontId="43" fillId="0" borderId="0" xfId="118" applyFont="1">
      <alignment/>
      <protection/>
    </xf>
    <xf numFmtId="4" fontId="43" fillId="0" borderId="0" xfId="118" applyNumberFormat="1" applyFont="1">
      <alignment/>
      <protection/>
    </xf>
    <xf numFmtId="0" fontId="51" fillId="0" borderId="38" xfId="118" applyFont="1" applyBorder="1" applyAlignment="1">
      <alignment horizontal="center" vertical="center"/>
      <protection/>
    </xf>
    <xf numFmtId="0" fontId="51" fillId="0" borderId="41" xfId="118" applyFont="1" applyBorder="1" applyAlignment="1">
      <alignment horizontal="center" vertical="center"/>
      <protection/>
    </xf>
    <xf numFmtId="0" fontId="3" fillId="0" borderId="29" xfId="118" applyFont="1" applyBorder="1" applyAlignment="1">
      <alignment horizontal="center" vertical="center"/>
      <protection/>
    </xf>
    <xf numFmtId="165" fontId="3" fillId="0" borderId="17" xfId="118" applyNumberFormat="1" applyFont="1" applyBorder="1" applyAlignment="1">
      <alignment horizontal="center" vertical="center"/>
      <protection/>
    </xf>
    <xf numFmtId="2" fontId="3" fillId="0" borderId="17" xfId="118" applyNumberFormat="1" applyFont="1" applyBorder="1" applyAlignment="1">
      <alignment horizontal="center" vertical="center"/>
      <protection/>
    </xf>
    <xf numFmtId="0" fontId="47" fillId="0" borderId="0" xfId="118" applyFont="1" applyAlignment="1">
      <alignment vertical="center"/>
      <protection/>
    </xf>
    <xf numFmtId="0" fontId="4" fillId="0" borderId="8" xfId="137" applyFont="1" applyBorder="1" applyAlignment="1">
      <alignment horizontal="center" vertical="center"/>
      <protection/>
    </xf>
    <xf numFmtId="0" fontId="4" fillId="0" borderId="42" xfId="137" applyFont="1" applyBorder="1" applyAlignment="1">
      <alignment horizontal="center" vertical="center"/>
      <protection/>
    </xf>
    <xf numFmtId="0" fontId="4" fillId="0" borderId="43" xfId="137" applyFont="1" applyBorder="1" applyAlignment="1">
      <alignment horizontal="center" vertical="center"/>
      <protection/>
    </xf>
    <xf numFmtId="164" fontId="4" fillId="0" borderId="43" xfId="137" applyNumberFormat="1" applyFont="1" applyBorder="1" applyAlignment="1">
      <alignment horizontal="left" vertical="center"/>
      <protection/>
    </xf>
    <xf numFmtId="164" fontId="4" fillId="0" borderId="32" xfId="137" applyNumberFormat="1" applyFont="1" applyBorder="1" applyAlignment="1">
      <alignment horizontal="left" vertical="center"/>
      <protection/>
    </xf>
    <xf numFmtId="164" fontId="4" fillId="0" borderId="44" xfId="137" applyNumberFormat="1" applyFont="1" applyFill="1" applyBorder="1" applyAlignment="1">
      <alignment horizontal="left" vertical="center"/>
      <protection/>
    </xf>
    <xf numFmtId="0" fontId="3" fillId="0" borderId="33" xfId="137" applyFont="1" applyFill="1" applyBorder="1" applyAlignment="1">
      <alignment horizontal="left"/>
      <protection/>
    </xf>
    <xf numFmtId="0" fontId="61" fillId="0" borderId="0" xfId="136" applyFont="1" applyAlignment="1">
      <alignment horizontal="center"/>
      <protection/>
    </xf>
    <xf numFmtId="0" fontId="67" fillId="0" borderId="0" xfId="118" applyFont="1" applyAlignment="1">
      <alignment horizontal="left"/>
      <protection/>
    </xf>
    <xf numFmtId="0" fontId="48" fillId="0" borderId="0" xfId="118" applyFont="1" applyBorder="1" applyAlignment="1">
      <alignment horizontal="center" vertical="center"/>
      <protection/>
    </xf>
    <xf numFmtId="0" fontId="59" fillId="0" borderId="0" xfId="118" applyFont="1" applyAlignment="1">
      <alignment horizontal="left" vertical="top" wrapText="1"/>
      <protection/>
    </xf>
    <xf numFmtId="0" fontId="48" fillId="0" borderId="0" xfId="118" applyFont="1" applyAlignment="1">
      <alignment horizontal="center" vertical="center"/>
      <protection/>
    </xf>
    <xf numFmtId="0" fontId="46" fillId="0" borderId="0" xfId="118" applyFont="1" applyBorder="1" applyAlignment="1">
      <alignment horizontal="center" vertical="center"/>
      <protection/>
    </xf>
    <xf numFmtId="0" fontId="47" fillId="0" borderId="0" xfId="118" applyFont="1" applyAlignment="1">
      <alignment horizontal="center" vertical="center"/>
      <protection/>
    </xf>
    <xf numFmtId="0" fontId="65" fillId="0" borderId="0" xfId="136" applyFont="1" applyAlignment="1">
      <alignment horizontal="center"/>
      <protection/>
    </xf>
    <xf numFmtId="185" fontId="35" fillId="0" borderId="0" xfId="0" applyNumberFormat="1" applyFont="1" applyFill="1" applyBorder="1" applyAlignment="1">
      <alignment horizontal="left" vertical="center" wrapText="1"/>
    </xf>
    <xf numFmtId="0" fontId="47" fillId="0" borderId="19" xfId="118" applyFont="1" applyFill="1" applyBorder="1" applyAlignment="1">
      <alignment horizontal="center" vertical="center"/>
      <protection/>
    </xf>
    <xf numFmtId="0" fontId="47" fillId="0" borderId="31" xfId="118" applyFont="1" applyFill="1" applyBorder="1" applyAlignment="1">
      <alignment horizontal="center" vertical="center"/>
      <protection/>
    </xf>
    <xf numFmtId="0" fontId="47" fillId="0" borderId="19" xfId="118" applyFont="1" applyFill="1" applyBorder="1" applyAlignment="1">
      <alignment horizontal="center" vertical="center" wrapText="1"/>
      <protection/>
    </xf>
    <xf numFmtId="0" fontId="47" fillId="0" borderId="31" xfId="118" applyFont="1" applyFill="1" applyBorder="1" applyAlignment="1">
      <alignment horizontal="center" vertical="center" wrapText="1"/>
      <protection/>
    </xf>
    <xf numFmtId="0" fontId="47" fillId="0" borderId="8" xfId="118" applyFont="1" applyFill="1" applyBorder="1" applyAlignment="1">
      <alignment horizontal="center" vertical="center"/>
      <protection/>
    </xf>
    <xf numFmtId="0" fontId="47" fillId="0" borderId="42" xfId="118" applyFont="1" applyFill="1" applyBorder="1" applyAlignment="1">
      <alignment horizontal="center" vertical="center"/>
      <protection/>
    </xf>
    <xf numFmtId="0" fontId="47" fillId="0" borderId="4" xfId="118" applyFont="1" applyFill="1" applyBorder="1" applyAlignment="1">
      <alignment horizontal="center" vertical="center"/>
      <protection/>
    </xf>
    <xf numFmtId="0" fontId="52" fillId="0" borderId="0" xfId="118" applyFont="1" applyAlignment="1">
      <alignment horizontal="center" vertical="center" wrapText="1"/>
      <protection/>
    </xf>
    <xf numFmtId="0" fontId="56" fillId="0" borderId="0" xfId="118" applyFont="1" applyAlignment="1">
      <alignment horizontal="center" vertical="center" wrapText="1"/>
      <protection/>
    </xf>
    <xf numFmtId="0" fontId="107" fillId="0" borderId="38" xfId="137" applyFont="1" applyBorder="1" applyAlignment="1">
      <alignment horizontal="center" vertical="center"/>
      <protection/>
    </xf>
    <xf numFmtId="0" fontId="108" fillId="0" borderId="41" xfId="0" applyFont="1" applyFill="1" applyBorder="1" applyAlignment="1">
      <alignment horizontal="center"/>
    </xf>
    <xf numFmtId="0" fontId="109" fillId="0" borderId="32" xfId="114" applyFont="1" applyFill="1" applyBorder="1" applyAlignment="1">
      <alignment/>
      <protection/>
    </xf>
    <xf numFmtId="0" fontId="108" fillId="0" borderId="33" xfId="115" applyFont="1" applyFill="1" applyBorder="1" applyAlignment="1">
      <alignment horizontal="left"/>
      <protection/>
    </xf>
    <xf numFmtId="0" fontId="107" fillId="0" borderId="21" xfId="0" applyFont="1" applyBorder="1" applyAlignment="1">
      <alignment horizontal="center" vertical="center"/>
    </xf>
    <xf numFmtId="0" fontId="107" fillId="0" borderId="45" xfId="0" applyFont="1" applyBorder="1" applyAlignment="1">
      <alignment horizontal="center"/>
    </xf>
    <xf numFmtId="0" fontId="107" fillId="0" borderId="46" xfId="0" applyFont="1" applyBorder="1" applyAlignment="1">
      <alignment horizontal="center"/>
    </xf>
    <xf numFmtId="165" fontId="110" fillId="0" borderId="20" xfId="0" applyNumberFormat="1" applyFont="1" applyBorder="1" applyAlignment="1">
      <alignment horizontal="center" vertical="center"/>
    </xf>
    <xf numFmtId="165" fontId="110" fillId="0" borderId="34" xfId="0" applyNumberFormat="1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07" fillId="0" borderId="24" xfId="0" applyFont="1" applyBorder="1" applyAlignment="1">
      <alignment horizontal="center" vertical="center"/>
    </xf>
    <xf numFmtId="1" fontId="110" fillId="4" borderId="20" xfId="0" applyNumberFormat="1" applyFont="1" applyFill="1" applyBorder="1" applyAlignment="1">
      <alignment horizontal="center" vertical="center"/>
    </xf>
    <xf numFmtId="2" fontId="110" fillId="4" borderId="20" xfId="0" applyNumberFormat="1" applyFont="1" applyFill="1" applyBorder="1" applyAlignment="1">
      <alignment horizontal="center" vertical="center"/>
    </xf>
    <xf numFmtId="1" fontId="107" fillId="0" borderId="25" xfId="138" applyNumberFormat="1" applyFont="1" applyFill="1" applyBorder="1" applyAlignment="1">
      <alignment horizontal="center" vertical="center"/>
      <protection/>
    </xf>
    <xf numFmtId="0" fontId="107" fillId="0" borderId="45" xfId="137" applyFont="1" applyBorder="1">
      <alignment/>
      <protection/>
    </xf>
    <xf numFmtId="0" fontId="107" fillId="0" borderId="17" xfId="137" applyFont="1" applyBorder="1" applyAlignment="1">
      <alignment horizontal="center" vertical="center"/>
      <protection/>
    </xf>
    <xf numFmtId="0" fontId="108" fillId="0" borderId="31" xfId="0" applyFont="1" applyFill="1" applyBorder="1" applyAlignment="1">
      <alignment horizontal="center"/>
    </xf>
    <xf numFmtId="0" fontId="107" fillId="0" borderId="22" xfId="0" applyFont="1" applyBorder="1" applyAlignment="1">
      <alignment horizontal="center" vertical="center"/>
    </xf>
    <xf numFmtId="0" fontId="107" fillId="0" borderId="26" xfId="0" applyFont="1" applyBorder="1" applyAlignment="1">
      <alignment horizontal="center" vertical="center"/>
    </xf>
    <xf numFmtId="0" fontId="107" fillId="0" borderId="0" xfId="137" applyFont="1" applyBorder="1" applyAlignment="1">
      <alignment vertical="center"/>
      <protection/>
    </xf>
    <xf numFmtId="0" fontId="110" fillId="36" borderId="8" xfId="0" applyFont="1" applyFill="1" applyBorder="1" applyAlignment="1">
      <alignment horizontal="center" vertical="center" textRotation="90"/>
    </xf>
    <xf numFmtId="0" fontId="107" fillId="0" borderId="8" xfId="0" applyFont="1" applyBorder="1" applyAlignment="1">
      <alignment vertical="center"/>
    </xf>
    <xf numFmtId="0" fontId="110" fillId="36" borderId="8" xfId="0" applyFont="1" applyFill="1" applyBorder="1" applyAlignment="1">
      <alignment vertical="center"/>
    </xf>
  </cellXfs>
  <cellStyles count="16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1 2" xfId="91"/>
    <cellStyle name="Heading 2" xfId="92"/>
    <cellStyle name="Heading 2 2" xfId="93"/>
    <cellStyle name="Heading 3" xfId="94"/>
    <cellStyle name="Heading 4" xfId="95"/>
    <cellStyle name="HEADING1" xfId="96"/>
    <cellStyle name="HEADING2" xfId="97"/>
    <cellStyle name="Input" xfId="98"/>
    <cellStyle name="Input [yellow]" xfId="99"/>
    <cellStyle name="Input [yellow] 2" xfId="100"/>
    <cellStyle name="Link Currency (0)" xfId="101"/>
    <cellStyle name="Linked Cell" xfId="102"/>
    <cellStyle name="Milliers [0]_AR1194" xfId="103"/>
    <cellStyle name="Milliers_AR1194" xfId="104"/>
    <cellStyle name="Model" xfId="105"/>
    <cellStyle name="Monétaire [0]_AR1194" xfId="106"/>
    <cellStyle name="Monétaire_AR1194" xfId="107"/>
    <cellStyle name="n" xfId="108"/>
    <cellStyle name="Neutral" xfId="109"/>
    <cellStyle name="New Times Roman" xfId="110"/>
    <cellStyle name="no dec" xfId="111"/>
    <cellStyle name="Normal - Style1" xfId="112"/>
    <cellStyle name="Normal 10" xfId="113"/>
    <cellStyle name="Normal 11" xfId="114"/>
    <cellStyle name="Normal 12" xfId="115"/>
    <cellStyle name="Normal 2" xfId="116"/>
    <cellStyle name="Normal 2 2" xfId="117"/>
    <cellStyle name="Normal 2 2 2" xfId="118"/>
    <cellStyle name="Normal 2 2 2 2" xfId="119"/>
    <cellStyle name="Normal 2 2 3" xfId="120"/>
    <cellStyle name="Normal 2 3" xfId="121"/>
    <cellStyle name="Normal 2 4" xfId="122"/>
    <cellStyle name="Normal 2 5" xfId="123"/>
    <cellStyle name="Normal 2 6" xfId="124"/>
    <cellStyle name="Normal 2_du kien dot 1 hoc ky 2" xfId="125"/>
    <cellStyle name="Normal 3" xfId="126"/>
    <cellStyle name="Normal 3 2" xfId="127"/>
    <cellStyle name="Normal 3 3" xfId="128"/>
    <cellStyle name="Normal 4" xfId="129"/>
    <cellStyle name="Normal 5" xfId="130"/>
    <cellStyle name="Normal 5 2" xfId="131"/>
    <cellStyle name="Normal 6" xfId="132"/>
    <cellStyle name="Normal 7" xfId="133"/>
    <cellStyle name="Normal 8" xfId="134"/>
    <cellStyle name="Normal 9" xfId="135"/>
    <cellStyle name="Normal_BANGDIEM" xfId="136"/>
    <cellStyle name="Normal_HS2004" xfId="137"/>
    <cellStyle name="Normal_KHOA11-QTKD&amp;DL-DAXULY" xfId="138"/>
    <cellStyle name="Normal1" xfId="139"/>
    <cellStyle name="Note" xfId="140"/>
    <cellStyle name="Output" xfId="141"/>
    <cellStyle name="Percent" xfId="142"/>
    <cellStyle name="Percent [2]" xfId="143"/>
    <cellStyle name="Percent 2" xfId="144"/>
    <cellStyle name="Percent 2 2" xfId="145"/>
    <cellStyle name="Percent 3" xfId="146"/>
    <cellStyle name="Percent 4" xfId="147"/>
    <cellStyle name="Percent 5" xfId="148"/>
    <cellStyle name="Percent 6" xfId="149"/>
    <cellStyle name="Percent 7" xfId="150"/>
    <cellStyle name="PERCENTAGE" xfId="151"/>
    <cellStyle name="PrePop Currency (0)" xfId="152"/>
    <cellStyle name="songuyen" xfId="153"/>
    <cellStyle name="subhead" xfId="154"/>
    <cellStyle name="Text Indent A" xfId="155"/>
    <cellStyle name="Text Indent B" xfId="156"/>
    <cellStyle name="Title" xfId="157"/>
    <cellStyle name="Total" xfId="158"/>
    <cellStyle name="Total 2" xfId="159"/>
    <cellStyle name="Warning Text" xfId="160"/>
    <cellStyle name=" [0.00]_ Att. 1- Cover" xfId="161"/>
    <cellStyle name="_ Att. 1- Cover" xfId="162"/>
    <cellStyle name="?_ Att. 1- Cover" xfId="163"/>
    <cellStyle name="똿뗦먛귟 [0.00]_PRODUCT DETAIL Q1" xfId="164"/>
    <cellStyle name="똿뗦먛귟_PRODUCT DETAIL Q1" xfId="165"/>
    <cellStyle name="믅됞 [0.00]_PRODUCT DETAIL Q1" xfId="166"/>
    <cellStyle name="믅됞_PRODUCT DETAIL Q1" xfId="167"/>
    <cellStyle name="백분율_95" xfId="168"/>
    <cellStyle name="뷭?_BOOKSHIP" xfId="169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75"/>
    <cellStyle name="千分位[0]_00Q3902REV.1" xfId="176"/>
    <cellStyle name="千分位_00Q3902REV.1" xfId="177"/>
    <cellStyle name="標準_機器ﾘｽト (2)" xfId="178"/>
    <cellStyle name="貨幣 [0]_00Q3902REV.1" xfId="179"/>
    <cellStyle name="貨幣[0]_BRE" xfId="180"/>
    <cellStyle name="貨幣_00Q3902REV.1" xfId="181"/>
  </cellStyles>
  <dxfs count="7">
    <dxf>
      <font>
        <color theme="0"/>
      </font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indexed="9"/>
      </font>
    </dxf>
    <dxf>
      <font>
        <color indexed="9"/>
      </font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447675</xdr:colOff>
      <xdr:row>1</xdr:row>
      <xdr:rowOff>152400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2</xdr:row>
      <xdr:rowOff>0</xdr:rowOff>
    </xdr:from>
    <xdr:to>
      <xdr:col>11</xdr:col>
      <xdr:colOff>295275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52850" y="4381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SAU%20DAI%20HOC\4.DIEM%20CAO%20HOC\4.DIEM%20CAO%20HOC\1.%20DIEM%20TONG%20KET\KH&#211;A%2014\K14MA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SAU%20DAI%20HOC\4.DIEM%20CAO%20HOC\4.DIEM%20CAO%20HOC\1.%20DIEM%20TONG%20KET\KH&#211;A%2014\K14MB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TU\&#272;I&#7874;M%20&#272;&#431;A%20L&#202;N%20M&#7840;NG\&#272;i&#7875;m%20ki&#7875;m%20tra%20ng&#224;y%2013.06.2019,%20&#273;&#432;a%20web\&#273;i&#7875;m%20&#273;&#227;%20ki&#7875;m%20tra\K17MBA_HK1-2%20-%20ECO607%20-%20KINH%20T&#7870;%20V&#296;%20M&#21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G%20VIEC%20KHANH\DIEM%20TOAN%20KHOA\KHOA%206\KHOA%206\K6MA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TU\DIEM%20TOAN%20KHOA\KHOA%2016\KHOA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K14MAC"/>
      <sheetName val="LUAN V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K14MBA"/>
      <sheetName val="LUAN V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_DTK"/>
      <sheetName val="XXXXXXXX"/>
    </sheetNames>
    <sheetDataSet>
      <sheetData sheetId="0">
        <row r="9">
          <cell r="C9">
            <v>23302112741</v>
          </cell>
          <cell r="D9" t="str">
            <v>Phan Thị Minh</v>
          </cell>
          <cell r="E9" t="str">
            <v>Anh</v>
          </cell>
          <cell r="F9" t="str">
            <v>30/04/1992</v>
          </cell>
          <cell r="G9" t="str">
            <v>K17MBA</v>
          </cell>
          <cell r="H9">
            <v>5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 t="str">
            <v/>
          </cell>
          <cell r="P9">
            <v>6</v>
          </cell>
          <cell r="Q9">
            <v>4.1</v>
          </cell>
        </row>
        <row r="10">
          <cell r="C10">
            <v>23312112740</v>
          </cell>
          <cell r="D10" t="str">
            <v>Bùi Đức </v>
          </cell>
          <cell r="E10" t="str">
            <v>Anh</v>
          </cell>
          <cell r="F10" t="str">
            <v>23/03/1992</v>
          </cell>
          <cell r="G10" t="str">
            <v>K17MBA</v>
          </cell>
          <cell r="H10">
            <v>8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>
            <v>8</v>
          </cell>
          <cell r="N10" t="str">
            <v/>
          </cell>
          <cell r="O10" t="str">
            <v/>
          </cell>
          <cell r="P10">
            <v>5</v>
          </cell>
          <cell r="Q10">
            <v>6.2</v>
          </cell>
        </row>
        <row r="11">
          <cell r="C11">
            <v>23312112742</v>
          </cell>
          <cell r="D11" t="str">
            <v>Dương Văn</v>
          </cell>
          <cell r="E11" t="str">
            <v>Chung</v>
          </cell>
          <cell r="F11" t="str">
            <v>10/10/1977</v>
          </cell>
          <cell r="G11" t="str">
            <v>K17MBA</v>
          </cell>
          <cell r="H11">
            <v>9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>
            <v>7</v>
          </cell>
          <cell r="N11" t="str">
            <v/>
          </cell>
          <cell r="O11" t="str">
            <v/>
          </cell>
          <cell r="P11">
            <v>7</v>
          </cell>
          <cell r="Q11">
            <v>7.2</v>
          </cell>
        </row>
        <row r="12">
          <cell r="C12">
            <v>23312112743</v>
          </cell>
          <cell r="D12" t="str">
            <v>Phạm Phú</v>
          </cell>
          <cell r="E12" t="str">
            <v>Cường</v>
          </cell>
          <cell r="F12" t="str">
            <v>27/05/1992</v>
          </cell>
          <cell r="G12" t="str">
            <v>K17MBA</v>
          </cell>
          <cell r="H12">
            <v>9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8</v>
          </cell>
          <cell r="N12" t="str">
            <v/>
          </cell>
          <cell r="O12" t="str">
            <v/>
          </cell>
          <cell r="P12">
            <v>0</v>
          </cell>
          <cell r="Q12">
            <v>0</v>
          </cell>
        </row>
        <row r="13">
          <cell r="C13">
            <v>23312112744</v>
          </cell>
          <cell r="D13" t="str">
            <v>Phan Văn</v>
          </cell>
          <cell r="E13" t="str">
            <v>Hân</v>
          </cell>
          <cell r="F13" t="str">
            <v>07/09/1987</v>
          </cell>
          <cell r="G13" t="str">
            <v>K17MBA</v>
          </cell>
          <cell r="H13">
            <v>9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8</v>
          </cell>
          <cell r="N13" t="str">
            <v/>
          </cell>
          <cell r="O13" t="str">
            <v/>
          </cell>
          <cell r="P13">
            <v>6</v>
          </cell>
          <cell r="Q13">
            <v>6.9</v>
          </cell>
        </row>
        <row r="14">
          <cell r="C14">
            <v>23312112745</v>
          </cell>
          <cell r="D14" t="str">
            <v>Phan Viết</v>
          </cell>
          <cell r="E14" t="str">
            <v>Hạng</v>
          </cell>
          <cell r="F14" t="str">
            <v>15/07/1976</v>
          </cell>
          <cell r="G14" t="str">
            <v>K17MBA</v>
          </cell>
          <cell r="H14">
            <v>9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7</v>
          </cell>
          <cell r="N14" t="str">
            <v/>
          </cell>
          <cell r="O14" t="str">
            <v/>
          </cell>
          <cell r="P14">
            <v>6</v>
          </cell>
          <cell r="Q14">
            <v>6.6</v>
          </cell>
        </row>
        <row r="15">
          <cell r="C15">
            <v>23302112746</v>
          </cell>
          <cell r="D15" t="str">
            <v>Nguyễn Thị Bích</v>
          </cell>
          <cell r="E15" t="str">
            <v>Hạnh</v>
          </cell>
          <cell r="F15" t="str">
            <v>19/07/1980</v>
          </cell>
          <cell r="G15" t="str">
            <v>K17MBA</v>
          </cell>
          <cell r="H15">
            <v>9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8</v>
          </cell>
          <cell r="N15" t="str">
            <v/>
          </cell>
          <cell r="O15" t="str">
            <v/>
          </cell>
          <cell r="P15">
            <v>6</v>
          </cell>
          <cell r="Q15">
            <v>6.9</v>
          </cell>
        </row>
        <row r="16">
          <cell r="C16">
            <v>23302112747</v>
          </cell>
          <cell r="D16" t="str">
            <v>Nguyễn Thị Hồng</v>
          </cell>
          <cell r="E16" t="str">
            <v>Hạnh</v>
          </cell>
          <cell r="F16" t="str">
            <v>10/02/1981</v>
          </cell>
          <cell r="G16" t="str">
            <v>K17MBA</v>
          </cell>
          <cell r="H16">
            <v>8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6</v>
          </cell>
          <cell r="N16" t="str">
            <v/>
          </cell>
          <cell r="O16" t="str">
            <v/>
          </cell>
          <cell r="P16">
            <v>6</v>
          </cell>
          <cell r="Q16">
            <v>6.2</v>
          </cell>
        </row>
        <row r="17">
          <cell r="C17">
            <v>23312112749</v>
          </cell>
          <cell r="D17" t="str">
            <v>Huỳnh Ngọc</v>
          </cell>
          <cell r="E17" t="str">
            <v>Huy</v>
          </cell>
          <cell r="F17" t="str">
            <v>24/11/1983</v>
          </cell>
          <cell r="G17" t="str">
            <v>K17MBA</v>
          </cell>
          <cell r="H17">
            <v>6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7</v>
          </cell>
          <cell r="N17" t="str">
            <v/>
          </cell>
          <cell r="O17" t="str">
            <v/>
          </cell>
          <cell r="P17">
            <v>0</v>
          </cell>
          <cell r="Q17">
            <v>0</v>
          </cell>
        </row>
        <row r="18">
          <cell r="C18">
            <v>23312112750</v>
          </cell>
          <cell r="D18" t="str">
            <v>Lê Quốc</v>
          </cell>
          <cell r="E18" t="str">
            <v>Huy</v>
          </cell>
          <cell r="F18" t="str">
            <v>17/06/1983</v>
          </cell>
          <cell r="G18" t="str">
            <v>K17MBA</v>
          </cell>
          <cell r="H18">
            <v>9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7</v>
          </cell>
          <cell r="N18" t="str">
            <v/>
          </cell>
          <cell r="O18" t="str">
            <v/>
          </cell>
          <cell r="P18">
            <v>5</v>
          </cell>
          <cell r="Q18">
            <v>6</v>
          </cell>
        </row>
        <row r="19">
          <cell r="C19">
            <v>23302112751</v>
          </cell>
          <cell r="D19" t="str">
            <v>Chu Thị Mỹ</v>
          </cell>
          <cell r="E19" t="str">
            <v>Linh</v>
          </cell>
          <cell r="F19" t="str">
            <v>28/09/1987</v>
          </cell>
          <cell r="G19" t="str">
            <v>K17MBA</v>
          </cell>
          <cell r="H19">
            <v>8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>
            <v>8</v>
          </cell>
          <cell r="N19" t="str">
            <v/>
          </cell>
          <cell r="O19" t="str">
            <v/>
          </cell>
          <cell r="P19">
            <v>5</v>
          </cell>
          <cell r="Q19">
            <v>6.2</v>
          </cell>
        </row>
        <row r="20">
          <cell r="C20">
            <v>23312112752</v>
          </cell>
          <cell r="D20" t="str">
            <v>Lê Văn Vĩnh</v>
          </cell>
          <cell r="E20" t="str">
            <v>Linh</v>
          </cell>
          <cell r="F20" t="str">
            <v>26/10/1989</v>
          </cell>
          <cell r="G20" t="str">
            <v>K17MBA</v>
          </cell>
          <cell r="H20">
            <v>7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>
            <v>8</v>
          </cell>
          <cell r="N20" t="str">
            <v/>
          </cell>
          <cell r="O20" t="str">
            <v/>
          </cell>
          <cell r="P20">
            <v>5</v>
          </cell>
          <cell r="Q20">
            <v>6.1</v>
          </cell>
        </row>
        <row r="21">
          <cell r="C21">
            <v>23312112753</v>
          </cell>
          <cell r="D21" t="str">
            <v>Nguyễn Hải</v>
          </cell>
          <cell r="E21" t="str">
            <v>Long</v>
          </cell>
          <cell r="F21" t="str">
            <v>08/05/1992</v>
          </cell>
          <cell r="G21" t="str">
            <v>K17MBA</v>
          </cell>
          <cell r="H21">
            <v>9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>
            <v>6</v>
          </cell>
          <cell r="N21" t="str">
            <v/>
          </cell>
          <cell r="O21" t="str">
            <v/>
          </cell>
          <cell r="P21">
            <v>6</v>
          </cell>
          <cell r="Q21">
            <v>6.3</v>
          </cell>
        </row>
        <row r="22">
          <cell r="C22">
            <v>23302112754</v>
          </cell>
          <cell r="D22" t="str">
            <v>Trương Thị Thùy</v>
          </cell>
          <cell r="E22" t="str">
            <v>Nhi</v>
          </cell>
          <cell r="F22" t="str">
            <v>25/05/1995</v>
          </cell>
          <cell r="G22" t="str">
            <v>K17MBA</v>
          </cell>
          <cell r="H22">
            <v>8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>
            <v>7</v>
          </cell>
          <cell r="N22" t="str">
            <v/>
          </cell>
          <cell r="O22" t="str">
            <v/>
          </cell>
          <cell r="P22">
            <v>9</v>
          </cell>
          <cell r="Q22">
            <v>8.3</v>
          </cell>
        </row>
        <row r="23">
          <cell r="C23">
            <v>23302112755</v>
          </cell>
          <cell r="D23" t="str">
            <v>Lê Thị Ý</v>
          </cell>
          <cell r="E23" t="str">
            <v>Như</v>
          </cell>
          <cell r="F23" t="str">
            <v>09/04/1993</v>
          </cell>
          <cell r="G23" t="str">
            <v>K17MBA</v>
          </cell>
          <cell r="H23">
            <v>8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7</v>
          </cell>
          <cell r="N23" t="str">
            <v/>
          </cell>
          <cell r="O23" t="str">
            <v/>
          </cell>
          <cell r="P23">
            <v>7</v>
          </cell>
          <cell r="Q23">
            <v>7.1</v>
          </cell>
        </row>
        <row r="24">
          <cell r="C24">
            <v>23302112756</v>
          </cell>
          <cell r="D24" t="str">
            <v>Nguyễn Thị Hồng</v>
          </cell>
          <cell r="E24" t="str">
            <v>Nhung</v>
          </cell>
          <cell r="F24" t="str">
            <v>28/12/1995</v>
          </cell>
          <cell r="G24" t="str">
            <v>K17MBA</v>
          </cell>
          <cell r="H24">
            <v>8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>
            <v>8</v>
          </cell>
          <cell r="N24" t="str">
            <v/>
          </cell>
          <cell r="O24" t="str">
            <v/>
          </cell>
          <cell r="P24">
            <v>7</v>
          </cell>
          <cell r="Q24">
            <v>7.4</v>
          </cell>
        </row>
        <row r="25">
          <cell r="C25">
            <v>23302112757</v>
          </cell>
          <cell r="D25" t="str">
            <v>Nguyễn Bảo</v>
          </cell>
          <cell r="E25" t="str">
            <v>Phương</v>
          </cell>
          <cell r="F25" t="str">
            <v>13/03/1985</v>
          </cell>
          <cell r="G25" t="str">
            <v>K17MBA</v>
          </cell>
          <cell r="H25">
            <v>9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>
            <v>8</v>
          </cell>
          <cell r="N25" t="str">
            <v/>
          </cell>
          <cell r="O25" t="str">
            <v/>
          </cell>
          <cell r="P25">
            <v>6</v>
          </cell>
          <cell r="Q25">
            <v>6.9</v>
          </cell>
        </row>
        <row r="26">
          <cell r="C26">
            <v>23302112758</v>
          </cell>
          <cell r="D26" t="str">
            <v>Trần Thị Yến</v>
          </cell>
          <cell r="E26" t="str">
            <v>Phương</v>
          </cell>
          <cell r="F26" t="str">
            <v>02/01/1973</v>
          </cell>
          <cell r="G26" t="str">
            <v>K17MBA</v>
          </cell>
          <cell r="H26">
            <v>8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>
            <v>8</v>
          </cell>
          <cell r="N26" t="str">
            <v/>
          </cell>
          <cell r="O26" t="str">
            <v/>
          </cell>
          <cell r="P26">
            <v>6</v>
          </cell>
          <cell r="Q26">
            <v>6.8</v>
          </cell>
        </row>
        <row r="27">
          <cell r="C27">
            <v>23312112759</v>
          </cell>
          <cell r="D27" t="str">
            <v>Trần Văn</v>
          </cell>
          <cell r="E27" t="str">
            <v>Quang</v>
          </cell>
          <cell r="F27" t="str">
            <v>09/07/1983</v>
          </cell>
          <cell r="G27" t="str">
            <v>K17MBA</v>
          </cell>
          <cell r="H27">
            <v>6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>
            <v>8</v>
          </cell>
          <cell r="N27" t="str">
            <v/>
          </cell>
          <cell r="O27" t="str">
            <v/>
          </cell>
          <cell r="P27">
            <v>5</v>
          </cell>
          <cell r="Q27">
            <v>6</v>
          </cell>
        </row>
        <row r="28">
          <cell r="C28">
            <v>23312112760</v>
          </cell>
          <cell r="D28" t="str">
            <v>Phạm Văn</v>
          </cell>
          <cell r="E28" t="str">
            <v>Quý</v>
          </cell>
          <cell r="F28" t="str">
            <v>04/01/1978</v>
          </cell>
          <cell r="G28" t="str">
            <v>K17MBA</v>
          </cell>
          <cell r="H28">
            <v>6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7</v>
          </cell>
          <cell r="N28" t="str">
            <v/>
          </cell>
          <cell r="O28" t="str">
            <v/>
          </cell>
          <cell r="P28">
            <v>5</v>
          </cell>
          <cell r="Q28">
            <v>5.7</v>
          </cell>
        </row>
        <row r="29">
          <cell r="C29">
            <v>23312112761</v>
          </cell>
          <cell r="D29" t="str">
            <v>Hà Quang</v>
          </cell>
          <cell r="E29" t="str">
            <v>Sang</v>
          </cell>
          <cell r="F29" t="str">
            <v>07/02/1987</v>
          </cell>
          <cell r="G29" t="str">
            <v>K17MBA</v>
          </cell>
          <cell r="H29">
            <v>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8</v>
          </cell>
          <cell r="N29" t="str">
            <v/>
          </cell>
          <cell r="O29" t="str">
            <v/>
          </cell>
          <cell r="P29">
            <v>6</v>
          </cell>
          <cell r="Q29">
            <v>6.9</v>
          </cell>
        </row>
        <row r="30">
          <cell r="C30">
            <v>23312112762</v>
          </cell>
          <cell r="D30" t="str">
            <v>Nguyễn</v>
          </cell>
          <cell r="E30" t="str">
            <v>Sáu</v>
          </cell>
          <cell r="F30" t="str">
            <v>01/01/1977</v>
          </cell>
          <cell r="G30" t="str">
            <v>K17MBA</v>
          </cell>
          <cell r="H30">
            <v>8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9</v>
          </cell>
          <cell r="N30" t="str">
            <v/>
          </cell>
          <cell r="O30" t="str">
            <v/>
          </cell>
          <cell r="P30">
            <v>6</v>
          </cell>
          <cell r="Q30">
            <v>7.1</v>
          </cell>
        </row>
        <row r="31">
          <cell r="C31">
            <v>23312112763</v>
          </cell>
          <cell r="D31" t="str">
            <v>Phạm Ngọc</v>
          </cell>
          <cell r="E31" t="str">
            <v>Sơn</v>
          </cell>
          <cell r="F31" t="str">
            <v>13/08/1978</v>
          </cell>
          <cell r="G31" t="str">
            <v>K17MBA</v>
          </cell>
          <cell r="H31">
            <v>5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  <cell r="N31" t="str">
            <v/>
          </cell>
          <cell r="O31" t="str">
            <v/>
          </cell>
          <cell r="P31">
            <v>0</v>
          </cell>
          <cell r="Q31">
            <v>0</v>
          </cell>
        </row>
        <row r="32">
          <cell r="C32">
            <v>23302112765</v>
          </cell>
          <cell r="D32" t="str">
            <v>Nguyễn Thị Thanh</v>
          </cell>
          <cell r="E32" t="str">
            <v>Tâm</v>
          </cell>
          <cell r="F32" t="str">
            <v>25/07/1984</v>
          </cell>
          <cell r="G32" t="str">
            <v>K17MBA</v>
          </cell>
          <cell r="H32">
            <v>9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8</v>
          </cell>
          <cell r="N32" t="str">
            <v/>
          </cell>
          <cell r="O32" t="str">
            <v/>
          </cell>
          <cell r="P32">
            <v>6</v>
          </cell>
          <cell r="Q32">
            <v>6.9</v>
          </cell>
        </row>
        <row r="33">
          <cell r="C33">
            <v>23302112764</v>
          </cell>
          <cell r="D33" t="str">
            <v>Đoàn Thị Thanh</v>
          </cell>
          <cell r="E33" t="str">
            <v>Tâm</v>
          </cell>
          <cell r="F33" t="str">
            <v>11/05/1987</v>
          </cell>
          <cell r="G33" t="str">
            <v>K17MBA</v>
          </cell>
          <cell r="H33">
            <v>8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7</v>
          </cell>
          <cell r="N33" t="str">
            <v/>
          </cell>
          <cell r="O33" t="str">
            <v/>
          </cell>
          <cell r="P33">
            <v>6</v>
          </cell>
          <cell r="Q33">
            <v>6.5</v>
          </cell>
        </row>
        <row r="34">
          <cell r="C34">
            <v>23312112766</v>
          </cell>
          <cell r="D34" t="str">
            <v>Đoàn Ngọc</v>
          </cell>
          <cell r="E34" t="str">
            <v>Thạch</v>
          </cell>
          <cell r="F34" t="str">
            <v>13/04/1993</v>
          </cell>
          <cell r="G34" t="str">
            <v>K17MBA</v>
          </cell>
          <cell r="H34">
            <v>9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8</v>
          </cell>
          <cell r="N34" t="str">
            <v/>
          </cell>
          <cell r="O34" t="str">
            <v/>
          </cell>
          <cell r="P34">
            <v>7</v>
          </cell>
          <cell r="Q34">
            <v>7.5</v>
          </cell>
        </row>
        <row r="35">
          <cell r="C35">
            <v>23302112768</v>
          </cell>
          <cell r="D35" t="str">
            <v>Nguyễn Lan</v>
          </cell>
          <cell r="E35" t="str">
            <v>Thanh</v>
          </cell>
          <cell r="F35" t="str">
            <v>02/03/1991</v>
          </cell>
          <cell r="G35" t="str">
            <v>K17MBA</v>
          </cell>
          <cell r="H35">
            <v>9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8</v>
          </cell>
          <cell r="N35" t="str">
            <v/>
          </cell>
          <cell r="O35" t="str">
            <v/>
          </cell>
          <cell r="P35">
            <v>8</v>
          </cell>
          <cell r="Q35">
            <v>8.1</v>
          </cell>
        </row>
        <row r="36">
          <cell r="C36">
            <v>23312112767</v>
          </cell>
          <cell r="D36" t="str">
            <v>Nguyễn Hoàng</v>
          </cell>
          <cell r="E36" t="str">
            <v>Thanh</v>
          </cell>
          <cell r="F36" t="str">
            <v>10/11/1986</v>
          </cell>
          <cell r="G36" t="str">
            <v>K17MBA</v>
          </cell>
          <cell r="H36">
            <v>8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8</v>
          </cell>
          <cell r="N36" t="str">
            <v/>
          </cell>
          <cell r="O36" t="str">
            <v/>
          </cell>
          <cell r="P36">
            <v>6</v>
          </cell>
          <cell r="Q36">
            <v>6.8</v>
          </cell>
        </row>
        <row r="37">
          <cell r="C37">
            <v>23312112769</v>
          </cell>
          <cell r="D37" t="str">
            <v>Võ Ngọc</v>
          </cell>
          <cell r="E37" t="str">
            <v>Thịnh</v>
          </cell>
          <cell r="F37" t="str">
            <v>20/01/1995</v>
          </cell>
          <cell r="G37" t="str">
            <v>K17MBA</v>
          </cell>
          <cell r="H37">
            <v>8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7</v>
          </cell>
          <cell r="N37" t="str">
            <v/>
          </cell>
          <cell r="O37" t="str">
            <v/>
          </cell>
          <cell r="P37">
            <v>6</v>
          </cell>
          <cell r="Q37">
            <v>6.5</v>
          </cell>
        </row>
        <row r="38">
          <cell r="C38">
            <v>23312112770</v>
          </cell>
          <cell r="D38" t="str">
            <v>Lê Quang Trầm</v>
          </cell>
          <cell r="E38" t="str">
            <v>Tĩnh</v>
          </cell>
          <cell r="F38" t="str">
            <v>09/04/1982</v>
          </cell>
          <cell r="G38" t="str">
            <v>K17MBA</v>
          </cell>
          <cell r="H38">
            <v>6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8</v>
          </cell>
          <cell r="N38" t="str">
            <v/>
          </cell>
          <cell r="O38" t="str">
            <v/>
          </cell>
          <cell r="P38">
            <v>6</v>
          </cell>
          <cell r="Q38">
            <v>6.6</v>
          </cell>
        </row>
        <row r="39">
          <cell r="C39">
            <v>23302112772</v>
          </cell>
          <cell r="D39" t="str">
            <v>Tôn Nguyễn Huyền</v>
          </cell>
          <cell r="E39" t="str">
            <v>Trâm</v>
          </cell>
          <cell r="F39" t="str">
            <v>29/11/1994</v>
          </cell>
          <cell r="G39" t="str">
            <v>K17MBA</v>
          </cell>
          <cell r="H39">
            <v>5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  <cell r="N39" t="str">
            <v/>
          </cell>
          <cell r="O39" t="str">
            <v/>
          </cell>
          <cell r="P39">
            <v>5</v>
          </cell>
          <cell r="Q39">
            <v>3.5</v>
          </cell>
        </row>
        <row r="40">
          <cell r="C40">
            <v>23302112771</v>
          </cell>
          <cell r="D40" t="str">
            <v>Nguyễn Hoàng Bảo</v>
          </cell>
          <cell r="E40" t="str">
            <v>Trâm</v>
          </cell>
          <cell r="F40" t="str">
            <v>14/09/1995</v>
          </cell>
          <cell r="G40" t="str">
            <v>K17MBA</v>
          </cell>
          <cell r="H40">
            <v>9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7</v>
          </cell>
          <cell r="N40" t="str">
            <v/>
          </cell>
          <cell r="O40" t="str">
            <v/>
          </cell>
          <cell r="P40">
            <v>6</v>
          </cell>
          <cell r="Q40">
            <v>6.6</v>
          </cell>
        </row>
        <row r="41">
          <cell r="C41">
            <v>23312112774</v>
          </cell>
          <cell r="D41" t="str">
            <v>Nguyễn Hữu</v>
          </cell>
          <cell r="E41" t="str">
            <v>Trung</v>
          </cell>
          <cell r="F41" t="str">
            <v>10/05/1984</v>
          </cell>
          <cell r="G41" t="str">
            <v>K17MBA</v>
          </cell>
          <cell r="H41">
            <v>6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>
            <v>8</v>
          </cell>
          <cell r="N41" t="str">
            <v/>
          </cell>
          <cell r="O41" t="str">
            <v/>
          </cell>
          <cell r="P41">
            <v>6</v>
          </cell>
          <cell r="Q41">
            <v>6.6</v>
          </cell>
        </row>
        <row r="42">
          <cell r="C42">
            <v>23302112775</v>
          </cell>
          <cell r="D42" t="str">
            <v>Nguyễn Thị</v>
          </cell>
          <cell r="E42" t="str">
            <v>Út</v>
          </cell>
          <cell r="F42" t="str">
            <v>10/10/1981</v>
          </cell>
          <cell r="G42" t="str">
            <v>K17MBA</v>
          </cell>
          <cell r="H42">
            <v>8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8</v>
          </cell>
          <cell r="N42" t="str">
            <v/>
          </cell>
          <cell r="O42" t="str">
            <v/>
          </cell>
          <cell r="P42">
            <v>6</v>
          </cell>
          <cell r="Q42">
            <v>6.8</v>
          </cell>
        </row>
        <row r="43">
          <cell r="C43">
            <v>23302112776</v>
          </cell>
          <cell r="D43" t="str">
            <v>Nguyễn Hoàng Kim</v>
          </cell>
          <cell r="E43" t="str">
            <v>Vân</v>
          </cell>
          <cell r="F43" t="str">
            <v>21/08/1984</v>
          </cell>
          <cell r="G43" t="str">
            <v>K17MBA</v>
          </cell>
          <cell r="H43">
            <v>8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8</v>
          </cell>
          <cell r="N43" t="str">
            <v/>
          </cell>
          <cell r="O43" t="str">
            <v/>
          </cell>
          <cell r="P43">
            <v>8</v>
          </cell>
          <cell r="Q43">
            <v>8</v>
          </cell>
        </row>
        <row r="44">
          <cell r="C44">
            <v>23302112777</v>
          </cell>
          <cell r="D44" t="str">
            <v>Bùi Thị Thanh</v>
          </cell>
          <cell r="E44" t="str">
            <v>Vy</v>
          </cell>
          <cell r="F44" t="str">
            <v>02/09/1980</v>
          </cell>
          <cell r="G44" t="str">
            <v>K17MBA</v>
          </cell>
          <cell r="H44">
            <v>8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6</v>
          </cell>
          <cell r="N44" t="str">
            <v/>
          </cell>
          <cell r="O44" t="str">
            <v/>
          </cell>
          <cell r="P44">
            <v>8</v>
          </cell>
          <cell r="Q44">
            <v>7.4</v>
          </cell>
        </row>
        <row r="45">
          <cell r="C45">
            <v>2231210189</v>
          </cell>
          <cell r="D45" t="str">
            <v>Nguyễn Khánh</v>
          </cell>
          <cell r="E45" t="str">
            <v>Hưng</v>
          </cell>
          <cell r="F45">
            <v>0</v>
          </cell>
          <cell r="G45" t="str">
            <v>K14MBA</v>
          </cell>
          <cell r="H45">
            <v>5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7</v>
          </cell>
          <cell r="N45" t="str">
            <v/>
          </cell>
          <cell r="O45" t="str">
            <v/>
          </cell>
          <cell r="P45">
            <v>6</v>
          </cell>
          <cell r="Q45">
            <v>6.2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K6MAC"/>
      <sheetName val="LUAN VAN"/>
    </sheetNames>
    <definedNames>
      <definedName name="Button365_Click"/>
    </definedNames>
    <sheetDataSet>
      <sheetData sheetId="0">
        <row r="6">
          <cell r="O6" t="str">
            <v>K6MAC023</v>
          </cell>
        </row>
        <row r="15">
          <cell r="L15">
            <v>6</v>
          </cell>
        </row>
        <row r="16">
          <cell r="L16">
            <v>10</v>
          </cell>
        </row>
        <row r="17">
          <cell r="L17">
            <v>14</v>
          </cell>
        </row>
      </sheetData>
      <sheetData sheetId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</row>
        <row r="2">
          <cell r="J2">
            <v>2</v>
          </cell>
          <cell r="N2">
            <v>3</v>
          </cell>
          <cell r="R2">
            <v>2</v>
          </cell>
          <cell r="V2">
            <v>3</v>
          </cell>
          <cell r="Z2">
            <v>2</v>
          </cell>
          <cell r="AD2">
            <v>2</v>
          </cell>
          <cell r="AH2">
            <v>2</v>
          </cell>
          <cell r="AL2">
            <v>3</v>
          </cell>
          <cell r="AP2">
            <v>3</v>
          </cell>
          <cell r="AT2">
            <v>3</v>
          </cell>
          <cell r="AX2">
            <v>3</v>
          </cell>
          <cell r="BB2">
            <v>3</v>
          </cell>
          <cell r="BF2">
            <v>2</v>
          </cell>
          <cell r="BJ2">
            <v>3</v>
          </cell>
          <cell r="BN2">
            <v>2</v>
          </cell>
          <cell r="BR2">
            <v>3</v>
          </cell>
          <cell r="BV2">
            <v>2</v>
          </cell>
          <cell r="BZ2">
            <v>2</v>
          </cell>
          <cell r="CD2">
            <v>2</v>
          </cell>
          <cell r="CH2">
            <v>2</v>
          </cell>
        </row>
        <row r="3">
          <cell r="J3">
            <v>1</v>
          </cell>
          <cell r="N3">
            <v>1</v>
          </cell>
          <cell r="R3">
            <v>1</v>
          </cell>
          <cell r="V3">
            <v>1</v>
          </cell>
          <cell r="Z3">
            <v>1</v>
          </cell>
          <cell r="AD3">
            <v>1</v>
          </cell>
          <cell r="AH3">
            <v>1</v>
          </cell>
          <cell r="AL3">
            <v>1</v>
          </cell>
          <cell r="AP3">
            <v>1</v>
          </cell>
          <cell r="AT3">
            <v>1</v>
          </cell>
          <cell r="AX3">
            <v>1</v>
          </cell>
          <cell r="BB3">
            <v>1</v>
          </cell>
          <cell r="BF3">
            <v>1</v>
          </cell>
          <cell r="BJ3">
            <v>1</v>
          </cell>
          <cell r="BN3">
            <v>1</v>
          </cell>
          <cell r="BR3">
            <v>1</v>
          </cell>
          <cell r="BV3">
            <v>1</v>
          </cell>
          <cell r="BZ3">
            <v>1</v>
          </cell>
          <cell r="CD3">
            <v>1</v>
          </cell>
          <cell r="CH3">
            <v>1</v>
          </cell>
        </row>
        <row r="4">
          <cell r="B4" t="str">
            <v>MÃ HỌC
 VIÊN</v>
          </cell>
          <cell r="C4" t="str">
            <v>HỌ VÀ</v>
          </cell>
          <cell r="D4" t="str">
            <v>TÊN</v>
          </cell>
          <cell r="E4" t="str">
            <v>NGSINH</v>
          </cell>
          <cell r="F4" t="str">
            <v>NƠI SINH</v>
          </cell>
          <cell r="G4" t="str">
            <v>Triết học</v>
          </cell>
          <cell r="J4" t="str">
            <v>PHI500</v>
          </cell>
          <cell r="K4" t="str">
            <v>Anh văn 1</v>
          </cell>
          <cell r="N4" t="str">
            <v>ANH VĂN 1</v>
          </cell>
          <cell r="O4" t="str">
            <v>Phương pháp luận nghiên cứu khoa học</v>
          </cell>
          <cell r="R4" t="str">
            <v>PPL</v>
          </cell>
          <cell r="S4" t="str">
            <v>Kế toán tài chính</v>
          </cell>
          <cell r="W4" t="str">
            <v>Quản trị tài chính</v>
          </cell>
          <cell r="AA4" t="str">
            <v>Kiểm toán hoạt động</v>
          </cell>
          <cell r="AD4" t="str">
            <v>AUD608</v>
          </cell>
          <cell r="AE4" t="str">
            <v>Quản trị dự án đầu tư</v>
          </cell>
          <cell r="AH4" t="str">
            <v>FIN702</v>
          </cell>
          <cell r="AI4" t="str">
            <v>Kế toán quản trị</v>
          </cell>
          <cell r="AL4" t="str">
            <v>ACC601</v>
          </cell>
          <cell r="AM4" t="str">
            <v>Kế toán tập đoàn</v>
          </cell>
          <cell r="AQ4" t="str">
            <v>Kế toán quốc tế</v>
          </cell>
          <cell r="AU4" t="str">
            <v>Kiểm toán tài chính</v>
          </cell>
          <cell r="AY4" t="str">
            <v>Anh văn 2</v>
          </cell>
          <cell r="BC4" t="str">
            <v>Kinh tế lượng</v>
          </cell>
          <cell r="BG4" t="str">
            <v>Kinh tế vi mô</v>
          </cell>
          <cell r="BK4" t="str">
            <v>Luật kinh tế</v>
          </cell>
          <cell r="BO4" t="str">
            <v>Anh văn 3</v>
          </cell>
          <cell r="BS4" t="str">
            <v>Phân tích tài chính</v>
          </cell>
          <cell r="BW4" t="str">
            <v>Tài chính quốc tế</v>
          </cell>
          <cell r="CA4" t="str">
            <v>Tài chính chứng khoáng</v>
          </cell>
          <cell r="CE4" t="str">
            <v>Xác suất &amp; thống kê nâng cao</v>
          </cell>
        </row>
        <row r="5">
          <cell r="G5" t="str">
            <v>L1</v>
          </cell>
          <cell r="H5" t="str">
            <v>L2</v>
          </cell>
          <cell r="I5" t="str">
            <v>L3</v>
          </cell>
          <cell r="J5">
            <v>2</v>
          </cell>
          <cell r="K5" t="str">
            <v>L1</v>
          </cell>
          <cell r="L5" t="str">
            <v>L2</v>
          </cell>
          <cell r="M5" t="str">
            <v>L3</v>
          </cell>
          <cell r="N5">
            <v>3</v>
          </cell>
          <cell r="O5" t="str">
            <v>L1</v>
          </cell>
          <cell r="P5" t="str">
            <v>L2</v>
          </cell>
          <cell r="Q5" t="str">
            <v>L3</v>
          </cell>
          <cell r="R5">
            <v>2</v>
          </cell>
          <cell r="S5" t="str">
            <v>L1</v>
          </cell>
          <cell r="T5" t="str">
            <v>L2</v>
          </cell>
          <cell r="U5" t="str">
            <v>L3</v>
          </cell>
          <cell r="V5">
            <v>3</v>
          </cell>
          <cell r="W5" t="str">
            <v>L1</v>
          </cell>
          <cell r="X5" t="str">
            <v>L2</v>
          </cell>
          <cell r="Y5" t="str">
            <v>L3</v>
          </cell>
          <cell r="Z5">
            <v>2</v>
          </cell>
          <cell r="AA5" t="str">
            <v>L1</v>
          </cell>
          <cell r="AB5" t="str">
            <v>L2</v>
          </cell>
          <cell r="AC5" t="str">
            <v>L3</v>
          </cell>
          <cell r="AD5">
            <v>2</v>
          </cell>
          <cell r="AE5" t="str">
            <v>L1</v>
          </cell>
          <cell r="AF5" t="str">
            <v>L2</v>
          </cell>
          <cell r="AG5" t="str">
            <v>L3</v>
          </cell>
          <cell r="AH5">
            <v>2</v>
          </cell>
          <cell r="AI5" t="str">
            <v>L1</v>
          </cell>
          <cell r="AJ5" t="str">
            <v>L2</v>
          </cell>
          <cell r="AK5" t="str">
            <v>L3</v>
          </cell>
          <cell r="AL5">
            <v>3</v>
          </cell>
          <cell r="AM5" t="str">
            <v>L1</v>
          </cell>
          <cell r="AN5" t="str">
            <v>L2</v>
          </cell>
          <cell r="AO5" t="str">
            <v>L3</v>
          </cell>
          <cell r="AP5">
            <v>3</v>
          </cell>
          <cell r="AQ5" t="str">
            <v>L1</v>
          </cell>
          <cell r="AR5" t="str">
            <v>L2</v>
          </cell>
          <cell r="AS5" t="str">
            <v>L3</v>
          </cell>
          <cell r="AT5">
            <v>3</v>
          </cell>
          <cell r="AU5" t="str">
            <v>L1</v>
          </cell>
          <cell r="AV5" t="str">
            <v>L2</v>
          </cell>
          <cell r="AW5" t="str">
            <v>L3</v>
          </cell>
          <cell r="AX5">
            <v>3</v>
          </cell>
          <cell r="AY5" t="str">
            <v>L1</v>
          </cell>
          <cell r="AZ5" t="str">
            <v>L2</v>
          </cell>
          <cell r="BA5" t="str">
            <v>L3</v>
          </cell>
          <cell r="BB5">
            <v>3</v>
          </cell>
          <cell r="BC5" t="str">
            <v>L1</v>
          </cell>
          <cell r="BD5" t="str">
            <v>L2</v>
          </cell>
          <cell r="BE5" t="str">
            <v>L3</v>
          </cell>
          <cell r="BF5">
            <v>2</v>
          </cell>
          <cell r="BG5" t="str">
            <v>L1</v>
          </cell>
          <cell r="BH5" t="str">
            <v>L2</v>
          </cell>
          <cell r="BI5" t="str">
            <v>L3</v>
          </cell>
          <cell r="BJ5">
            <v>3</v>
          </cell>
          <cell r="BK5" t="str">
            <v>L1</v>
          </cell>
          <cell r="BL5" t="str">
            <v>L2</v>
          </cell>
          <cell r="BM5" t="str">
            <v>L3</v>
          </cell>
          <cell r="BN5">
            <v>2</v>
          </cell>
          <cell r="BO5" t="str">
            <v>L1</v>
          </cell>
          <cell r="BP5" t="str">
            <v>L2</v>
          </cell>
          <cell r="BQ5" t="str">
            <v>L3</v>
          </cell>
          <cell r="BR5">
            <v>3</v>
          </cell>
          <cell r="BS5" t="str">
            <v>L1</v>
          </cell>
          <cell r="BT5" t="str">
            <v>L2</v>
          </cell>
          <cell r="BU5" t="str">
            <v>L3</v>
          </cell>
          <cell r="BV5">
            <v>2</v>
          </cell>
          <cell r="BW5" t="str">
            <v>L1</v>
          </cell>
          <cell r="BX5" t="str">
            <v>L2</v>
          </cell>
          <cell r="BY5" t="str">
            <v>L3</v>
          </cell>
          <cell r="BZ5">
            <v>2</v>
          </cell>
          <cell r="CA5" t="str">
            <v>L1</v>
          </cell>
          <cell r="CB5" t="str">
            <v>L2</v>
          </cell>
          <cell r="CC5" t="str">
            <v>L3</v>
          </cell>
          <cell r="CD5">
            <v>2</v>
          </cell>
          <cell r="CE5" t="str">
            <v>L1</v>
          </cell>
          <cell r="CF5" t="str">
            <v>L2</v>
          </cell>
          <cell r="CG5" t="str">
            <v>L3</v>
          </cell>
          <cell r="CH5">
            <v>2</v>
          </cell>
        </row>
        <row r="6">
          <cell r="B6" t="str">
            <v>K6MAC001</v>
          </cell>
          <cell r="C6" t="str">
            <v>Nguyễn Hữu</v>
          </cell>
          <cell r="D6" t="str">
            <v>Ân</v>
          </cell>
          <cell r="E6" t="str">
            <v>22/02/1989</v>
          </cell>
          <cell r="F6" t="str">
            <v>Quảng Nam </v>
          </cell>
          <cell r="G6">
            <v>7.7</v>
          </cell>
          <cell r="J6">
            <v>7.7</v>
          </cell>
          <cell r="K6">
            <v>7.4</v>
          </cell>
          <cell r="N6">
            <v>7.4</v>
          </cell>
          <cell r="O6">
            <v>7.6</v>
          </cell>
          <cell r="R6">
            <v>7.6</v>
          </cell>
          <cell r="S6">
            <v>6.2</v>
          </cell>
          <cell r="V6">
            <v>6.2</v>
          </cell>
          <cell r="W6">
            <v>6.8</v>
          </cell>
          <cell r="Z6">
            <v>6.8</v>
          </cell>
          <cell r="AA6">
            <v>8.7</v>
          </cell>
          <cell r="AD6">
            <v>8.7</v>
          </cell>
          <cell r="AE6">
            <v>6</v>
          </cell>
          <cell r="AH6">
            <v>6</v>
          </cell>
          <cell r="AI6">
            <v>7.9</v>
          </cell>
          <cell r="AL6">
            <v>7.9</v>
          </cell>
          <cell r="AM6">
            <v>8.2</v>
          </cell>
          <cell r="AP6">
            <v>8.2</v>
          </cell>
          <cell r="AQ6">
            <v>7.3</v>
          </cell>
          <cell r="AT6">
            <v>7.3</v>
          </cell>
          <cell r="AU6">
            <v>7</v>
          </cell>
          <cell r="AX6">
            <v>7</v>
          </cell>
          <cell r="AY6">
            <v>6.8</v>
          </cell>
          <cell r="BB6">
            <v>6.8</v>
          </cell>
          <cell r="BC6">
            <v>0</v>
          </cell>
          <cell r="BD6">
            <v>6.7</v>
          </cell>
          <cell r="BF6">
            <v>6.7</v>
          </cell>
          <cell r="BG6">
            <v>7.8</v>
          </cell>
          <cell r="BJ6">
            <v>7.8</v>
          </cell>
          <cell r="BK6">
            <v>5.9</v>
          </cell>
          <cell r="BN6">
            <v>5.9</v>
          </cell>
          <cell r="BO6">
            <v>7.1</v>
          </cell>
          <cell r="BR6">
            <v>7.1</v>
          </cell>
          <cell r="BS6">
            <v>6.9</v>
          </cell>
          <cell r="BV6">
            <v>6.9</v>
          </cell>
          <cell r="BW6">
            <v>9</v>
          </cell>
          <cell r="BZ6">
            <v>9</v>
          </cell>
          <cell r="CA6">
            <v>7.2</v>
          </cell>
          <cell r="CD6">
            <v>7.2</v>
          </cell>
          <cell r="CE6">
            <v>9</v>
          </cell>
          <cell r="CH6">
            <v>9</v>
          </cell>
          <cell r="CI6">
            <v>7.35</v>
          </cell>
          <cell r="CJ6">
            <v>0</v>
          </cell>
          <cell r="CK6">
            <v>0</v>
          </cell>
          <cell r="CN6" t="str">
            <v>HOÃN CNTN</v>
          </cell>
        </row>
        <row r="7">
          <cell r="B7" t="str">
            <v>K6MAC002</v>
          </cell>
          <cell r="C7" t="str">
            <v>Đỗ Thị Kim</v>
          </cell>
          <cell r="D7" t="str">
            <v>Anh</v>
          </cell>
          <cell r="E7" t="str">
            <v>04/08/1988</v>
          </cell>
          <cell r="F7" t="str">
            <v>Quảng Nam</v>
          </cell>
          <cell r="G7">
            <v>0</v>
          </cell>
          <cell r="H7">
            <v>7.7</v>
          </cell>
          <cell r="J7">
            <v>7.7</v>
          </cell>
          <cell r="K7">
            <v>7.4</v>
          </cell>
          <cell r="N7">
            <v>7.4</v>
          </cell>
          <cell r="O7">
            <v>8</v>
          </cell>
          <cell r="R7">
            <v>8</v>
          </cell>
          <cell r="S7">
            <v>6.6</v>
          </cell>
          <cell r="V7">
            <v>6.6</v>
          </cell>
          <cell r="W7">
            <v>6.4</v>
          </cell>
          <cell r="Z7">
            <v>6.4</v>
          </cell>
          <cell r="AA7">
            <v>8.3</v>
          </cell>
          <cell r="AD7">
            <v>8.3</v>
          </cell>
          <cell r="AE7">
            <v>6</v>
          </cell>
          <cell r="AH7">
            <v>6</v>
          </cell>
          <cell r="AI7">
            <v>7.6</v>
          </cell>
          <cell r="AL7">
            <v>7.6</v>
          </cell>
          <cell r="AM7">
            <v>8.1</v>
          </cell>
          <cell r="AP7">
            <v>8.1</v>
          </cell>
          <cell r="AQ7">
            <v>8</v>
          </cell>
          <cell r="AT7">
            <v>8</v>
          </cell>
          <cell r="AU7">
            <v>6</v>
          </cell>
          <cell r="AX7">
            <v>6</v>
          </cell>
          <cell r="AY7">
            <v>7.4</v>
          </cell>
          <cell r="BB7">
            <v>7.4</v>
          </cell>
          <cell r="BC7">
            <v>5.2</v>
          </cell>
          <cell r="BF7">
            <v>5.2</v>
          </cell>
          <cell r="BG7">
            <v>7.7</v>
          </cell>
          <cell r="BJ7">
            <v>7.7</v>
          </cell>
          <cell r="BK7">
            <v>7</v>
          </cell>
          <cell r="BN7">
            <v>7</v>
          </cell>
          <cell r="BO7">
            <v>6.4</v>
          </cell>
          <cell r="BR7">
            <v>6.4</v>
          </cell>
          <cell r="BS7">
            <v>7.7</v>
          </cell>
          <cell r="BV7">
            <v>7.7</v>
          </cell>
          <cell r="BW7">
            <v>9.3</v>
          </cell>
          <cell r="BZ7">
            <v>9.3</v>
          </cell>
          <cell r="CA7">
            <v>7.2</v>
          </cell>
          <cell r="CD7">
            <v>7.2</v>
          </cell>
          <cell r="CE7">
            <v>6.9</v>
          </cell>
          <cell r="CH7">
            <v>6.9</v>
          </cell>
          <cell r="CI7">
            <v>7.24</v>
          </cell>
          <cell r="CJ7">
            <v>0</v>
          </cell>
          <cell r="CK7">
            <v>0</v>
          </cell>
          <cell r="CN7" t="str">
            <v>HOÃN CNTN</v>
          </cell>
        </row>
        <row r="8">
          <cell r="B8" t="str">
            <v>K6MAC003</v>
          </cell>
          <cell r="C8" t="str">
            <v>Hứa Văn </v>
          </cell>
          <cell r="D8" t="str">
            <v>Bình</v>
          </cell>
          <cell r="E8" t="str">
            <v>13/10/1988</v>
          </cell>
          <cell r="F8" t="str">
            <v>Lạng Sơn</v>
          </cell>
          <cell r="G8">
            <v>7.4</v>
          </cell>
          <cell r="J8">
            <v>7.4</v>
          </cell>
          <cell r="K8">
            <v>7.6</v>
          </cell>
          <cell r="N8">
            <v>7.6</v>
          </cell>
          <cell r="O8">
            <v>7.2</v>
          </cell>
          <cell r="R8">
            <v>7.2</v>
          </cell>
          <cell r="S8">
            <v>6.6</v>
          </cell>
          <cell r="V8">
            <v>6.6</v>
          </cell>
          <cell r="W8">
            <v>6.6</v>
          </cell>
          <cell r="Z8">
            <v>6.6</v>
          </cell>
          <cell r="AA8">
            <v>7.6</v>
          </cell>
          <cell r="AD8">
            <v>7.6</v>
          </cell>
          <cell r="AE8">
            <v>6</v>
          </cell>
          <cell r="AH8">
            <v>6</v>
          </cell>
          <cell r="AI8">
            <v>7.9</v>
          </cell>
          <cell r="AL8">
            <v>7.9</v>
          </cell>
          <cell r="AM8">
            <v>8</v>
          </cell>
          <cell r="AP8">
            <v>8</v>
          </cell>
          <cell r="AQ8">
            <v>8.7</v>
          </cell>
          <cell r="AT8">
            <v>8.7</v>
          </cell>
          <cell r="AU8">
            <v>6.7</v>
          </cell>
          <cell r="AX8">
            <v>6.7</v>
          </cell>
          <cell r="AY8">
            <v>6.6</v>
          </cell>
          <cell r="BB8">
            <v>6.6</v>
          </cell>
          <cell r="BC8">
            <v>4.4</v>
          </cell>
          <cell r="BF8">
            <v>4.4</v>
          </cell>
          <cell r="BG8">
            <v>7.3</v>
          </cell>
          <cell r="BJ8">
            <v>7.3</v>
          </cell>
          <cell r="BK8">
            <v>5.3</v>
          </cell>
          <cell r="BN8">
            <v>5.3</v>
          </cell>
          <cell r="BO8">
            <v>6.2</v>
          </cell>
          <cell r="BR8">
            <v>6.2</v>
          </cell>
          <cell r="BS8">
            <v>6</v>
          </cell>
          <cell r="BV8">
            <v>6</v>
          </cell>
          <cell r="BW8">
            <v>9</v>
          </cell>
          <cell r="BZ8">
            <v>9</v>
          </cell>
          <cell r="CA8">
            <v>6.7</v>
          </cell>
          <cell r="CD8">
            <v>6.7</v>
          </cell>
          <cell r="CE8">
            <v>7.6</v>
          </cell>
          <cell r="CH8">
            <v>7.6</v>
          </cell>
          <cell r="CI8">
            <v>7.03</v>
          </cell>
          <cell r="CJ8">
            <v>0</v>
          </cell>
          <cell r="CK8">
            <v>0</v>
          </cell>
          <cell r="CN8" t="str">
            <v>HOÃN CNTN</v>
          </cell>
        </row>
        <row r="9">
          <cell r="B9" t="str">
            <v>K6MAC004</v>
          </cell>
          <cell r="C9" t="str">
            <v>Huỳnh Xuân</v>
          </cell>
          <cell r="D9" t="str">
            <v>Bình</v>
          </cell>
          <cell r="E9" t="str">
            <v>12/02/1984</v>
          </cell>
          <cell r="F9" t="str">
            <v>Quảng Ngãi</v>
          </cell>
          <cell r="G9">
            <v>7.8</v>
          </cell>
          <cell r="J9">
            <v>7.8</v>
          </cell>
          <cell r="K9">
            <v>7.4</v>
          </cell>
          <cell r="N9">
            <v>7.4</v>
          </cell>
          <cell r="O9">
            <v>7.8</v>
          </cell>
          <cell r="R9">
            <v>7.8</v>
          </cell>
          <cell r="S9">
            <v>6.6</v>
          </cell>
          <cell r="V9">
            <v>6.6</v>
          </cell>
          <cell r="W9">
            <v>6.2</v>
          </cell>
          <cell r="Z9">
            <v>6.2</v>
          </cell>
          <cell r="AA9">
            <v>7.3</v>
          </cell>
          <cell r="AD9">
            <v>7.3</v>
          </cell>
          <cell r="AE9">
            <v>5</v>
          </cell>
          <cell r="AH9">
            <v>5</v>
          </cell>
          <cell r="AI9">
            <v>7.8</v>
          </cell>
          <cell r="AL9">
            <v>7.8</v>
          </cell>
          <cell r="AM9">
            <v>7.6</v>
          </cell>
          <cell r="AP9">
            <v>7.6</v>
          </cell>
          <cell r="AQ9">
            <v>8</v>
          </cell>
          <cell r="AT9">
            <v>8</v>
          </cell>
          <cell r="AU9">
            <v>7.4</v>
          </cell>
          <cell r="AX9">
            <v>7.4</v>
          </cell>
          <cell r="AY9">
            <v>6.3</v>
          </cell>
          <cell r="BB9">
            <v>6.3</v>
          </cell>
          <cell r="BC9">
            <v>0</v>
          </cell>
          <cell r="BD9">
            <v>6.2</v>
          </cell>
          <cell r="BF9">
            <v>6.2</v>
          </cell>
          <cell r="BG9">
            <v>7.3</v>
          </cell>
          <cell r="BJ9">
            <v>7.3</v>
          </cell>
          <cell r="BK9">
            <v>6.5</v>
          </cell>
          <cell r="BN9">
            <v>6.5</v>
          </cell>
          <cell r="BO9">
            <v>5.9</v>
          </cell>
          <cell r="BR9">
            <v>5.9</v>
          </cell>
          <cell r="BS9">
            <v>6.9</v>
          </cell>
          <cell r="BV9">
            <v>6.9</v>
          </cell>
          <cell r="BW9">
            <v>9</v>
          </cell>
          <cell r="BZ9">
            <v>9</v>
          </cell>
          <cell r="CA9">
            <v>6.2</v>
          </cell>
          <cell r="CD9">
            <v>6.2</v>
          </cell>
          <cell r="CE9">
            <v>6.9</v>
          </cell>
          <cell r="CH9">
            <v>6.9</v>
          </cell>
          <cell r="CI9">
            <v>7.03</v>
          </cell>
          <cell r="CJ9">
            <v>0</v>
          </cell>
          <cell r="CK9">
            <v>0</v>
          </cell>
          <cell r="CN9" t="str">
            <v>HOÃN CNTN</v>
          </cell>
        </row>
        <row r="10">
          <cell r="B10" t="str">
            <v>K6MAC005</v>
          </cell>
          <cell r="C10" t="str">
            <v>Lê Thị Quỳnh</v>
          </cell>
          <cell r="D10" t="str">
            <v>Châu</v>
          </cell>
          <cell r="E10" t="str">
            <v>27/10/1988</v>
          </cell>
          <cell r="F10" t="str">
            <v>Đà Nẵng</v>
          </cell>
          <cell r="G10">
            <v>7.9</v>
          </cell>
          <cell r="J10">
            <v>7.9</v>
          </cell>
          <cell r="K10">
            <v>8</v>
          </cell>
          <cell r="N10">
            <v>8</v>
          </cell>
          <cell r="O10">
            <v>7.9</v>
          </cell>
          <cell r="R10">
            <v>7.9</v>
          </cell>
          <cell r="S10">
            <v>6.6</v>
          </cell>
          <cell r="V10">
            <v>6.6</v>
          </cell>
          <cell r="W10">
            <v>8.6</v>
          </cell>
          <cell r="Z10">
            <v>8.6</v>
          </cell>
          <cell r="AA10">
            <v>7.6</v>
          </cell>
          <cell r="AD10">
            <v>7.6</v>
          </cell>
          <cell r="AE10">
            <v>6</v>
          </cell>
          <cell r="AH10">
            <v>6</v>
          </cell>
          <cell r="AI10">
            <v>8.5</v>
          </cell>
          <cell r="AL10">
            <v>8.5</v>
          </cell>
          <cell r="AM10">
            <v>7.6</v>
          </cell>
          <cell r="AP10">
            <v>7.6</v>
          </cell>
          <cell r="AQ10">
            <v>7.6</v>
          </cell>
          <cell r="AT10">
            <v>7.6</v>
          </cell>
          <cell r="AU10">
            <v>7.4</v>
          </cell>
          <cell r="AX10">
            <v>7.4</v>
          </cell>
          <cell r="AY10">
            <v>7.9</v>
          </cell>
          <cell r="BB10">
            <v>7.9</v>
          </cell>
          <cell r="BC10">
            <v>0</v>
          </cell>
          <cell r="BF10">
            <v>0</v>
          </cell>
          <cell r="BG10">
            <v>7.3</v>
          </cell>
          <cell r="BJ10">
            <v>7.3</v>
          </cell>
          <cell r="BK10">
            <v>6.8</v>
          </cell>
          <cell r="BN10">
            <v>6.8</v>
          </cell>
          <cell r="BO10">
            <v>7.7</v>
          </cell>
          <cell r="BR10">
            <v>7.7</v>
          </cell>
          <cell r="BS10">
            <v>6.9</v>
          </cell>
          <cell r="BV10">
            <v>6.9</v>
          </cell>
          <cell r="BW10">
            <v>9</v>
          </cell>
          <cell r="BZ10">
            <v>9</v>
          </cell>
          <cell r="CA10">
            <v>6.2</v>
          </cell>
          <cell r="CD10">
            <v>6.2</v>
          </cell>
          <cell r="CE10">
            <v>0</v>
          </cell>
          <cell r="CH10">
            <v>0</v>
          </cell>
          <cell r="CI10">
            <v>6.93</v>
          </cell>
          <cell r="CJ10">
            <v>2</v>
          </cell>
          <cell r="CK10">
            <v>4</v>
          </cell>
          <cell r="CN10" t="str">
            <v>HOÃN CNTN</v>
          </cell>
        </row>
        <row r="11">
          <cell r="B11" t="str">
            <v>K6MAC006</v>
          </cell>
          <cell r="C11" t="str">
            <v>Liên Văn </v>
          </cell>
          <cell r="D11" t="str">
            <v>Choang</v>
          </cell>
          <cell r="E11" t="str">
            <v>15/05/1980</v>
          </cell>
          <cell r="F11" t="str">
            <v>Quảng Nam</v>
          </cell>
          <cell r="G11">
            <v>7.3</v>
          </cell>
          <cell r="J11">
            <v>7.3</v>
          </cell>
          <cell r="K11">
            <v>7.5</v>
          </cell>
          <cell r="N11">
            <v>7.5</v>
          </cell>
          <cell r="O11">
            <v>7.7</v>
          </cell>
          <cell r="R11">
            <v>7.7</v>
          </cell>
          <cell r="S11">
            <v>6.6</v>
          </cell>
          <cell r="V11">
            <v>6.6</v>
          </cell>
          <cell r="W11">
            <v>8.4</v>
          </cell>
          <cell r="Z11">
            <v>8.4</v>
          </cell>
          <cell r="AA11">
            <v>8</v>
          </cell>
          <cell r="AD11">
            <v>8</v>
          </cell>
          <cell r="AE11">
            <v>7</v>
          </cell>
          <cell r="AH11">
            <v>7</v>
          </cell>
          <cell r="AI11">
            <v>7.7</v>
          </cell>
          <cell r="AL11">
            <v>7.7</v>
          </cell>
          <cell r="AM11">
            <v>9.1</v>
          </cell>
          <cell r="AP11">
            <v>9.1</v>
          </cell>
          <cell r="AQ11">
            <v>8</v>
          </cell>
          <cell r="AT11">
            <v>8</v>
          </cell>
          <cell r="AU11">
            <v>8</v>
          </cell>
          <cell r="AX11">
            <v>8</v>
          </cell>
          <cell r="AY11">
            <v>5.8</v>
          </cell>
          <cell r="BB11">
            <v>5.8</v>
          </cell>
          <cell r="BC11">
            <v>4.7</v>
          </cell>
          <cell r="BF11">
            <v>4.7</v>
          </cell>
          <cell r="BG11">
            <v>7.2</v>
          </cell>
          <cell r="BJ11">
            <v>7.2</v>
          </cell>
          <cell r="BK11">
            <v>5.9</v>
          </cell>
          <cell r="BN11">
            <v>5.9</v>
          </cell>
          <cell r="BO11">
            <v>6.7</v>
          </cell>
          <cell r="BR11">
            <v>6.7</v>
          </cell>
          <cell r="BS11">
            <v>6.9</v>
          </cell>
          <cell r="BV11">
            <v>6.9</v>
          </cell>
          <cell r="BW11">
            <v>8.9</v>
          </cell>
          <cell r="BZ11">
            <v>8.9</v>
          </cell>
          <cell r="CA11">
            <v>6.8</v>
          </cell>
          <cell r="CD11">
            <v>6.8</v>
          </cell>
          <cell r="CE11">
            <v>6.2</v>
          </cell>
          <cell r="CH11">
            <v>6.2</v>
          </cell>
          <cell r="CI11">
            <v>7.25</v>
          </cell>
          <cell r="CJ11">
            <v>0</v>
          </cell>
          <cell r="CK11">
            <v>0</v>
          </cell>
          <cell r="CN11" t="str">
            <v>HOÃN CNTN</v>
          </cell>
        </row>
        <row r="12">
          <cell r="B12" t="str">
            <v>K6MAC007</v>
          </cell>
          <cell r="C12" t="str">
            <v>Lê Thị Ánh</v>
          </cell>
          <cell r="D12" t="str">
            <v>Dương</v>
          </cell>
          <cell r="E12" t="str">
            <v>27/10/1987</v>
          </cell>
          <cell r="F12" t="str">
            <v>Quảng Nam</v>
          </cell>
          <cell r="G12">
            <v>7.2</v>
          </cell>
          <cell r="J12">
            <v>7.2</v>
          </cell>
          <cell r="K12">
            <v>8.1</v>
          </cell>
          <cell r="N12">
            <v>8.1</v>
          </cell>
          <cell r="O12">
            <v>7.7</v>
          </cell>
          <cell r="R12">
            <v>7.7</v>
          </cell>
          <cell r="S12">
            <v>6.9</v>
          </cell>
          <cell r="V12">
            <v>6.9</v>
          </cell>
          <cell r="W12">
            <v>8.5</v>
          </cell>
          <cell r="Z12">
            <v>8.5</v>
          </cell>
          <cell r="AA12">
            <v>8.3</v>
          </cell>
          <cell r="AD12">
            <v>8.3</v>
          </cell>
          <cell r="AE12">
            <v>6</v>
          </cell>
          <cell r="AH12">
            <v>6</v>
          </cell>
          <cell r="AI12">
            <v>8.3</v>
          </cell>
          <cell r="AL12">
            <v>8.3</v>
          </cell>
          <cell r="AM12">
            <v>8.9</v>
          </cell>
          <cell r="AP12">
            <v>8.9</v>
          </cell>
          <cell r="AQ12">
            <v>8.7</v>
          </cell>
          <cell r="AT12">
            <v>8.7</v>
          </cell>
          <cell r="AU12">
            <v>8.4</v>
          </cell>
          <cell r="AX12">
            <v>8.4</v>
          </cell>
          <cell r="AY12">
            <v>7.5</v>
          </cell>
          <cell r="BB12">
            <v>7.5</v>
          </cell>
          <cell r="BC12">
            <v>5.6</v>
          </cell>
          <cell r="BF12">
            <v>5.6</v>
          </cell>
          <cell r="BG12">
            <v>7.8</v>
          </cell>
          <cell r="BJ12">
            <v>7.8</v>
          </cell>
          <cell r="BK12">
            <v>7.1</v>
          </cell>
          <cell r="BN12">
            <v>7.1</v>
          </cell>
          <cell r="BO12">
            <v>6.8</v>
          </cell>
          <cell r="BR12">
            <v>6.8</v>
          </cell>
          <cell r="BS12">
            <v>7.8</v>
          </cell>
          <cell r="BV12">
            <v>7.8</v>
          </cell>
          <cell r="BW12">
            <v>0</v>
          </cell>
          <cell r="BX12">
            <v>9.3</v>
          </cell>
          <cell r="BZ12">
            <v>9.3</v>
          </cell>
          <cell r="CA12">
            <v>7.3</v>
          </cell>
          <cell r="CD12">
            <v>7.3</v>
          </cell>
          <cell r="CE12">
            <v>6.2</v>
          </cell>
          <cell r="CH12">
            <v>6.2</v>
          </cell>
          <cell r="CI12">
            <v>7.68</v>
          </cell>
          <cell r="CJ12">
            <v>0</v>
          </cell>
          <cell r="CK12">
            <v>0</v>
          </cell>
          <cell r="CN12" t="str">
            <v>HOÃN CNTN</v>
          </cell>
        </row>
        <row r="13">
          <cell r="B13" t="str">
            <v>K6MAC008</v>
          </cell>
          <cell r="C13" t="str">
            <v>Hoàng Văn</v>
          </cell>
          <cell r="D13" t="str">
            <v>Giáp</v>
          </cell>
          <cell r="E13" t="str">
            <v>20/02/1974</v>
          </cell>
          <cell r="F13" t="str">
            <v>Quảng Bình</v>
          </cell>
          <cell r="G13">
            <v>8.4</v>
          </cell>
          <cell r="J13">
            <v>8.4</v>
          </cell>
          <cell r="K13">
            <v>8</v>
          </cell>
          <cell r="N13">
            <v>8</v>
          </cell>
          <cell r="O13">
            <v>7.8</v>
          </cell>
          <cell r="R13">
            <v>7.8</v>
          </cell>
          <cell r="S13">
            <v>7.6</v>
          </cell>
          <cell r="V13">
            <v>7.6</v>
          </cell>
          <cell r="W13">
            <v>8.6</v>
          </cell>
          <cell r="Z13">
            <v>8.6</v>
          </cell>
          <cell r="AA13">
            <v>0</v>
          </cell>
          <cell r="AB13">
            <v>5.9</v>
          </cell>
          <cell r="AD13">
            <v>5.9</v>
          </cell>
          <cell r="AE13">
            <v>5</v>
          </cell>
          <cell r="AH13">
            <v>5</v>
          </cell>
          <cell r="AI13">
            <v>8.5</v>
          </cell>
          <cell r="AL13">
            <v>8.5</v>
          </cell>
          <cell r="AM13">
            <v>9.1</v>
          </cell>
          <cell r="AP13">
            <v>9.1</v>
          </cell>
          <cell r="AQ13">
            <v>9</v>
          </cell>
          <cell r="AT13">
            <v>9</v>
          </cell>
          <cell r="AU13">
            <v>7</v>
          </cell>
          <cell r="AX13">
            <v>7</v>
          </cell>
          <cell r="AY13">
            <v>6.6</v>
          </cell>
          <cell r="BB13">
            <v>6.6</v>
          </cell>
          <cell r="BC13">
            <v>6.2</v>
          </cell>
          <cell r="BF13">
            <v>6.2</v>
          </cell>
          <cell r="BG13">
            <v>7.4</v>
          </cell>
          <cell r="BJ13">
            <v>7.4</v>
          </cell>
          <cell r="BK13">
            <v>6.8</v>
          </cell>
          <cell r="BN13">
            <v>6.8</v>
          </cell>
          <cell r="BO13">
            <v>6.8</v>
          </cell>
          <cell r="BR13">
            <v>6.8</v>
          </cell>
          <cell r="BS13">
            <v>6</v>
          </cell>
          <cell r="BV13">
            <v>6</v>
          </cell>
          <cell r="BW13">
            <v>9</v>
          </cell>
          <cell r="BZ13">
            <v>9</v>
          </cell>
          <cell r="CA13">
            <v>7.3</v>
          </cell>
          <cell r="CD13">
            <v>7.3</v>
          </cell>
          <cell r="CE13">
            <v>5.5</v>
          </cell>
          <cell r="CH13">
            <v>5.5</v>
          </cell>
          <cell r="CI13">
            <v>7.41</v>
          </cell>
          <cell r="CJ13">
            <v>0</v>
          </cell>
          <cell r="CK13">
            <v>0</v>
          </cell>
          <cell r="CN13" t="str">
            <v>HOÃN CNTN</v>
          </cell>
        </row>
        <row r="14">
          <cell r="B14" t="str">
            <v>K6MAC010</v>
          </cell>
          <cell r="C14" t="str">
            <v>Phạm Thị Ngọc </v>
          </cell>
          <cell r="D14" t="str">
            <v>Hạnh</v>
          </cell>
          <cell r="E14" t="str">
            <v>25/10/1987</v>
          </cell>
          <cell r="F14" t="str">
            <v>Quảng Nam</v>
          </cell>
          <cell r="G14">
            <v>7.2</v>
          </cell>
          <cell r="J14">
            <v>7.2</v>
          </cell>
          <cell r="K14">
            <v>8.1</v>
          </cell>
          <cell r="N14">
            <v>8.1</v>
          </cell>
          <cell r="O14">
            <v>7.3</v>
          </cell>
          <cell r="R14">
            <v>7.3</v>
          </cell>
          <cell r="S14">
            <v>7.6</v>
          </cell>
          <cell r="V14">
            <v>7.6</v>
          </cell>
          <cell r="W14">
            <v>8.5</v>
          </cell>
          <cell r="Z14">
            <v>8.5</v>
          </cell>
          <cell r="AA14">
            <v>8.7</v>
          </cell>
          <cell r="AD14">
            <v>8.7</v>
          </cell>
          <cell r="AE14">
            <v>5</v>
          </cell>
          <cell r="AH14">
            <v>5</v>
          </cell>
          <cell r="AI14">
            <v>8.5</v>
          </cell>
          <cell r="AL14">
            <v>8.5</v>
          </cell>
          <cell r="AM14">
            <v>7.8</v>
          </cell>
          <cell r="AP14">
            <v>7.8</v>
          </cell>
          <cell r="AQ14">
            <v>8.4</v>
          </cell>
          <cell r="AT14">
            <v>8.4</v>
          </cell>
          <cell r="AU14">
            <v>6</v>
          </cell>
          <cell r="AX14">
            <v>6</v>
          </cell>
          <cell r="AY14">
            <v>7.7</v>
          </cell>
          <cell r="BB14">
            <v>7.7</v>
          </cell>
          <cell r="BC14">
            <v>5.4</v>
          </cell>
          <cell r="BF14">
            <v>5.4</v>
          </cell>
          <cell r="BG14">
            <v>7.8</v>
          </cell>
          <cell r="BJ14">
            <v>7.8</v>
          </cell>
          <cell r="BK14">
            <v>6.1</v>
          </cell>
          <cell r="BN14">
            <v>6.1</v>
          </cell>
          <cell r="BO14">
            <v>8.3</v>
          </cell>
          <cell r="BR14">
            <v>8.3</v>
          </cell>
          <cell r="BS14">
            <v>6</v>
          </cell>
          <cell r="BV14">
            <v>6</v>
          </cell>
          <cell r="BW14">
            <v>8.7</v>
          </cell>
          <cell r="BZ14">
            <v>8.7</v>
          </cell>
          <cell r="CA14">
            <v>6.8</v>
          </cell>
          <cell r="CD14">
            <v>6.8</v>
          </cell>
          <cell r="CE14">
            <v>8.3</v>
          </cell>
          <cell r="CH14">
            <v>8.3</v>
          </cell>
          <cell r="CI14">
            <v>7.48</v>
          </cell>
          <cell r="CJ14">
            <v>0</v>
          </cell>
          <cell r="CK14">
            <v>0</v>
          </cell>
          <cell r="CN14" t="str">
            <v>HOÃN CNTN</v>
          </cell>
        </row>
        <row r="15">
          <cell r="B15" t="str">
            <v>K6MAC011</v>
          </cell>
          <cell r="C15" t="str">
            <v>Cao Thị </v>
          </cell>
          <cell r="D15" t="str">
            <v>Hoa</v>
          </cell>
          <cell r="E15" t="str">
            <v>05/09/1987</v>
          </cell>
          <cell r="F15" t="str">
            <v>Nghệ An</v>
          </cell>
          <cell r="G15">
            <v>6.9</v>
          </cell>
          <cell r="J15">
            <v>6.9</v>
          </cell>
          <cell r="K15">
            <v>7.9</v>
          </cell>
          <cell r="N15">
            <v>7.9</v>
          </cell>
          <cell r="O15">
            <v>7.6</v>
          </cell>
          <cell r="R15">
            <v>7.6</v>
          </cell>
          <cell r="S15">
            <v>6.3</v>
          </cell>
          <cell r="V15">
            <v>6.3</v>
          </cell>
          <cell r="W15">
            <v>8.4</v>
          </cell>
          <cell r="Z15">
            <v>8.4</v>
          </cell>
          <cell r="AA15">
            <v>7.6</v>
          </cell>
          <cell r="AD15">
            <v>7.6</v>
          </cell>
          <cell r="AE15">
            <v>8</v>
          </cell>
          <cell r="AH15">
            <v>8</v>
          </cell>
          <cell r="AI15">
            <v>8.3</v>
          </cell>
          <cell r="AL15">
            <v>8.3</v>
          </cell>
          <cell r="AM15">
            <v>8.6</v>
          </cell>
          <cell r="AP15">
            <v>8.6</v>
          </cell>
          <cell r="AQ15">
            <v>7.7</v>
          </cell>
          <cell r="AT15">
            <v>7.7</v>
          </cell>
          <cell r="AU15">
            <v>8.1</v>
          </cell>
          <cell r="AX15">
            <v>8.1</v>
          </cell>
          <cell r="AY15">
            <v>6.5</v>
          </cell>
          <cell r="BB15">
            <v>6.5</v>
          </cell>
          <cell r="BC15">
            <v>5.4</v>
          </cell>
          <cell r="BF15">
            <v>5.4</v>
          </cell>
          <cell r="BG15">
            <v>7.8</v>
          </cell>
          <cell r="BJ15">
            <v>7.8</v>
          </cell>
          <cell r="BK15">
            <v>7.1</v>
          </cell>
          <cell r="BN15">
            <v>7.1</v>
          </cell>
          <cell r="BO15">
            <v>7.4</v>
          </cell>
          <cell r="BR15">
            <v>7.4</v>
          </cell>
          <cell r="BS15">
            <v>4.9</v>
          </cell>
          <cell r="BV15">
            <v>4.9</v>
          </cell>
          <cell r="BW15">
            <v>9</v>
          </cell>
          <cell r="BZ15">
            <v>9</v>
          </cell>
          <cell r="CA15">
            <v>7.2</v>
          </cell>
          <cell r="CD15">
            <v>7.2</v>
          </cell>
          <cell r="CE15">
            <v>7.6</v>
          </cell>
          <cell r="CH15">
            <v>7.6</v>
          </cell>
          <cell r="CI15">
            <v>7.45</v>
          </cell>
          <cell r="CJ15">
            <v>0</v>
          </cell>
          <cell r="CK15">
            <v>0</v>
          </cell>
          <cell r="CN15" t="str">
            <v>HOÃN CNTN</v>
          </cell>
        </row>
        <row r="16">
          <cell r="B16" t="str">
            <v>K6MAC012</v>
          </cell>
          <cell r="C16" t="str">
            <v>Phạm Thị Phương</v>
          </cell>
          <cell r="D16" t="str">
            <v>Hoa</v>
          </cell>
          <cell r="E16" t="str">
            <v>09/12/1987</v>
          </cell>
          <cell r="F16" t="str">
            <v>Quảng Nam </v>
          </cell>
          <cell r="G16">
            <v>6.7</v>
          </cell>
          <cell r="J16">
            <v>6.7</v>
          </cell>
          <cell r="K16">
            <v>7.5</v>
          </cell>
          <cell r="N16">
            <v>7.5</v>
          </cell>
          <cell r="O16">
            <v>7</v>
          </cell>
          <cell r="R16">
            <v>7</v>
          </cell>
          <cell r="S16">
            <v>7.6</v>
          </cell>
          <cell r="V16">
            <v>7.6</v>
          </cell>
          <cell r="W16">
            <v>5.9</v>
          </cell>
          <cell r="Z16">
            <v>5.9</v>
          </cell>
          <cell r="AA16">
            <v>8.3</v>
          </cell>
          <cell r="AD16">
            <v>8.3</v>
          </cell>
          <cell r="AE16">
            <v>5</v>
          </cell>
          <cell r="AH16">
            <v>5</v>
          </cell>
          <cell r="AI16">
            <v>8.3</v>
          </cell>
          <cell r="AL16">
            <v>8.3</v>
          </cell>
          <cell r="AM16">
            <v>8.9</v>
          </cell>
          <cell r="AP16">
            <v>8.9</v>
          </cell>
          <cell r="AQ16">
            <v>8</v>
          </cell>
          <cell r="AT16">
            <v>8</v>
          </cell>
          <cell r="AU16">
            <v>7.4</v>
          </cell>
          <cell r="AX16">
            <v>7.4</v>
          </cell>
          <cell r="AY16">
            <v>6.7</v>
          </cell>
          <cell r="BB16">
            <v>6.7</v>
          </cell>
          <cell r="BC16">
            <v>6</v>
          </cell>
          <cell r="BF16">
            <v>6</v>
          </cell>
          <cell r="BG16">
            <v>7.9</v>
          </cell>
          <cell r="BJ16">
            <v>7.9</v>
          </cell>
          <cell r="BK16">
            <v>7.1</v>
          </cell>
          <cell r="BN16">
            <v>7.1</v>
          </cell>
          <cell r="BO16">
            <v>6.6</v>
          </cell>
          <cell r="BR16">
            <v>6.6</v>
          </cell>
          <cell r="BS16">
            <v>6</v>
          </cell>
          <cell r="BV16">
            <v>6</v>
          </cell>
          <cell r="BW16">
            <v>9</v>
          </cell>
          <cell r="BZ16">
            <v>9</v>
          </cell>
          <cell r="CA16">
            <v>7.2</v>
          </cell>
          <cell r="CD16">
            <v>7.2</v>
          </cell>
          <cell r="CE16">
            <v>6.9</v>
          </cell>
          <cell r="CH16">
            <v>6.9</v>
          </cell>
          <cell r="CI16">
            <v>7.28</v>
          </cell>
          <cell r="CJ16">
            <v>0</v>
          </cell>
          <cell r="CK16">
            <v>0</v>
          </cell>
          <cell r="CN16" t="str">
            <v>HOÃN CNTN</v>
          </cell>
        </row>
        <row r="17">
          <cell r="B17" t="str">
            <v>K6MAC013</v>
          </cell>
          <cell r="C17" t="str">
            <v>Nguyễn Đức</v>
          </cell>
          <cell r="D17" t="str">
            <v>Hùng</v>
          </cell>
          <cell r="E17" t="str">
            <v>07/06/1974</v>
          </cell>
          <cell r="F17" t="str">
            <v>Quảng Bình</v>
          </cell>
          <cell r="G17">
            <v>8</v>
          </cell>
          <cell r="J17">
            <v>8</v>
          </cell>
          <cell r="K17">
            <v>7.5</v>
          </cell>
          <cell r="N17">
            <v>7.5</v>
          </cell>
          <cell r="O17">
            <v>7.2</v>
          </cell>
          <cell r="R17">
            <v>7.2</v>
          </cell>
          <cell r="S17">
            <v>6.9</v>
          </cell>
          <cell r="V17">
            <v>6.9</v>
          </cell>
          <cell r="W17">
            <v>7.9</v>
          </cell>
          <cell r="Z17">
            <v>7.9</v>
          </cell>
          <cell r="AA17">
            <v>9</v>
          </cell>
          <cell r="AD17">
            <v>9</v>
          </cell>
          <cell r="AE17">
            <v>6</v>
          </cell>
          <cell r="AH17">
            <v>6</v>
          </cell>
          <cell r="AI17">
            <v>8.4</v>
          </cell>
          <cell r="AL17">
            <v>8.4</v>
          </cell>
          <cell r="AM17">
            <v>7.6</v>
          </cell>
          <cell r="AP17">
            <v>7.6</v>
          </cell>
          <cell r="AQ17">
            <v>8.4</v>
          </cell>
          <cell r="AT17">
            <v>8.4</v>
          </cell>
          <cell r="AU17">
            <v>7.3</v>
          </cell>
          <cell r="AX17">
            <v>7.3</v>
          </cell>
          <cell r="AY17">
            <v>6.8</v>
          </cell>
          <cell r="BB17">
            <v>6.8</v>
          </cell>
          <cell r="BC17">
            <v>6</v>
          </cell>
          <cell r="BF17">
            <v>6</v>
          </cell>
          <cell r="BG17">
            <v>7.7</v>
          </cell>
          <cell r="BJ17">
            <v>7.7</v>
          </cell>
          <cell r="BK17">
            <v>6.8</v>
          </cell>
          <cell r="BN17">
            <v>6.8</v>
          </cell>
          <cell r="BO17">
            <v>6.8</v>
          </cell>
          <cell r="BR17">
            <v>6.8</v>
          </cell>
          <cell r="BS17">
            <v>5</v>
          </cell>
          <cell r="BV17">
            <v>5</v>
          </cell>
          <cell r="BW17">
            <v>9</v>
          </cell>
          <cell r="BZ17">
            <v>9</v>
          </cell>
          <cell r="CA17">
            <v>6.9</v>
          </cell>
          <cell r="CD17">
            <v>6.9</v>
          </cell>
          <cell r="CE17">
            <v>9</v>
          </cell>
          <cell r="CH17">
            <v>9</v>
          </cell>
          <cell r="CI17">
            <v>7.42</v>
          </cell>
          <cell r="CJ17">
            <v>0</v>
          </cell>
          <cell r="CK17">
            <v>0</v>
          </cell>
          <cell r="CN17" t="str">
            <v>HOÃN CNTN</v>
          </cell>
        </row>
        <row r="18">
          <cell r="B18" t="str">
            <v>K6MAC014</v>
          </cell>
          <cell r="C18" t="str">
            <v>Bùi Thị Lý</v>
          </cell>
          <cell r="D18" t="str">
            <v>Hương</v>
          </cell>
          <cell r="E18" t="str">
            <v>01/05/1975</v>
          </cell>
          <cell r="F18" t="str">
            <v>Đà Nẵng</v>
          </cell>
          <cell r="G18">
            <v>7.5</v>
          </cell>
          <cell r="J18">
            <v>7.5</v>
          </cell>
          <cell r="K18">
            <v>8.2</v>
          </cell>
          <cell r="N18">
            <v>8.2</v>
          </cell>
          <cell r="O18">
            <v>7.6</v>
          </cell>
          <cell r="R18">
            <v>7.6</v>
          </cell>
          <cell r="S18">
            <v>6.9</v>
          </cell>
          <cell r="V18">
            <v>6.9</v>
          </cell>
          <cell r="W18">
            <v>6.8</v>
          </cell>
          <cell r="Z18">
            <v>6.8</v>
          </cell>
          <cell r="AA18">
            <v>9</v>
          </cell>
          <cell r="AD18">
            <v>9</v>
          </cell>
          <cell r="AE18">
            <v>5</v>
          </cell>
          <cell r="AH18">
            <v>5</v>
          </cell>
          <cell r="AI18">
            <v>8.3</v>
          </cell>
          <cell r="AL18">
            <v>8.3</v>
          </cell>
          <cell r="AM18">
            <v>7.9</v>
          </cell>
          <cell r="AP18">
            <v>7.9</v>
          </cell>
          <cell r="AQ18">
            <v>7.6</v>
          </cell>
          <cell r="AT18">
            <v>7.6</v>
          </cell>
          <cell r="AU18">
            <v>4.9</v>
          </cell>
          <cell r="AX18">
            <v>4.9</v>
          </cell>
          <cell r="AY18">
            <v>7.3</v>
          </cell>
          <cell r="BB18">
            <v>7.3</v>
          </cell>
          <cell r="BC18">
            <v>4.9</v>
          </cell>
          <cell r="BF18">
            <v>4.9</v>
          </cell>
          <cell r="BG18">
            <v>7.5</v>
          </cell>
          <cell r="BJ18">
            <v>7.5</v>
          </cell>
          <cell r="BK18">
            <v>7.4</v>
          </cell>
          <cell r="BN18">
            <v>7.4</v>
          </cell>
          <cell r="BO18">
            <v>7</v>
          </cell>
          <cell r="BR18">
            <v>7</v>
          </cell>
          <cell r="BS18">
            <v>6.9</v>
          </cell>
          <cell r="BV18">
            <v>6.9</v>
          </cell>
          <cell r="BW18">
            <v>8.6</v>
          </cell>
          <cell r="BZ18">
            <v>8.6</v>
          </cell>
          <cell r="CA18">
            <v>7.9</v>
          </cell>
          <cell r="CD18">
            <v>7.9</v>
          </cell>
          <cell r="CE18">
            <v>7.6</v>
          </cell>
          <cell r="CH18">
            <v>7.6</v>
          </cell>
          <cell r="CI18">
            <v>7.25</v>
          </cell>
          <cell r="CJ18">
            <v>0</v>
          </cell>
          <cell r="CK18">
            <v>0</v>
          </cell>
          <cell r="CN18" t="str">
            <v>HOÃN CNTN</v>
          </cell>
        </row>
        <row r="19">
          <cell r="B19" t="str">
            <v>K6MAC015</v>
          </cell>
          <cell r="C19" t="str">
            <v>Nguyễn Vinh </v>
          </cell>
          <cell r="D19" t="str">
            <v>Huy</v>
          </cell>
          <cell r="E19" t="str">
            <v>15/09/1987</v>
          </cell>
          <cell r="F19" t="str">
            <v> Đà Nẵng</v>
          </cell>
          <cell r="G19">
            <v>7.2</v>
          </cell>
          <cell r="J19">
            <v>7.2</v>
          </cell>
          <cell r="K19">
            <v>7.5</v>
          </cell>
          <cell r="N19">
            <v>7.5</v>
          </cell>
          <cell r="O19">
            <v>7.5</v>
          </cell>
          <cell r="R19">
            <v>7.5</v>
          </cell>
          <cell r="S19">
            <v>6.9</v>
          </cell>
          <cell r="V19">
            <v>6.9</v>
          </cell>
          <cell r="W19">
            <v>7</v>
          </cell>
          <cell r="Z19">
            <v>7</v>
          </cell>
          <cell r="AA19">
            <v>8.3</v>
          </cell>
          <cell r="AD19">
            <v>8.3</v>
          </cell>
          <cell r="AE19">
            <v>7</v>
          </cell>
          <cell r="AH19">
            <v>7</v>
          </cell>
          <cell r="AI19">
            <v>7.8</v>
          </cell>
          <cell r="AL19">
            <v>7.8</v>
          </cell>
          <cell r="AM19">
            <v>8.5</v>
          </cell>
          <cell r="AP19">
            <v>8.5</v>
          </cell>
          <cell r="AQ19">
            <v>7.3</v>
          </cell>
          <cell r="AT19">
            <v>7.3</v>
          </cell>
          <cell r="AU19">
            <v>7</v>
          </cell>
          <cell r="AX19">
            <v>7</v>
          </cell>
          <cell r="AY19">
            <v>7</v>
          </cell>
          <cell r="BB19">
            <v>7</v>
          </cell>
          <cell r="BC19">
            <v>5.4</v>
          </cell>
          <cell r="BF19">
            <v>5.4</v>
          </cell>
          <cell r="BG19">
            <v>7.8</v>
          </cell>
          <cell r="BJ19">
            <v>7.8</v>
          </cell>
          <cell r="BK19">
            <v>6.2</v>
          </cell>
          <cell r="BN19">
            <v>6.2</v>
          </cell>
          <cell r="BO19">
            <v>7.3</v>
          </cell>
          <cell r="BR19">
            <v>7.3</v>
          </cell>
          <cell r="BS19">
            <v>5</v>
          </cell>
          <cell r="BV19">
            <v>5</v>
          </cell>
          <cell r="BW19">
            <v>9</v>
          </cell>
          <cell r="BZ19">
            <v>9</v>
          </cell>
          <cell r="CA19">
            <v>7.3</v>
          </cell>
          <cell r="CD19">
            <v>7.3</v>
          </cell>
          <cell r="CE19">
            <v>7.6</v>
          </cell>
          <cell r="CH19">
            <v>7.6</v>
          </cell>
          <cell r="CI19">
            <v>7.27</v>
          </cell>
          <cell r="CJ19">
            <v>0</v>
          </cell>
          <cell r="CK19">
            <v>0</v>
          </cell>
          <cell r="CN19" t="str">
            <v>HOÃN CNTN</v>
          </cell>
        </row>
        <row r="20">
          <cell r="B20" t="str">
            <v>K6MAC016</v>
          </cell>
          <cell r="C20" t="str">
            <v>Phan Thị Tuyết</v>
          </cell>
          <cell r="D20" t="str">
            <v>Lan</v>
          </cell>
          <cell r="E20" t="str">
            <v>01/12/1984</v>
          </cell>
          <cell r="F20" t="str">
            <v>Đà Nẵng</v>
          </cell>
          <cell r="G20">
            <v>7.5</v>
          </cell>
          <cell r="J20">
            <v>7.5</v>
          </cell>
          <cell r="K20">
            <v>7.9</v>
          </cell>
          <cell r="N20">
            <v>7.9</v>
          </cell>
          <cell r="O20">
            <v>7.7</v>
          </cell>
          <cell r="R20">
            <v>7.7</v>
          </cell>
          <cell r="S20">
            <v>7.6</v>
          </cell>
          <cell r="V20">
            <v>7.6</v>
          </cell>
          <cell r="W20">
            <v>7.8</v>
          </cell>
          <cell r="Z20">
            <v>7.8</v>
          </cell>
          <cell r="AA20">
            <v>8.3</v>
          </cell>
          <cell r="AD20">
            <v>8.3</v>
          </cell>
          <cell r="AE20">
            <v>7</v>
          </cell>
          <cell r="AH20">
            <v>7</v>
          </cell>
          <cell r="AI20">
            <v>7.9</v>
          </cell>
          <cell r="AL20">
            <v>7.9</v>
          </cell>
          <cell r="AM20">
            <v>7.6</v>
          </cell>
          <cell r="AP20">
            <v>7.6</v>
          </cell>
          <cell r="AQ20">
            <v>8.7</v>
          </cell>
          <cell r="AT20">
            <v>8.7</v>
          </cell>
          <cell r="AU20">
            <v>5.1</v>
          </cell>
          <cell r="AX20">
            <v>5.1</v>
          </cell>
          <cell r="AY20">
            <v>6.8</v>
          </cell>
          <cell r="BB20">
            <v>6.8</v>
          </cell>
          <cell r="BC20">
            <v>5.5</v>
          </cell>
          <cell r="BF20">
            <v>5.5</v>
          </cell>
          <cell r="BG20">
            <v>7.9</v>
          </cell>
          <cell r="BJ20">
            <v>7.9</v>
          </cell>
          <cell r="BK20">
            <v>7.4</v>
          </cell>
          <cell r="BN20">
            <v>7.4</v>
          </cell>
          <cell r="BO20">
            <v>6.6</v>
          </cell>
          <cell r="BR20">
            <v>6.6</v>
          </cell>
          <cell r="BS20">
            <v>6</v>
          </cell>
          <cell r="BV20">
            <v>6</v>
          </cell>
          <cell r="BW20">
            <v>9</v>
          </cell>
          <cell r="BZ20">
            <v>9</v>
          </cell>
          <cell r="CA20">
            <v>6.7</v>
          </cell>
          <cell r="CD20">
            <v>6.7</v>
          </cell>
          <cell r="CE20">
            <v>8.3</v>
          </cell>
          <cell r="CH20">
            <v>8.3</v>
          </cell>
          <cell r="CI20">
            <v>7.36</v>
          </cell>
          <cell r="CJ20">
            <v>0</v>
          </cell>
          <cell r="CK20">
            <v>0</v>
          </cell>
          <cell r="CN20" t="str">
            <v>HOÃN CNTN</v>
          </cell>
        </row>
        <row r="21">
          <cell r="B21" t="str">
            <v>K6MAC017</v>
          </cell>
          <cell r="C21" t="str">
            <v>Ngô Thị Hà</v>
          </cell>
          <cell r="D21" t="str">
            <v>Liên</v>
          </cell>
          <cell r="E21" t="str">
            <v>30/07/1989</v>
          </cell>
          <cell r="F21" t="str">
            <v>Đà Nẵng</v>
          </cell>
          <cell r="G21">
            <v>7.2</v>
          </cell>
          <cell r="J21">
            <v>7.2</v>
          </cell>
          <cell r="K21">
            <v>7.4</v>
          </cell>
          <cell r="N21">
            <v>7.4</v>
          </cell>
          <cell r="O21">
            <v>7.7</v>
          </cell>
          <cell r="R21">
            <v>7.7</v>
          </cell>
          <cell r="S21">
            <v>6.9</v>
          </cell>
          <cell r="V21">
            <v>6.9</v>
          </cell>
          <cell r="W21">
            <v>5.9</v>
          </cell>
          <cell r="Z21">
            <v>5.9</v>
          </cell>
          <cell r="AA21">
            <v>8</v>
          </cell>
          <cell r="AD21">
            <v>8</v>
          </cell>
          <cell r="AE21">
            <v>7</v>
          </cell>
          <cell r="AH21">
            <v>7</v>
          </cell>
          <cell r="AI21">
            <v>8.3</v>
          </cell>
          <cell r="AL21">
            <v>8.3</v>
          </cell>
          <cell r="AM21">
            <v>8</v>
          </cell>
          <cell r="AP21">
            <v>8</v>
          </cell>
          <cell r="AQ21">
            <v>9</v>
          </cell>
          <cell r="AT21">
            <v>9</v>
          </cell>
          <cell r="AU21">
            <v>7.4</v>
          </cell>
          <cell r="AX21">
            <v>7.4</v>
          </cell>
          <cell r="AY21">
            <v>6.7</v>
          </cell>
          <cell r="BB21">
            <v>6.7</v>
          </cell>
          <cell r="BC21">
            <v>5</v>
          </cell>
          <cell r="BF21">
            <v>5</v>
          </cell>
          <cell r="BG21">
            <v>7.8</v>
          </cell>
          <cell r="BJ21">
            <v>7.8</v>
          </cell>
          <cell r="BK21">
            <v>7</v>
          </cell>
          <cell r="BN21">
            <v>7</v>
          </cell>
          <cell r="BO21">
            <v>7.1</v>
          </cell>
          <cell r="BR21">
            <v>7.1</v>
          </cell>
          <cell r="BS21">
            <v>7.2</v>
          </cell>
          <cell r="BV21">
            <v>7.2</v>
          </cell>
          <cell r="BW21">
            <v>8.9</v>
          </cell>
          <cell r="BZ21">
            <v>8.9</v>
          </cell>
          <cell r="CA21">
            <v>6.8</v>
          </cell>
          <cell r="CD21">
            <v>6.8</v>
          </cell>
          <cell r="CE21">
            <v>8.3</v>
          </cell>
          <cell r="CH21">
            <v>8.3</v>
          </cell>
          <cell r="CI21">
            <v>7.42</v>
          </cell>
          <cell r="CJ21">
            <v>0</v>
          </cell>
          <cell r="CK21">
            <v>0</v>
          </cell>
          <cell r="CN21" t="str">
            <v>HOÃN CNTN</v>
          </cell>
        </row>
        <row r="22">
          <cell r="B22" t="str">
            <v>K6MAC018</v>
          </cell>
          <cell r="C22" t="str">
            <v>Từ Lương Nhật</v>
          </cell>
          <cell r="D22" t="str">
            <v>Minh</v>
          </cell>
          <cell r="E22" t="str">
            <v>29/11/1985</v>
          </cell>
          <cell r="F22" t="str">
            <v>Đà Nẵng</v>
          </cell>
          <cell r="G22">
            <v>7.1</v>
          </cell>
          <cell r="J22">
            <v>7.1</v>
          </cell>
          <cell r="K22">
            <v>7.6</v>
          </cell>
          <cell r="N22">
            <v>7.6</v>
          </cell>
          <cell r="O22">
            <v>8.2</v>
          </cell>
          <cell r="R22">
            <v>8.2</v>
          </cell>
          <cell r="S22">
            <v>6.2</v>
          </cell>
          <cell r="V22">
            <v>6.2</v>
          </cell>
          <cell r="W22">
            <v>8.2</v>
          </cell>
          <cell r="Z22">
            <v>8.2</v>
          </cell>
          <cell r="AA22">
            <v>8</v>
          </cell>
          <cell r="AD22">
            <v>8</v>
          </cell>
          <cell r="AE22">
            <v>5</v>
          </cell>
          <cell r="AH22">
            <v>5</v>
          </cell>
          <cell r="AI22">
            <v>8.2</v>
          </cell>
          <cell r="AL22">
            <v>8.2</v>
          </cell>
          <cell r="AM22">
            <v>8.9</v>
          </cell>
          <cell r="AP22">
            <v>8.9</v>
          </cell>
          <cell r="AQ22">
            <v>7.7</v>
          </cell>
          <cell r="AT22">
            <v>7.7</v>
          </cell>
          <cell r="AU22">
            <v>6.3</v>
          </cell>
          <cell r="AX22">
            <v>6.3</v>
          </cell>
          <cell r="AY22">
            <v>7.5</v>
          </cell>
          <cell r="BB22">
            <v>7.5</v>
          </cell>
          <cell r="BC22">
            <v>5.4</v>
          </cell>
          <cell r="BF22">
            <v>5.4</v>
          </cell>
          <cell r="BG22">
            <v>7.7</v>
          </cell>
          <cell r="BJ22">
            <v>7.7</v>
          </cell>
          <cell r="BK22">
            <v>6.2</v>
          </cell>
          <cell r="BN22">
            <v>6.2</v>
          </cell>
          <cell r="BO22">
            <v>7.3</v>
          </cell>
          <cell r="BR22">
            <v>7.3</v>
          </cell>
          <cell r="BS22">
            <v>6.9</v>
          </cell>
          <cell r="BV22">
            <v>6.9</v>
          </cell>
          <cell r="BW22">
            <v>8.9</v>
          </cell>
          <cell r="BZ22">
            <v>8.9</v>
          </cell>
          <cell r="CA22">
            <v>7.5</v>
          </cell>
          <cell r="CD22">
            <v>7.5</v>
          </cell>
          <cell r="CE22">
            <v>9</v>
          </cell>
          <cell r="CH22">
            <v>9</v>
          </cell>
          <cell r="CI22">
            <v>7.41</v>
          </cell>
          <cell r="CJ22">
            <v>0</v>
          </cell>
          <cell r="CK22">
            <v>0</v>
          </cell>
          <cell r="CN22" t="str">
            <v>HOÃN CNTN</v>
          </cell>
        </row>
        <row r="23">
          <cell r="B23" t="str">
            <v>K6MAC019</v>
          </cell>
          <cell r="C23" t="str">
            <v>Lê Hà Quỳnh</v>
          </cell>
          <cell r="D23" t="str">
            <v>Nga</v>
          </cell>
          <cell r="E23" t="str">
            <v>02/07/1985</v>
          </cell>
          <cell r="F23" t="str">
            <v>Quảng Nam</v>
          </cell>
          <cell r="G23">
            <v>6.6</v>
          </cell>
          <cell r="J23">
            <v>6.6</v>
          </cell>
          <cell r="K23">
            <v>7.2</v>
          </cell>
          <cell r="N23">
            <v>7.2</v>
          </cell>
          <cell r="O23">
            <v>7.3</v>
          </cell>
          <cell r="R23">
            <v>7.3</v>
          </cell>
          <cell r="S23">
            <v>7.2</v>
          </cell>
          <cell r="V23">
            <v>7.2</v>
          </cell>
          <cell r="W23">
            <v>8.4</v>
          </cell>
          <cell r="Z23">
            <v>8.4</v>
          </cell>
          <cell r="AA23">
            <v>7.3</v>
          </cell>
          <cell r="AD23">
            <v>7.3</v>
          </cell>
          <cell r="AE23">
            <v>6</v>
          </cell>
          <cell r="AH23">
            <v>6</v>
          </cell>
          <cell r="AI23">
            <v>7.2</v>
          </cell>
          <cell r="AL23">
            <v>7.2</v>
          </cell>
          <cell r="AM23">
            <v>7.2</v>
          </cell>
          <cell r="AP23">
            <v>7.2</v>
          </cell>
          <cell r="AQ23">
            <v>7.7</v>
          </cell>
          <cell r="AT23">
            <v>7.7</v>
          </cell>
          <cell r="AU23">
            <v>6</v>
          </cell>
          <cell r="AX23">
            <v>6</v>
          </cell>
          <cell r="AY23">
            <v>6.3</v>
          </cell>
          <cell r="BB23">
            <v>6.3</v>
          </cell>
          <cell r="BC23">
            <v>5.7</v>
          </cell>
          <cell r="BF23">
            <v>5.7</v>
          </cell>
          <cell r="BG23">
            <v>7.7</v>
          </cell>
          <cell r="BJ23">
            <v>7.7</v>
          </cell>
          <cell r="BK23">
            <v>6.8</v>
          </cell>
          <cell r="BN23">
            <v>6.8</v>
          </cell>
          <cell r="BO23">
            <v>6.8</v>
          </cell>
          <cell r="BR23">
            <v>6.8</v>
          </cell>
          <cell r="BS23">
            <v>6.9</v>
          </cell>
          <cell r="BV23">
            <v>6.9</v>
          </cell>
          <cell r="BW23">
            <v>9</v>
          </cell>
          <cell r="BZ23">
            <v>9</v>
          </cell>
          <cell r="CA23">
            <v>6.7</v>
          </cell>
          <cell r="CD23">
            <v>6.7</v>
          </cell>
          <cell r="CE23">
            <v>6.2</v>
          </cell>
          <cell r="CH23">
            <v>6.2</v>
          </cell>
          <cell r="CI23">
            <v>7.01</v>
          </cell>
          <cell r="CJ23">
            <v>0</v>
          </cell>
          <cell r="CK23">
            <v>0</v>
          </cell>
          <cell r="CN23" t="str">
            <v>HOÃN CNTN</v>
          </cell>
        </row>
        <row r="24">
          <cell r="B24" t="str">
            <v>K6MAC020</v>
          </cell>
          <cell r="C24" t="str">
            <v>Hoàng Thị Minh </v>
          </cell>
          <cell r="D24" t="str">
            <v>Nguyệt</v>
          </cell>
          <cell r="E24" t="str">
            <v>14/10/1978</v>
          </cell>
          <cell r="F24" t="str">
            <v>Quảng Bình</v>
          </cell>
          <cell r="G24">
            <v>7.7</v>
          </cell>
          <cell r="J24">
            <v>7.7</v>
          </cell>
          <cell r="K24">
            <v>7.6</v>
          </cell>
          <cell r="N24">
            <v>7.6</v>
          </cell>
          <cell r="O24">
            <v>7.7</v>
          </cell>
          <cell r="R24">
            <v>7.7</v>
          </cell>
          <cell r="S24">
            <v>7.7</v>
          </cell>
          <cell r="V24">
            <v>7.7</v>
          </cell>
          <cell r="W24">
            <v>8</v>
          </cell>
          <cell r="Z24">
            <v>8</v>
          </cell>
          <cell r="AA24">
            <v>8.3</v>
          </cell>
          <cell r="AD24">
            <v>8.3</v>
          </cell>
          <cell r="AE24">
            <v>7</v>
          </cell>
          <cell r="AH24">
            <v>7</v>
          </cell>
          <cell r="AI24">
            <v>8.2</v>
          </cell>
          <cell r="AL24">
            <v>8.2</v>
          </cell>
          <cell r="AM24">
            <v>8.2</v>
          </cell>
          <cell r="AP24">
            <v>8.2</v>
          </cell>
          <cell r="AQ24">
            <v>7.7</v>
          </cell>
          <cell r="AT24">
            <v>7.7</v>
          </cell>
          <cell r="AU24">
            <v>8.4</v>
          </cell>
          <cell r="AX24">
            <v>8.4</v>
          </cell>
          <cell r="AY24">
            <v>7.3</v>
          </cell>
          <cell r="BB24">
            <v>7.3</v>
          </cell>
          <cell r="BC24">
            <v>6.3</v>
          </cell>
          <cell r="BF24">
            <v>6.3</v>
          </cell>
          <cell r="BG24">
            <v>7.9</v>
          </cell>
          <cell r="BJ24">
            <v>7.9</v>
          </cell>
          <cell r="BK24">
            <v>6.8</v>
          </cell>
          <cell r="BN24">
            <v>6.8</v>
          </cell>
          <cell r="BO24">
            <v>7.7</v>
          </cell>
          <cell r="BR24">
            <v>7.7</v>
          </cell>
          <cell r="BS24">
            <v>6.9</v>
          </cell>
          <cell r="BV24">
            <v>6.9</v>
          </cell>
          <cell r="BW24">
            <v>9.3</v>
          </cell>
          <cell r="BZ24">
            <v>9.3</v>
          </cell>
          <cell r="CA24">
            <v>7.5</v>
          </cell>
          <cell r="CD24">
            <v>7.5</v>
          </cell>
          <cell r="CE24">
            <v>6.2</v>
          </cell>
          <cell r="CH24">
            <v>6.2</v>
          </cell>
          <cell r="CI24">
            <v>7.66</v>
          </cell>
          <cell r="CJ24">
            <v>0</v>
          </cell>
          <cell r="CK24">
            <v>0</v>
          </cell>
          <cell r="CN24" t="str">
            <v>HOÃN CNTN</v>
          </cell>
        </row>
        <row r="25">
          <cell r="B25" t="str">
            <v>K6MAC021</v>
          </cell>
          <cell r="C25" t="str">
            <v>Nguyễn Thị Thu</v>
          </cell>
          <cell r="D25" t="str">
            <v>Nhân</v>
          </cell>
          <cell r="E25" t="str">
            <v>17/03/1983</v>
          </cell>
          <cell r="F25" t="str">
            <v>Đà Nẵng</v>
          </cell>
          <cell r="G25">
            <v>7.6</v>
          </cell>
          <cell r="J25">
            <v>7.6</v>
          </cell>
          <cell r="K25">
            <v>7.4</v>
          </cell>
          <cell r="N25">
            <v>7.4</v>
          </cell>
          <cell r="O25">
            <v>7.6</v>
          </cell>
          <cell r="R25">
            <v>7.6</v>
          </cell>
          <cell r="S25">
            <v>7.2</v>
          </cell>
          <cell r="V25">
            <v>7.2</v>
          </cell>
          <cell r="W25">
            <v>8.1</v>
          </cell>
          <cell r="Z25">
            <v>8.1</v>
          </cell>
          <cell r="AA25">
            <v>8.3</v>
          </cell>
          <cell r="AD25">
            <v>8.3</v>
          </cell>
          <cell r="AE25">
            <v>7</v>
          </cell>
          <cell r="AH25">
            <v>7</v>
          </cell>
          <cell r="AI25">
            <v>8.3</v>
          </cell>
          <cell r="AL25">
            <v>8.3</v>
          </cell>
          <cell r="AM25">
            <v>8.2</v>
          </cell>
          <cell r="AP25">
            <v>8.2</v>
          </cell>
          <cell r="AQ25">
            <v>7.3</v>
          </cell>
          <cell r="AT25">
            <v>7.3</v>
          </cell>
          <cell r="AU25">
            <v>8.4</v>
          </cell>
          <cell r="AX25">
            <v>8.4</v>
          </cell>
          <cell r="AY25">
            <v>7.2</v>
          </cell>
          <cell r="BB25">
            <v>7.2</v>
          </cell>
          <cell r="BC25">
            <v>6.7</v>
          </cell>
          <cell r="BF25">
            <v>6.7</v>
          </cell>
          <cell r="BG25">
            <v>7.9</v>
          </cell>
          <cell r="BJ25">
            <v>7.9</v>
          </cell>
          <cell r="BK25">
            <v>7.1</v>
          </cell>
          <cell r="BN25">
            <v>7.1</v>
          </cell>
          <cell r="BO25">
            <v>7.6</v>
          </cell>
          <cell r="BR25">
            <v>7.6</v>
          </cell>
          <cell r="BS25">
            <v>7</v>
          </cell>
          <cell r="BV25">
            <v>7</v>
          </cell>
          <cell r="BW25">
            <v>9</v>
          </cell>
          <cell r="BZ25">
            <v>9</v>
          </cell>
          <cell r="CA25">
            <v>7.5</v>
          </cell>
          <cell r="CD25">
            <v>7.5</v>
          </cell>
          <cell r="CE25">
            <v>6.9</v>
          </cell>
          <cell r="CH25">
            <v>6.9</v>
          </cell>
          <cell r="CI25">
            <v>7.63</v>
          </cell>
          <cell r="CJ25">
            <v>0</v>
          </cell>
          <cell r="CK25">
            <v>0</v>
          </cell>
          <cell r="CN25" t="str">
            <v>HOÃN CNTN</v>
          </cell>
        </row>
        <row r="26">
          <cell r="B26" t="str">
            <v>K6MAC022</v>
          </cell>
          <cell r="C26" t="str">
            <v>Nguyễn Hữu Hoàng</v>
          </cell>
          <cell r="D26" t="str">
            <v>Phong</v>
          </cell>
          <cell r="E26" t="str">
            <v>09/07/1982</v>
          </cell>
          <cell r="F26" t="str">
            <v>Đà Nẵng</v>
          </cell>
          <cell r="G26">
            <v>7.7</v>
          </cell>
          <cell r="J26">
            <v>7.7</v>
          </cell>
          <cell r="K26">
            <v>7.6</v>
          </cell>
          <cell r="N26">
            <v>7.6</v>
          </cell>
          <cell r="O26">
            <v>7.6</v>
          </cell>
          <cell r="R26">
            <v>7.6</v>
          </cell>
          <cell r="S26">
            <v>7.8</v>
          </cell>
          <cell r="V26">
            <v>7.8</v>
          </cell>
          <cell r="W26">
            <v>6.3</v>
          </cell>
          <cell r="Z26">
            <v>6.3</v>
          </cell>
          <cell r="AA26">
            <v>9</v>
          </cell>
          <cell r="AD26">
            <v>9</v>
          </cell>
          <cell r="AE26">
            <v>6</v>
          </cell>
          <cell r="AH26">
            <v>6</v>
          </cell>
          <cell r="AI26">
            <v>7.7</v>
          </cell>
          <cell r="AL26">
            <v>7.7</v>
          </cell>
          <cell r="AM26">
            <v>8.2</v>
          </cell>
          <cell r="AP26">
            <v>8.2</v>
          </cell>
          <cell r="AQ26">
            <v>8</v>
          </cell>
          <cell r="AT26">
            <v>8</v>
          </cell>
          <cell r="AU26">
            <v>6.3</v>
          </cell>
          <cell r="AX26">
            <v>6.3</v>
          </cell>
          <cell r="AY26">
            <v>6.7</v>
          </cell>
          <cell r="BB26">
            <v>6.7</v>
          </cell>
          <cell r="BC26">
            <v>0</v>
          </cell>
          <cell r="BD26">
            <v>6</v>
          </cell>
          <cell r="BF26">
            <v>6</v>
          </cell>
          <cell r="BG26">
            <v>7.3</v>
          </cell>
          <cell r="BJ26">
            <v>7.3</v>
          </cell>
          <cell r="BK26">
            <v>5.8</v>
          </cell>
          <cell r="BN26">
            <v>5.8</v>
          </cell>
          <cell r="BO26">
            <v>6.7</v>
          </cell>
          <cell r="BR26">
            <v>6.7</v>
          </cell>
          <cell r="BS26">
            <v>6.2</v>
          </cell>
          <cell r="BV26">
            <v>6.2</v>
          </cell>
          <cell r="BW26">
            <v>8.9</v>
          </cell>
          <cell r="BZ26">
            <v>8.9</v>
          </cell>
          <cell r="CA26">
            <v>6.1</v>
          </cell>
          <cell r="CD26">
            <v>6.1</v>
          </cell>
          <cell r="CE26">
            <v>6.9</v>
          </cell>
          <cell r="CH26">
            <v>6.9</v>
          </cell>
          <cell r="CI26">
            <v>7.18</v>
          </cell>
          <cell r="CJ26">
            <v>0</v>
          </cell>
          <cell r="CK26">
            <v>0</v>
          </cell>
          <cell r="CN26" t="str">
            <v>HOÃN CNTN</v>
          </cell>
        </row>
        <row r="27">
          <cell r="B27" t="str">
            <v>K6MAC023</v>
          </cell>
          <cell r="C27" t="str">
            <v>Lê Nho</v>
          </cell>
          <cell r="D27" t="str">
            <v>Phước</v>
          </cell>
          <cell r="E27" t="str">
            <v>18/03/1972</v>
          </cell>
          <cell r="F27" t="str">
            <v>Hải Phòng</v>
          </cell>
          <cell r="G27">
            <v>7</v>
          </cell>
          <cell r="J27">
            <v>7</v>
          </cell>
          <cell r="K27">
            <v>8.4</v>
          </cell>
          <cell r="N27">
            <v>8.4</v>
          </cell>
          <cell r="O27">
            <v>7.7</v>
          </cell>
          <cell r="R27">
            <v>7.7</v>
          </cell>
          <cell r="S27">
            <v>7.1</v>
          </cell>
          <cell r="V27">
            <v>7.1</v>
          </cell>
          <cell r="W27">
            <v>8.6</v>
          </cell>
          <cell r="Z27">
            <v>8.6</v>
          </cell>
          <cell r="AA27">
            <v>9</v>
          </cell>
          <cell r="AD27">
            <v>9</v>
          </cell>
          <cell r="AE27">
            <v>5</v>
          </cell>
          <cell r="AH27">
            <v>5</v>
          </cell>
          <cell r="AI27">
            <v>7.5</v>
          </cell>
          <cell r="AL27">
            <v>7.5</v>
          </cell>
          <cell r="AM27">
            <v>8.9</v>
          </cell>
          <cell r="AP27">
            <v>8.9</v>
          </cell>
          <cell r="AQ27">
            <v>8.7</v>
          </cell>
          <cell r="AT27">
            <v>8.7</v>
          </cell>
          <cell r="AU27">
            <v>6.6</v>
          </cell>
          <cell r="AX27">
            <v>6.6</v>
          </cell>
          <cell r="AY27">
            <v>7</v>
          </cell>
          <cell r="BB27">
            <v>7</v>
          </cell>
          <cell r="BC27">
            <v>6.2</v>
          </cell>
          <cell r="BF27">
            <v>6.2</v>
          </cell>
          <cell r="BG27">
            <v>7.2</v>
          </cell>
          <cell r="BJ27">
            <v>7.2</v>
          </cell>
          <cell r="BK27">
            <v>6.8</v>
          </cell>
          <cell r="BN27">
            <v>6.8</v>
          </cell>
          <cell r="BO27">
            <v>6.4</v>
          </cell>
          <cell r="BR27">
            <v>6.4</v>
          </cell>
          <cell r="BS27">
            <v>6.9</v>
          </cell>
          <cell r="BV27">
            <v>6.9</v>
          </cell>
          <cell r="BW27">
            <v>9.3</v>
          </cell>
          <cell r="BZ27">
            <v>9.3</v>
          </cell>
          <cell r="CA27">
            <v>7.1</v>
          </cell>
          <cell r="CD27">
            <v>7.1</v>
          </cell>
          <cell r="CE27">
            <v>6.9</v>
          </cell>
          <cell r="CH27">
            <v>6.9</v>
          </cell>
          <cell r="CI27">
            <v>7.44</v>
          </cell>
          <cell r="CJ27">
            <v>0</v>
          </cell>
          <cell r="CK27">
            <v>0</v>
          </cell>
          <cell r="CN27" t="str">
            <v>HOÃN CNTN</v>
          </cell>
        </row>
        <row r="28">
          <cell r="B28" t="str">
            <v>K6MAC025</v>
          </cell>
          <cell r="C28" t="str">
            <v>Đoàn Thị Minh</v>
          </cell>
          <cell r="D28" t="str">
            <v>Phượng</v>
          </cell>
          <cell r="E28" t="str">
            <v>03/01/1986</v>
          </cell>
          <cell r="F28" t="str">
            <v>Thừa Thiên Huế</v>
          </cell>
          <cell r="G28">
            <v>7.7</v>
          </cell>
          <cell r="J28">
            <v>7.7</v>
          </cell>
          <cell r="K28">
            <v>7.6</v>
          </cell>
          <cell r="N28">
            <v>7.6</v>
          </cell>
          <cell r="O28">
            <v>8.2</v>
          </cell>
          <cell r="R28">
            <v>8.2</v>
          </cell>
          <cell r="S28">
            <v>7.2</v>
          </cell>
          <cell r="V28">
            <v>7.2</v>
          </cell>
          <cell r="W28">
            <v>8.2</v>
          </cell>
          <cell r="Z28">
            <v>8.2</v>
          </cell>
          <cell r="AA28">
            <v>9</v>
          </cell>
          <cell r="AD28">
            <v>9</v>
          </cell>
          <cell r="AE28">
            <v>5</v>
          </cell>
          <cell r="AH28">
            <v>5</v>
          </cell>
          <cell r="AI28">
            <v>8.1</v>
          </cell>
          <cell r="AL28">
            <v>8.1</v>
          </cell>
          <cell r="AM28">
            <v>8</v>
          </cell>
          <cell r="AP28">
            <v>8</v>
          </cell>
          <cell r="AQ28">
            <v>7</v>
          </cell>
          <cell r="AT28">
            <v>7</v>
          </cell>
          <cell r="AU28">
            <v>5.6</v>
          </cell>
          <cell r="AX28">
            <v>5.6</v>
          </cell>
          <cell r="AY28">
            <v>7</v>
          </cell>
          <cell r="BB28">
            <v>7</v>
          </cell>
          <cell r="BC28">
            <v>5.2</v>
          </cell>
          <cell r="BF28">
            <v>5.2</v>
          </cell>
          <cell r="BG28">
            <v>8.3</v>
          </cell>
          <cell r="BJ28">
            <v>8.3</v>
          </cell>
          <cell r="BK28">
            <v>6.5</v>
          </cell>
          <cell r="BN28">
            <v>6.5</v>
          </cell>
          <cell r="BO28">
            <v>7.1</v>
          </cell>
          <cell r="BR28">
            <v>7.1</v>
          </cell>
          <cell r="BS28">
            <v>6.9</v>
          </cell>
          <cell r="BV28">
            <v>6.9</v>
          </cell>
          <cell r="BW28">
            <v>9</v>
          </cell>
          <cell r="BZ28">
            <v>9</v>
          </cell>
          <cell r="CA28">
            <v>7.5</v>
          </cell>
          <cell r="CD28">
            <v>7.5</v>
          </cell>
          <cell r="CE28">
            <v>7.6</v>
          </cell>
          <cell r="CH28">
            <v>7.6</v>
          </cell>
          <cell r="CI28">
            <v>7.33</v>
          </cell>
          <cell r="CJ28">
            <v>0</v>
          </cell>
          <cell r="CK28">
            <v>0</v>
          </cell>
          <cell r="CN28" t="str">
            <v>HOÃN CNTN</v>
          </cell>
        </row>
        <row r="29">
          <cell r="B29" t="str">
            <v>K6MAC026</v>
          </cell>
          <cell r="C29" t="str">
            <v>Huỳnh Quang</v>
          </cell>
          <cell r="D29" t="str">
            <v>Thế</v>
          </cell>
          <cell r="E29" t="str">
            <v>06/01/1982</v>
          </cell>
          <cell r="F29" t="str">
            <v>Quảng Ngãi</v>
          </cell>
          <cell r="G29">
            <v>7.2</v>
          </cell>
          <cell r="J29">
            <v>7.2</v>
          </cell>
          <cell r="K29">
            <v>7.5</v>
          </cell>
          <cell r="N29">
            <v>7.5</v>
          </cell>
          <cell r="O29">
            <v>7.7</v>
          </cell>
          <cell r="R29">
            <v>7.7</v>
          </cell>
          <cell r="S29">
            <v>7.2</v>
          </cell>
          <cell r="V29">
            <v>7.2</v>
          </cell>
          <cell r="W29">
            <v>7.9</v>
          </cell>
          <cell r="Z29">
            <v>7.9</v>
          </cell>
          <cell r="AA29">
            <v>9</v>
          </cell>
          <cell r="AD29">
            <v>9</v>
          </cell>
          <cell r="AE29">
            <v>6</v>
          </cell>
          <cell r="AH29">
            <v>6</v>
          </cell>
          <cell r="AI29">
            <v>7.6</v>
          </cell>
          <cell r="AL29">
            <v>7.6</v>
          </cell>
          <cell r="AM29">
            <v>7.5</v>
          </cell>
          <cell r="AP29">
            <v>7.5</v>
          </cell>
          <cell r="AQ29">
            <v>8</v>
          </cell>
          <cell r="AT29">
            <v>8</v>
          </cell>
          <cell r="AU29">
            <v>5.6</v>
          </cell>
          <cell r="AX29">
            <v>5.6</v>
          </cell>
          <cell r="AY29">
            <v>6.4</v>
          </cell>
          <cell r="BB29">
            <v>6.4</v>
          </cell>
          <cell r="BC29">
            <v>0</v>
          </cell>
          <cell r="BD29">
            <v>6.2</v>
          </cell>
          <cell r="BF29">
            <v>6.2</v>
          </cell>
          <cell r="BG29">
            <v>7</v>
          </cell>
          <cell r="BJ29">
            <v>7</v>
          </cell>
          <cell r="BK29">
            <v>6.5</v>
          </cell>
          <cell r="BN29">
            <v>6.5</v>
          </cell>
          <cell r="BO29">
            <v>6.3</v>
          </cell>
          <cell r="BR29">
            <v>6.3</v>
          </cell>
          <cell r="BS29">
            <v>7</v>
          </cell>
          <cell r="BV29">
            <v>7</v>
          </cell>
          <cell r="BW29">
            <v>8.9</v>
          </cell>
          <cell r="BZ29">
            <v>8.9</v>
          </cell>
          <cell r="CA29">
            <v>7.9</v>
          </cell>
          <cell r="CD29">
            <v>7.9</v>
          </cell>
          <cell r="CE29">
            <v>7.6</v>
          </cell>
          <cell r="CH29">
            <v>7.6</v>
          </cell>
          <cell r="CI29">
            <v>7.21</v>
          </cell>
          <cell r="CJ29">
            <v>0</v>
          </cell>
          <cell r="CK29">
            <v>0</v>
          </cell>
          <cell r="CN29" t="str">
            <v>HOÃN CNTN</v>
          </cell>
        </row>
        <row r="30">
          <cell r="B30" t="str">
            <v>K6MAC027</v>
          </cell>
          <cell r="C30" t="str">
            <v>Cao Thị Mỹ</v>
          </cell>
          <cell r="D30" t="str">
            <v>Thịnh</v>
          </cell>
          <cell r="E30" t="str">
            <v>28/04/1987</v>
          </cell>
          <cell r="F30" t="str">
            <v>Quảng Nam </v>
          </cell>
          <cell r="G30">
            <v>7.7</v>
          </cell>
          <cell r="J30">
            <v>7.7</v>
          </cell>
          <cell r="K30">
            <v>7.9</v>
          </cell>
          <cell r="N30">
            <v>7.9</v>
          </cell>
          <cell r="O30">
            <v>7.6</v>
          </cell>
          <cell r="R30">
            <v>7.6</v>
          </cell>
          <cell r="S30">
            <v>7.6</v>
          </cell>
          <cell r="V30">
            <v>7.6</v>
          </cell>
          <cell r="W30">
            <v>8.4</v>
          </cell>
          <cell r="Z30">
            <v>8.4</v>
          </cell>
          <cell r="AA30">
            <v>8.7</v>
          </cell>
          <cell r="AD30">
            <v>8.7</v>
          </cell>
          <cell r="AE30">
            <v>4</v>
          </cell>
          <cell r="AH30">
            <v>4</v>
          </cell>
          <cell r="AI30">
            <v>7.2</v>
          </cell>
          <cell r="AL30">
            <v>7.2</v>
          </cell>
          <cell r="AM30">
            <v>8.5</v>
          </cell>
          <cell r="AP30">
            <v>8.5</v>
          </cell>
          <cell r="AQ30">
            <v>8.7</v>
          </cell>
          <cell r="AT30">
            <v>8.7</v>
          </cell>
          <cell r="AU30">
            <v>7.3</v>
          </cell>
          <cell r="AX30">
            <v>7.3</v>
          </cell>
          <cell r="AY30">
            <v>6.5</v>
          </cell>
          <cell r="BB30">
            <v>6.5</v>
          </cell>
          <cell r="BC30">
            <v>5.2</v>
          </cell>
          <cell r="BF30">
            <v>5.2</v>
          </cell>
          <cell r="BG30">
            <v>7.8</v>
          </cell>
          <cell r="BJ30">
            <v>7.8</v>
          </cell>
          <cell r="BK30">
            <v>6.2</v>
          </cell>
          <cell r="BN30">
            <v>6.2</v>
          </cell>
          <cell r="BO30">
            <v>6.8</v>
          </cell>
          <cell r="BR30">
            <v>6.8</v>
          </cell>
          <cell r="BS30">
            <v>6.2</v>
          </cell>
          <cell r="BV30">
            <v>6.2</v>
          </cell>
          <cell r="BW30">
            <v>9</v>
          </cell>
          <cell r="BZ30">
            <v>9</v>
          </cell>
          <cell r="CA30">
            <v>7.5</v>
          </cell>
          <cell r="CD30">
            <v>7.5</v>
          </cell>
          <cell r="CE30">
            <v>6.9</v>
          </cell>
          <cell r="CH30">
            <v>6.9</v>
          </cell>
          <cell r="CI30">
            <v>7.34</v>
          </cell>
          <cell r="CJ30">
            <v>0</v>
          </cell>
          <cell r="CK30">
            <v>0</v>
          </cell>
          <cell r="CN30" t="str">
            <v>HOÃN CNTN</v>
          </cell>
        </row>
        <row r="31">
          <cell r="B31" t="str">
            <v>K6MAC028</v>
          </cell>
          <cell r="C31" t="str">
            <v>Nguyễn Thị Minh</v>
          </cell>
          <cell r="D31" t="str">
            <v>Thuận</v>
          </cell>
          <cell r="E31" t="str">
            <v>09/04/1970</v>
          </cell>
          <cell r="F31" t="str">
            <v>Nghệ An</v>
          </cell>
          <cell r="G31">
            <v>7.2</v>
          </cell>
          <cell r="J31">
            <v>7.2</v>
          </cell>
          <cell r="K31">
            <v>7.8</v>
          </cell>
          <cell r="N31">
            <v>7.8</v>
          </cell>
          <cell r="O31">
            <v>8.1</v>
          </cell>
          <cell r="R31">
            <v>8.1</v>
          </cell>
          <cell r="S31">
            <v>7.6</v>
          </cell>
          <cell r="V31">
            <v>7.6</v>
          </cell>
          <cell r="W31">
            <v>8.6</v>
          </cell>
          <cell r="Z31">
            <v>8.6</v>
          </cell>
          <cell r="AA31">
            <v>9</v>
          </cell>
          <cell r="AD31">
            <v>9</v>
          </cell>
          <cell r="AE31">
            <v>5</v>
          </cell>
          <cell r="AH31">
            <v>5</v>
          </cell>
          <cell r="AI31">
            <v>7.5</v>
          </cell>
          <cell r="AL31">
            <v>7.5</v>
          </cell>
          <cell r="AM31">
            <v>8.2</v>
          </cell>
          <cell r="AP31">
            <v>8.2</v>
          </cell>
          <cell r="AQ31">
            <v>8.3</v>
          </cell>
          <cell r="AT31">
            <v>8.3</v>
          </cell>
          <cell r="AU31">
            <v>7.7</v>
          </cell>
          <cell r="AX31">
            <v>7.7</v>
          </cell>
          <cell r="AY31">
            <v>7.4</v>
          </cell>
          <cell r="BB31">
            <v>7.4</v>
          </cell>
          <cell r="BC31">
            <v>5.2</v>
          </cell>
          <cell r="BF31">
            <v>5.2</v>
          </cell>
          <cell r="BG31">
            <v>7.9</v>
          </cell>
          <cell r="BJ31">
            <v>7.9</v>
          </cell>
          <cell r="BK31">
            <v>8</v>
          </cell>
          <cell r="BN31">
            <v>8</v>
          </cell>
          <cell r="BO31">
            <v>7</v>
          </cell>
          <cell r="BR31">
            <v>7</v>
          </cell>
          <cell r="BS31">
            <v>6.8</v>
          </cell>
          <cell r="BV31">
            <v>6.8</v>
          </cell>
          <cell r="BW31">
            <v>9.3</v>
          </cell>
          <cell r="BZ31">
            <v>9.3</v>
          </cell>
          <cell r="CA31">
            <v>7.5</v>
          </cell>
          <cell r="CD31">
            <v>7.5</v>
          </cell>
          <cell r="CE31">
            <v>6.9</v>
          </cell>
          <cell r="CH31">
            <v>6.9</v>
          </cell>
          <cell r="CI31">
            <v>7.58</v>
          </cell>
          <cell r="CJ31">
            <v>0</v>
          </cell>
          <cell r="CK31">
            <v>0</v>
          </cell>
          <cell r="CN31" t="str">
            <v>HOÃN CNTN</v>
          </cell>
        </row>
        <row r="32">
          <cell r="B32" t="str">
            <v>K6MAC029</v>
          </cell>
          <cell r="C32" t="str">
            <v>Phạm Thị Thanh</v>
          </cell>
          <cell r="D32" t="str">
            <v>Thủy</v>
          </cell>
          <cell r="E32" t="str">
            <v>11/10/1984</v>
          </cell>
          <cell r="F32" t="str">
            <v>Đà Nẵng</v>
          </cell>
          <cell r="G32">
            <v>7.2</v>
          </cell>
          <cell r="J32">
            <v>7.2</v>
          </cell>
          <cell r="K32">
            <v>7.9</v>
          </cell>
          <cell r="N32">
            <v>7.9</v>
          </cell>
          <cell r="O32">
            <v>7.4</v>
          </cell>
          <cell r="R32">
            <v>7.4</v>
          </cell>
          <cell r="S32">
            <v>7.6</v>
          </cell>
          <cell r="V32">
            <v>7.6</v>
          </cell>
          <cell r="W32">
            <v>8.1</v>
          </cell>
          <cell r="Z32">
            <v>8.1</v>
          </cell>
          <cell r="AA32">
            <v>9</v>
          </cell>
          <cell r="AD32">
            <v>9</v>
          </cell>
          <cell r="AE32">
            <v>5</v>
          </cell>
          <cell r="AH32">
            <v>5</v>
          </cell>
          <cell r="AI32">
            <v>8.2</v>
          </cell>
          <cell r="AL32">
            <v>8.2</v>
          </cell>
          <cell r="AM32">
            <v>8.1</v>
          </cell>
          <cell r="AP32">
            <v>8.1</v>
          </cell>
          <cell r="AQ32">
            <v>8</v>
          </cell>
          <cell r="AT32">
            <v>8</v>
          </cell>
          <cell r="AU32">
            <v>8</v>
          </cell>
          <cell r="AX32">
            <v>8</v>
          </cell>
          <cell r="AY32">
            <v>8.3</v>
          </cell>
          <cell r="BB32">
            <v>8.3</v>
          </cell>
          <cell r="BC32">
            <v>5.4</v>
          </cell>
          <cell r="BF32">
            <v>5.4</v>
          </cell>
          <cell r="BG32">
            <v>8.3</v>
          </cell>
          <cell r="BJ32">
            <v>8.3</v>
          </cell>
          <cell r="BK32">
            <v>7.1</v>
          </cell>
          <cell r="BN32">
            <v>7.1</v>
          </cell>
          <cell r="BO32">
            <v>7.2</v>
          </cell>
          <cell r="BR32">
            <v>7.2</v>
          </cell>
          <cell r="BS32">
            <v>6.9</v>
          </cell>
          <cell r="BV32">
            <v>6.9</v>
          </cell>
          <cell r="BW32">
            <v>9.3</v>
          </cell>
          <cell r="BZ32">
            <v>9.3</v>
          </cell>
          <cell r="CA32">
            <v>8.2</v>
          </cell>
          <cell r="CD32">
            <v>8.2</v>
          </cell>
          <cell r="CE32">
            <v>6.9</v>
          </cell>
          <cell r="CH32">
            <v>6.9</v>
          </cell>
          <cell r="CI32">
            <v>7.67</v>
          </cell>
          <cell r="CJ32">
            <v>0</v>
          </cell>
          <cell r="CK32">
            <v>0</v>
          </cell>
          <cell r="CN32" t="str">
            <v>HOÃN CNTN</v>
          </cell>
        </row>
        <row r="33">
          <cell r="B33" t="str">
            <v>K6MAC030</v>
          </cell>
          <cell r="C33" t="str">
            <v>Lương Thị Vân</v>
          </cell>
          <cell r="D33" t="str">
            <v>Tiên</v>
          </cell>
          <cell r="E33" t="str">
            <v>06/10/1987</v>
          </cell>
          <cell r="F33" t="str">
            <v>Quảng Nam </v>
          </cell>
          <cell r="G33">
            <v>7</v>
          </cell>
          <cell r="J33">
            <v>7</v>
          </cell>
          <cell r="K33">
            <v>7.8</v>
          </cell>
          <cell r="N33">
            <v>7.8</v>
          </cell>
          <cell r="O33">
            <v>7.6</v>
          </cell>
          <cell r="R33">
            <v>7.6</v>
          </cell>
          <cell r="S33">
            <v>7.6</v>
          </cell>
          <cell r="V33">
            <v>7.6</v>
          </cell>
          <cell r="W33">
            <v>8.4</v>
          </cell>
          <cell r="Z33">
            <v>8.4</v>
          </cell>
          <cell r="AA33">
            <v>8.3</v>
          </cell>
          <cell r="AD33">
            <v>8.3</v>
          </cell>
          <cell r="AE33">
            <v>6</v>
          </cell>
          <cell r="AH33">
            <v>6</v>
          </cell>
          <cell r="AI33">
            <v>8.3</v>
          </cell>
          <cell r="AL33">
            <v>8.3</v>
          </cell>
          <cell r="AM33">
            <v>8.2</v>
          </cell>
          <cell r="AP33">
            <v>8.2</v>
          </cell>
          <cell r="AQ33">
            <v>8.7</v>
          </cell>
          <cell r="AT33">
            <v>8.7</v>
          </cell>
          <cell r="AU33">
            <v>7</v>
          </cell>
          <cell r="AX33">
            <v>7</v>
          </cell>
          <cell r="AY33">
            <v>6.7</v>
          </cell>
          <cell r="BB33">
            <v>6.7</v>
          </cell>
          <cell r="BC33">
            <v>5.2</v>
          </cell>
          <cell r="BF33">
            <v>5.2</v>
          </cell>
          <cell r="BG33">
            <v>8.1</v>
          </cell>
          <cell r="BJ33">
            <v>8.1</v>
          </cell>
          <cell r="BK33">
            <v>7.7</v>
          </cell>
          <cell r="BN33">
            <v>7.7</v>
          </cell>
          <cell r="BO33">
            <v>6.6</v>
          </cell>
          <cell r="BR33">
            <v>6.6</v>
          </cell>
          <cell r="BS33">
            <v>6.9</v>
          </cell>
          <cell r="BV33">
            <v>6.9</v>
          </cell>
          <cell r="BW33">
            <v>9</v>
          </cell>
          <cell r="BZ33">
            <v>9</v>
          </cell>
          <cell r="CA33">
            <v>7.9</v>
          </cell>
          <cell r="CD33">
            <v>7.9</v>
          </cell>
          <cell r="CE33">
            <v>6.2</v>
          </cell>
          <cell r="CH33">
            <v>6.2</v>
          </cell>
          <cell r="CI33">
            <v>7.5</v>
          </cell>
          <cell r="CJ33">
            <v>0</v>
          </cell>
          <cell r="CK33">
            <v>0</v>
          </cell>
          <cell r="CN33" t="str">
            <v>HOÃN CNTN</v>
          </cell>
        </row>
        <row r="34">
          <cell r="B34" t="str">
            <v>K6MAC031</v>
          </cell>
          <cell r="C34" t="str">
            <v>Phạm Thị Thùy </v>
          </cell>
          <cell r="D34" t="str">
            <v>Trang</v>
          </cell>
          <cell r="E34" t="str">
            <v>17/11/1986</v>
          </cell>
          <cell r="F34" t="str">
            <v>Đà Nẵng</v>
          </cell>
          <cell r="G34">
            <v>6.7</v>
          </cell>
          <cell r="J34">
            <v>6.7</v>
          </cell>
          <cell r="K34">
            <v>7.7</v>
          </cell>
          <cell r="N34">
            <v>7.7</v>
          </cell>
          <cell r="O34">
            <v>7.7</v>
          </cell>
          <cell r="R34">
            <v>7.7</v>
          </cell>
          <cell r="S34">
            <v>7.6</v>
          </cell>
          <cell r="V34">
            <v>7.6</v>
          </cell>
          <cell r="W34">
            <v>8.5</v>
          </cell>
          <cell r="Z34">
            <v>8.5</v>
          </cell>
          <cell r="AA34">
            <v>8</v>
          </cell>
          <cell r="AD34">
            <v>8</v>
          </cell>
          <cell r="AE34">
            <v>5</v>
          </cell>
          <cell r="AH34">
            <v>5</v>
          </cell>
          <cell r="AI34">
            <v>7.9</v>
          </cell>
          <cell r="AL34">
            <v>7.9</v>
          </cell>
          <cell r="AM34">
            <v>8.7</v>
          </cell>
          <cell r="AP34">
            <v>8.7</v>
          </cell>
          <cell r="AQ34">
            <v>8.4</v>
          </cell>
          <cell r="AT34">
            <v>8.4</v>
          </cell>
          <cell r="AU34">
            <v>6.6</v>
          </cell>
          <cell r="AX34">
            <v>6.6</v>
          </cell>
          <cell r="AY34">
            <v>7.5</v>
          </cell>
          <cell r="BB34">
            <v>7.5</v>
          </cell>
          <cell r="BC34">
            <v>5.4</v>
          </cell>
          <cell r="BF34">
            <v>5.4</v>
          </cell>
          <cell r="BG34">
            <v>8</v>
          </cell>
          <cell r="BJ34">
            <v>8</v>
          </cell>
          <cell r="BK34">
            <v>7.1</v>
          </cell>
          <cell r="BN34">
            <v>7.1</v>
          </cell>
          <cell r="BO34">
            <v>6.7</v>
          </cell>
          <cell r="BR34">
            <v>6.7</v>
          </cell>
          <cell r="BS34">
            <v>7</v>
          </cell>
          <cell r="BV34">
            <v>7</v>
          </cell>
          <cell r="BW34">
            <v>8.9</v>
          </cell>
          <cell r="BZ34">
            <v>8.9</v>
          </cell>
          <cell r="CA34">
            <v>6.8</v>
          </cell>
          <cell r="CD34">
            <v>6.8</v>
          </cell>
          <cell r="CE34">
            <v>6.9</v>
          </cell>
          <cell r="CH34">
            <v>6.9</v>
          </cell>
          <cell r="CI34">
            <v>7.41</v>
          </cell>
          <cell r="CJ34">
            <v>0</v>
          </cell>
          <cell r="CK34">
            <v>0</v>
          </cell>
          <cell r="CN34" t="str">
            <v>HOÃN CNTN</v>
          </cell>
        </row>
        <row r="35">
          <cell r="B35" t="str">
            <v>K6MAC033</v>
          </cell>
          <cell r="C35" t="str">
            <v>Phạm Tấn</v>
          </cell>
          <cell r="D35" t="str">
            <v>Vinh</v>
          </cell>
          <cell r="E35" t="str">
            <v>15/07/1976</v>
          </cell>
          <cell r="F35" t="str">
            <v>Quảng Nam</v>
          </cell>
          <cell r="G35">
            <v>0</v>
          </cell>
          <cell r="H35">
            <v>8.5</v>
          </cell>
          <cell r="I35">
            <v>8.5</v>
          </cell>
          <cell r="J35">
            <v>8.5</v>
          </cell>
          <cell r="K35">
            <v>8.4</v>
          </cell>
          <cell r="N35">
            <v>8.4</v>
          </cell>
          <cell r="O35">
            <v>7.4</v>
          </cell>
          <cell r="R35">
            <v>7.4</v>
          </cell>
          <cell r="S35">
            <v>6.9</v>
          </cell>
          <cell r="V35">
            <v>6.9</v>
          </cell>
          <cell r="W35">
            <v>8.4</v>
          </cell>
          <cell r="Z35">
            <v>8.4</v>
          </cell>
          <cell r="AA35">
            <v>8.3</v>
          </cell>
          <cell r="AD35">
            <v>8.3</v>
          </cell>
          <cell r="AE35">
            <v>6</v>
          </cell>
          <cell r="AH35">
            <v>6</v>
          </cell>
          <cell r="AI35">
            <v>8.4</v>
          </cell>
          <cell r="AL35">
            <v>8.4</v>
          </cell>
          <cell r="AM35">
            <v>9.1</v>
          </cell>
          <cell r="AP35">
            <v>9.1</v>
          </cell>
          <cell r="AQ35">
            <v>8.4</v>
          </cell>
          <cell r="AT35">
            <v>8.4</v>
          </cell>
          <cell r="AU35">
            <v>9.1</v>
          </cell>
          <cell r="AX35">
            <v>9.1</v>
          </cell>
          <cell r="AY35">
            <v>8</v>
          </cell>
          <cell r="BB35">
            <v>8</v>
          </cell>
          <cell r="BC35">
            <v>5.6</v>
          </cell>
          <cell r="BF35">
            <v>5.6</v>
          </cell>
          <cell r="BG35">
            <v>8.1</v>
          </cell>
          <cell r="BJ35">
            <v>8.1</v>
          </cell>
          <cell r="BK35">
            <v>7.7</v>
          </cell>
          <cell r="BN35">
            <v>7.7</v>
          </cell>
          <cell r="BO35">
            <v>7.2</v>
          </cell>
          <cell r="BR35">
            <v>7.2</v>
          </cell>
          <cell r="BS35">
            <v>6.9</v>
          </cell>
          <cell r="BV35">
            <v>6.9</v>
          </cell>
          <cell r="BW35">
            <v>9.3</v>
          </cell>
          <cell r="BZ35">
            <v>9.3</v>
          </cell>
          <cell r="CA35">
            <v>7.5</v>
          </cell>
          <cell r="CD35">
            <v>7.5</v>
          </cell>
          <cell r="CE35">
            <v>7.6</v>
          </cell>
          <cell r="CH35">
            <v>7.6</v>
          </cell>
          <cell r="CI35">
            <v>7.9</v>
          </cell>
          <cell r="CJ35">
            <v>0</v>
          </cell>
          <cell r="CK35">
            <v>0</v>
          </cell>
          <cell r="CN35" t="str">
            <v>HOÃN CNTN</v>
          </cell>
        </row>
        <row r="36">
          <cell r="B36" t="str">
            <v>K6MAC034</v>
          </cell>
          <cell r="C36" t="str">
            <v>Kiều Nguyễn Thế</v>
          </cell>
          <cell r="D36" t="str">
            <v>Vũ</v>
          </cell>
          <cell r="E36" t="str">
            <v>28/10/1981</v>
          </cell>
          <cell r="F36" t="str">
            <v>Đà Nẵng</v>
          </cell>
          <cell r="G36">
            <v>6.8</v>
          </cell>
          <cell r="J36">
            <v>6.8</v>
          </cell>
          <cell r="K36">
            <v>7.7</v>
          </cell>
          <cell r="N36">
            <v>7.7</v>
          </cell>
          <cell r="O36">
            <v>7.6</v>
          </cell>
          <cell r="R36">
            <v>7.6</v>
          </cell>
          <cell r="S36">
            <v>7.2</v>
          </cell>
          <cell r="V36">
            <v>7.2</v>
          </cell>
          <cell r="W36">
            <v>7.9</v>
          </cell>
          <cell r="Z36">
            <v>7.9</v>
          </cell>
          <cell r="AA36">
            <v>8.4</v>
          </cell>
          <cell r="AD36">
            <v>8.4</v>
          </cell>
          <cell r="AE36">
            <v>4</v>
          </cell>
          <cell r="AH36">
            <v>4</v>
          </cell>
          <cell r="AI36">
            <v>7.7</v>
          </cell>
          <cell r="AL36">
            <v>7.7</v>
          </cell>
          <cell r="AM36">
            <v>8.3</v>
          </cell>
          <cell r="AP36">
            <v>8.3</v>
          </cell>
          <cell r="AQ36">
            <v>8.7</v>
          </cell>
          <cell r="AT36">
            <v>8.7</v>
          </cell>
          <cell r="AU36">
            <v>7</v>
          </cell>
          <cell r="AX36">
            <v>7</v>
          </cell>
          <cell r="AY36">
            <v>7.1</v>
          </cell>
          <cell r="BB36">
            <v>7.1</v>
          </cell>
          <cell r="BC36">
            <v>4.7</v>
          </cell>
          <cell r="BF36">
            <v>4.7</v>
          </cell>
          <cell r="BG36">
            <v>7.6</v>
          </cell>
          <cell r="BJ36">
            <v>7.6</v>
          </cell>
          <cell r="BK36">
            <v>5.5</v>
          </cell>
          <cell r="BN36">
            <v>5.5</v>
          </cell>
          <cell r="BO36">
            <v>5.7</v>
          </cell>
          <cell r="BR36">
            <v>5.7</v>
          </cell>
          <cell r="BS36">
            <v>7</v>
          </cell>
          <cell r="BV36">
            <v>7</v>
          </cell>
          <cell r="BW36">
            <v>8.6</v>
          </cell>
          <cell r="BZ36">
            <v>8.6</v>
          </cell>
          <cell r="CA36">
            <v>6.1</v>
          </cell>
          <cell r="CD36">
            <v>6.1</v>
          </cell>
          <cell r="CE36">
            <v>8.3</v>
          </cell>
          <cell r="CH36">
            <v>8.3</v>
          </cell>
          <cell r="CI36">
            <v>7.16</v>
          </cell>
          <cell r="CJ36">
            <v>0</v>
          </cell>
          <cell r="CK36">
            <v>0</v>
          </cell>
          <cell r="CN36" t="str">
            <v>HOÃN CNTN</v>
          </cell>
        </row>
        <row r="37">
          <cell r="B37" t="str">
            <v>K6MAC035</v>
          </cell>
          <cell r="C37" t="str">
            <v>Phạm Quỳnh Tân</v>
          </cell>
          <cell r="D37" t="str">
            <v>Vũ</v>
          </cell>
          <cell r="E37" t="str">
            <v>07/10/1988</v>
          </cell>
          <cell r="F37" t="str">
            <v>Quảng Nam </v>
          </cell>
          <cell r="G37">
            <v>6.7</v>
          </cell>
          <cell r="J37">
            <v>6.7</v>
          </cell>
          <cell r="K37">
            <v>8.1</v>
          </cell>
          <cell r="N37">
            <v>8.1</v>
          </cell>
          <cell r="O37">
            <v>8.1</v>
          </cell>
          <cell r="R37">
            <v>8.1</v>
          </cell>
          <cell r="S37">
            <v>6.5</v>
          </cell>
          <cell r="V37">
            <v>6.5</v>
          </cell>
          <cell r="W37">
            <v>7.8</v>
          </cell>
          <cell r="Z37">
            <v>7.8</v>
          </cell>
          <cell r="AA37">
            <v>8.4</v>
          </cell>
          <cell r="AD37">
            <v>8.4</v>
          </cell>
          <cell r="AE37">
            <v>5</v>
          </cell>
          <cell r="AH37">
            <v>5</v>
          </cell>
          <cell r="AI37">
            <v>7.8</v>
          </cell>
          <cell r="AL37">
            <v>7.8</v>
          </cell>
          <cell r="AM37">
            <v>8.2</v>
          </cell>
          <cell r="AP37">
            <v>8.2</v>
          </cell>
          <cell r="AQ37">
            <v>8.7</v>
          </cell>
          <cell r="AT37">
            <v>8.7</v>
          </cell>
          <cell r="AU37">
            <v>7.7</v>
          </cell>
          <cell r="AX37">
            <v>7.7</v>
          </cell>
          <cell r="AY37">
            <v>7.8</v>
          </cell>
          <cell r="BB37">
            <v>7.8</v>
          </cell>
          <cell r="BC37">
            <v>5.1</v>
          </cell>
          <cell r="BF37">
            <v>5.1</v>
          </cell>
          <cell r="BG37">
            <v>7.7</v>
          </cell>
          <cell r="BJ37">
            <v>7.7</v>
          </cell>
          <cell r="BK37">
            <v>7.7</v>
          </cell>
          <cell r="BN37">
            <v>7.7</v>
          </cell>
          <cell r="BO37">
            <v>7.3</v>
          </cell>
          <cell r="BR37">
            <v>7.3</v>
          </cell>
          <cell r="BS37">
            <v>7.9</v>
          </cell>
          <cell r="BV37">
            <v>7.9</v>
          </cell>
          <cell r="BW37">
            <v>9</v>
          </cell>
          <cell r="BZ37">
            <v>9</v>
          </cell>
          <cell r="CA37">
            <v>7.5</v>
          </cell>
          <cell r="CD37">
            <v>7.5</v>
          </cell>
          <cell r="CE37">
            <v>8.3</v>
          </cell>
          <cell r="CH37">
            <v>8.3</v>
          </cell>
          <cell r="CI37">
            <v>7.6</v>
          </cell>
          <cell r="CJ37">
            <v>0</v>
          </cell>
          <cell r="CK37">
            <v>0</v>
          </cell>
          <cell r="CN37" t="str">
            <v>HOÃN CNTN</v>
          </cell>
        </row>
        <row r="41">
          <cell r="B41">
            <v>631220032</v>
          </cell>
          <cell r="C41" t="str">
            <v>Lê Đức</v>
          </cell>
          <cell r="D41" t="str">
            <v>Trịnh</v>
          </cell>
          <cell r="E41" t="str">
            <v>01/08/1982</v>
          </cell>
          <cell r="F41" t="str">
            <v>Đà Nẵng</v>
          </cell>
          <cell r="J41">
            <v>0</v>
          </cell>
          <cell r="N41">
            <v>0</v>
          </cell>
          <cell r="R41">
            <v>0</v>
          </cell>
          <cell r="V41">
            <v>0</v>
          </cell>
          <cell r="Z41">
            <v>0</v>
          </cell>
          <cell r="AD41">
            <v>0</v>
          </cell>
          <cell r="AH41">
            <v>0</v>
          </cell>
          <cell r="AL41">
            <v>0</v>
          </cell>
          <cell r="AP41">
            <v>0</v>
          </cell>
          <cell r="AT41">
            <v>0</v>
          </cell>
          <cell r="AX41">
            <v>0</v>
          </cell>
          <cell r="BB41">
            <v>0</v>
          </cell>
          <cell r="BF41">
            <v>0</v>
          </cell>
          <cell r="BJ41">
            <v>0</v>
          </cell>
          <cell r="BN41">
            <v>0</v>
          </cell>
          <cell r="BR41">
            <v>0</v>
          </cell>
          <cell r="BV41">
            <v>0</v>
          </cell>
          <cell r="BZ41">
            <v>0</v>
          </cell>
          <cell r="CD41">
            <v>0</v>
          </cell>
          <cell r="CH41">
            <v>0</v>
          </cell>
          <cell r="CI41">
            <v>0</v>
          </cell>
          <cell r="CJ41">
            <v>20</v>
          </cell>
          <cell r="CK41">
            <v>49</v>
          </cell>
          <cell r="CN41" t="str">
            <v>HOÃN CNTN</v>
          </cell>
        </row>
        <row r="42">
          <cell r="B42">
            <v>630220024</v>
          </cell>
          <cell r="C42" t="str">
            <v>Phan Thị Bích </v>
          </cell>
          <cell r="D42" t="str">
            <v>Phương</v>
          </cell>
          <cell r="E42" t="str">
            <v>30/01/1980</v>
          </cell>
          <cell r="F42" t="str">
            <v>Đà Nẵng</v>
          </cell>
          <cell r="J42">
            <v>0</v>
          </cell>
          <cell r="N42">
            <v>0</v>
          </cell>
          <cell r="R42">
            <v>0</v>
          </cell>
          <cell r="V42">
            <v>0</v>
          </cell>
          <cell r="Z42">
            <v>0</v>
          </cell>
          <cell r="AD42">
            <v>0</v>
          </cell>
          <cell r="AH42">
            <v>0</v>
          </cell>
          <cell r="AL42">
            <v>0</v>
          </cell>
          <cell r="AP42">
            <v>0</v>
          </cell>
          <cell r="AT42">
            <v>0</v>
          </cell>
          <cell r="AX42">
            <v>0</v>
          </cell>
          <cell r="BB42">
            <v>0</v>
          </cell>
          <cell r="BF42">
            <v>0</v>
          </cell>
          <cell r="BJ42">
            <v>0</v>
          </cell>
          <cell r="BN42">
            <v>0</v>
          </cell>
          <cell r="BR42">
            <v>0</v>
          </cell>
          <cell r="BV42">
            <v>0</v>
          </cell>
          <cell r="BZ42">
            <v>0</v>
          </cell>
          <cell r="CD42">
            <v>0</v>
          </cell>
          <cell r="CH42">
            <v>0</v>
          </cell>
          <cell r="CI42">
            <v>0</v>
          </cell>
          <cell r="CJ42">
            <v>20</v>
          </cell>
          <cell r="CK42">
            <v>49</v>
          </cell>
          <cell r="CN42" t="str">
            <v>HOÃN CNTN</v>
          </cell>
        </row>
      </sheetData>
      <sheetData sheetId="2">
        <row r="4"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</row>
        <row r="5"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</row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</row>
        <row r="13"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F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F17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16MBA2 "/>
      <sheetName val="K16MBA1"/>
      <sheetName val="K16MAC"/>
      <sheetName val="K16MFB"/>
      <sheetName val="K16MCS"/>
      <sheetName val="BẢNG ĐIỂM K16MBA"/>
      <sheetName val="BẢNG ĐIỂM K16MBA2"/>
    </sheetNames>
    <sheetDataSet>
      <sheetData sheetId="1">
        <row r="5">
          <cell r="B5" t="str">
            <v>MÃ SV</v>
          </cell>
          <cell r="C5" t="str">
            <v>HỌ VÀ</v>
          </cell>
          <cell r="D5" t="str">
            <v>TÊN</v>
          </cell>
          <cell r="E5" t="str">
            <v>NGSINH</v>
          </cell>
          <cell r="G5" t="str">
            <v>Triết học</v>
          </cell>
          <cell r="J5" t="str">
            <v>PHI500</v>
          </cell>
          <cell r="K5" t="str">
            <v>Anh văn 1</v>
          </cell>
          <cell r="N5" t="str">
            <v>ENG601</v>
          </cell>
          <cell r="O5" t="str">
            <v>Anh văn 2</v>
          </cell>
          <cell r="R5" t="str">
            <v>ENG602</v>
          </cell>
          <cell r="S5" t="str">
            <v>Anh văn 3</v>
          </cell>
          <cell r="V5" t="str">
            <v>AV3MBA1</v>
          </cell>
          <cell r="W5" t="str">
            <v>Phương pháp luận NCKH</v>
          </cell>
          <cell r="Z5" t="str">
            <v>PPLMBA1</v>
          </cell>
          <cell r="AA5" t="str">
            <v>Kinh tế vi mô</v>
          </cell>
          <cell r="AD5" t="str">
            <v>ECO602</v>
          </cell>
          <cell r="AE5" t="str">
            <v>Hành vi tổ chức</v>
          </cell>
          <cell r="AH5" t="str">
            <v>OB651</v>
          </cell>
          <cell r="AI5" t="str">
            <v>Hệ thống thông tin quản lý</v>
          </cell>
          <cell r="AL5" t="str">
            <v>IS 651</v>
          </cell>
          <cell r="AM5" t="str">
            <v>Quản trị học</v>
          </cell>
          <cell r="AP5" t="str">
            <v>MGT601</v>
          </cell>
          <cell r="AQ5" t="str">
            <v>Quản trị nhân sự</v>
          </cell>
          <cell r="AT5" t="str">
            <v>QUANTRINHANSUMBA1</v>
          </cell>
          <cell r="AU5" t="str">
            <v>Luật kinh tế</v>
          </cell>
          <cell r="AY5" t="str">
            <v>Kinh Tế Vĩ Mô</v>
          </cell>
          <cell r="BB5" t="str">
            <v>ECO607</v>
          </cell>
          <cell r="BC5" t="str">
            <v>Quản trị Marketing</v>
          </cell>
          <cell r="BF5" t="str">
            <v>MKT651</v>
          </cell>
          <cell r="BG5" t="str">
            <v>Quản trị tài chính</v>
          </cell>
          <cell r="BJ5" t="str">
            <v>FIN601</v>
          </cell>
          <cell r="BK5" t="str">
            <v>Quản trị dự án đầu tư</v>
          </cell>
          <cell r="BN5" t="str">
            <v>FIN702</v>
          </cell>
          <cell r="BO5" t="str">
            <v>Kế toán quản trị</v>
          </cell>
          <cell r="BR5" t="str">
            <v>ACC601</v>
          </cell>
          <cell r="BS5" t="str">
            <v>Thị trường CK</v>
          </cell>
          <cell r="BV5" t="str">
            <v>FIN703</v>
          </cell>
          <cell r="BW5" t="str">
            <v>Quản trị rủi ro</v>
          </cell>
          <cell r="BZ5" t="str">
            <v>MGO705</v>
          </cell>
          <cell r="CA5" t="str">
            <v>Quản trị sản xuất</v>
          </cell>
          <cell r="CD5" t="str">
            <v>MGT601</v>
          </cell>
          <cell r="CE5" t="str">
            <v>Nghệ thuật lãnh đạo</v>
          </cell>
          <cell r="CH5" t="str">
            <v>OB703</v>
          </cell>
          <cell r="CI5" t="str">
            <v>Quản trị chiến lược</v>
          </cell>
          <cell r="CL5" t="str">
            <v>MGT703</v>
          </cell>
          <cell r="CM5" t="str">
            <v>Khởi nghiệp</v>
          </cell>
          <cell r="CP5" t="str">
            <v>MGT706</v>
          </cell>
          <cell r="CQ5" t="str">
            <v>Điều nghiên tiếp thị</v>
          </cell>
          <cell r="CT5" t="str">
            <v>MKT706</v>
          </cell>
          <cell r="CU5" t="str">
            <v>SỐ TC TÍCH LŨY</v>
          </cell>
          <cell r="CV5" t="str">
            <v>ĐIỂM TỔNG KẾT</v>
          </cell>
          <cell r="CW5" t="str">
            <v>SỐ MÔN NỢ</v>
          </cell>
          <cell r="CX5" t="str">
            <v>SỐ TC NỢ</v>
          </cell>
        </row>
        <row r="6">
          <cell r="G6" t="str">
            <v>L1</v>
          </cell>
          <cell r="H6" t="str">
            <v>L2</v>
          </cell>
          <cell r="I6" t="str">
            <v>L3</v>
          </cell>
          <cell r="J6">
            <v>4</v>
          </cell>
          <cell r="K6" t="str">
            <v>L1</v>
          </cell>
          <cell r="L6" t="str">
            <v>L2</v>
          </cell>
          <cell r="M6" t="str">
            <v>L3</v>
          </cell>
          <cell r="N6">
            <v>3</v>
          </cell>
          <cell r="O6" t="str">
            <v>L1</v>
          </cell>
          <cell r="P6" t="str">
            <v>L2</v>
          </cell>
          <cell r="Q6" t="str">
            <v>L3</v>
          </cell>
          <cell r="R6">
            <v>3</v>
          </cell>
          <cell r="S6" t="str">
            <v>L1</v>
          </cell>
          <cell r="T6" t="str">
            <v>L2</v>
          </cell>
          <cell r="U6" t="str">
            <v>L3</v>
          </cell>
          <cell r="V6">
            <v>3</v>
          </cell>
          <cell r="W6" t="str">
            <v>L1</v>
          </cell>
          <cell r="X6" t="str">
            <v>L2</v>
          </cell>
          <cell r="Y6" t="str">
            <v>L3</v>
          </cell>
          <cell r="Z6">
            <v>2</v>
          </cell>
          <cell r="AA6" t="str">
            <v>L1</v>
          </cell>
          <cell r="AB6" t="str">
            <v>L2</v>
          </cell>
          <cell r="AC6" t="str">
            <v>L3</v>
          </cell>
          <cell r="AD6">
            <v>3</v>
          </cell>
          <cell r="AE6" t="str">
            <v>L1</v>
          </cell>
          <cell r="AF6" t="str">
            <v>L2</v>
          </cell>
          <cell r="AG6" t="str">
            <v>L3</v>
          </cell>
          <cell r="AH6">
            <v>2</v>
          </cell>
          <cell r="AI6" t="str">
            <v>L1</v>
          </cell>
          <cell r="AJ6" t="str">
            <v>L2</v>
          </cell>
          <cell r="AK6" t="str">
            <v>L3</v>
          </cell>
          <cell r="AL6">
            <v>3</v>
          </cell>
          <cell r="AM6" t="str">
            <v>L1</v>
          </cell>
          <cell r="AN6" t="str">
            <v>L2</v>
          </cell>
          <cell r="AO6" t="str">
            <v>L3</v>
          </cell>
          <cell r="AP6">
            <v>2</v>
          </cell>
          <cell r="AQ6" t="str">
            <v>L1</v>
          </cell>
          <cell r="AR6" t="str">
            <v>L2</v>
          </cell>
          <cell r="AS6" t="str">
            <v>L3</v>
          </cell>
          <cell r="AT6">
            <v>3</v>
          </cell>
          <cell r="AU6" t="str">
            <v>L1</v>
          </cell>
          <cell r="AV6" t="str">
            <v>L2</v>
          </cell>
          <cell r="AW6" t="str">
            <v>L3</v>
          </cell>
          <cell r="AX6">
            <v>3</v>
          </cell>
          <cell r="AY6" t="str">
            <v>L1</v>
          </cell>
          <cell r="AZ6" t="str">
            <v>L2</v>
          </cell>
          <cell r="BA6" t="str">
            <v>L3</v>
          </cell>
          <cell r="BB6">
            <v>3</v>
          </cell>
          <cell r="BC6" t="str">
            <v>L1</v>
          </cell>
          <cell r="BD6" t="str">
            <v>L2</v>
          </cell>
          <cell r="BE6" t="str">
            <v>L3</v>
          </cell>
          <cell r="BF6">
            <v>3</v>
          </cell>
          <cell r="BG6" t="str">
            <v>L1</v>
          </cell>
          <cell r="BH6" t="str">
            <v>L2</v>
          </cell>
          <cell r="BI6" t="str">
            <v>L3</v>
          </cell>
          <cell r="BJ6">
            <v>3</v>
          </cell>
          <cell r="BK6" t="str">
            <v>L1</v>
          </cell>
          <cell r="BL6" t="str">
            <v>L2</v>
          </cell>
          <cell r="BM6" t="str">
            <v>L3</v>
          </cell>
          <cell r="BN6">
            <v>3</v>
          </cell>
          <cell r="BO6" t="str">
            <v>L1</v>
          </cell>
          <cell r="BP6" t="str">
            <v>L2</v>
          </cell>
          <cell r="BQ6" t="str">
            <v>L3</v>
          </cell>
          <cell r="BR6">
            <v>2</v>
          </cell>
          <cell r="BS6" t="str">
            <v>L1</v>
          </cell>
          <cell r="BT6" t="str">
            <v>L2</v>
          </cell>
          <cell r="BU6" t="str">
            <v>L3</v>
          </cell>
          <cell r="BV6">
            <v>3</v>
          </cell>
          <cell r="BW6" t="str">
            <v>L1</v>
          </cell>
          <cell r="BX6" t="str">
            <v>L2</v>
          </cell>
          <cell r="BY6" t="str">
            <v>L3</v>
          </cell>
          <cell r="BZ6">
            <v>3</v>
          </cell>
          <cell r="CA6" t="str">
            <v>L1</v>
          </cell>
          <cell r="CB6" t="str">
            <v>L2</v>
          </cell>
          <cell r="CC6" t="str">
            <v>L3</v>
          </cell>
          <cell r="CD6">
            <v>3</v>
          </cell>
          <cell r="CE6" t="str">
            <v>L1</v>
          </cell>
          <cell r="CF6" t="str">
            <v>L2</v>
          </cell>
          <cell r="CG6" t="str">
            <v>L3</v>
          </cell>
          <cell r="CH6">
            <v>2</v>
          </cell>
          <cell r="CI6" t="str">
            <v>L1</v>
          </cell>
          <cell r="CJ6" t="str">
            <v>L2</v>
          </cell>
          <cell r="CK6" t="str">
            <v>L3</v>
          </cell>
          <cell r="CL6">
            <v>3</v>
          </cell>
          <cell r="CM6" t="str">
            <v>L1</v>
          </cell>
          <cell r="CN6" t="str">
            <v>L2</v>
          </cell>
          <cell r="CO6" t="str">
            <v>L3</v>
          </cell>
          <cell r="CP6">
            <v>2</v>
          </cell>
          <cell r="CQ6" t="str">
            <v>L1</v>
          </cell>
          <cell r="CR6" t="str">
            <v>L2</v>
          </cell>
          <cell r="CS6" t="str">
            <v>L3</v>
          </cell>
          <cell r="CT6">
            <v>3</v>
          </cell>
          <cell r="CU6">
            <v>23</v>
          </cell>
          <cell r="CV6">
            <v>64</v>
          </cell>
        </row>
        <row r="7">
          <cell r="B7">
            <v>23312112203</v>
          </cell>
          <cell r="C7" t="str">
            <v>Hồ Phong</v>
          </cell>
          <cell r="D7" t="str">
            <v>Bảo</v>
          </cell>
          <cell r="E7">
            <v>32783</v>
          </cell>
          <cell r="G7">
            <v>7.4</v>
          </cell>
          <cell r="J7">
            <v>7.4</v>
          </cell>
          <cell r="K7">
            <v>8</v>
          </cell>
          <cell r="N7">
            <v>8</v>
          </cell>
          <cell r="O7">
            <v>0</v>
          </cell>
          <cell r="R7">
            <v>0</v>
          </cell>
          <cell r="S7">
            <v>0</v>
          </cell>
          <cell r="V7">
            <v>0</v>
          </cell>
          <cell r="W7">
            <v>0</v>
          </cell>
          <cell r="Z7">
            <v>0</v>
          </cell>
          <cell r="AA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L7">
            <v>0</v>
          </cell>
          <cell r="AM7">
            <v>0</v>
          </cell>
          <cell r="AP7">
            <v>0</v>
          </cell>
          <cell r="AQ7">
            <v>0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  <cell r="BB7">
            <v>0</v>
          </cell>
          <cell r="BC7">
            <v>0</v>
          </cell>
          <cell r="BF7">
            <v>0</v>
          </cell>
          <cell r="BG7">
            <v>0</v>
          </cell>
          <cell r="BJ7">
            <v>0</v>
          </cell>
          <cell r="BK7">
            <v>0</v>
          </cell>
          <cell r="BN7">
            <v>0</v>
          </cell>
          <cell r="BO7">
            <v>0</v>
          </cell>
          <cell r="BR7">
            <v>0</v>
          </cell>
          <cell r="BS7">
            <v>0</v>
          </cell>
          <cell r="BV7">
            <v>0</v>
          </cell>
          <cell r="BW7">
            <v>0</v>
          </cell>
          <cell r="BZ7">
            <v>0</v>
          </cell>
          <cell r="CA7">
            <v>0</v>
          </cell>
          <cell r="CD7">
            <v>0</v>
          </cell>
          <cell r="CE7">
            <v>0</v>
          </cell>
          <cell r="CH7">
            <v>0</v>
          </cell>
          <cell r="CI7">
            <v>0</v>
          </cell>
          <cell r="CL7">
            <v>0</v>
          </cell>
          <cell r="CM7">
            <v>0</v>
          </cell>
          <cell r="CP7">
            <v>0</v>
          </cell>
          <cell r="CQ7">
            <v>0</v>
          </cell>
          <cell r="CT7">
            <v>0</v>
          </cell>
          <cell r="CU7">
            <v>7</v>
          </cell>
          <cell r="CV7">
            <v>7.66</v>
          </cell>
          <cell r="CW7">
            <v>21</v>
          </cell>
          <cell r="CX7">
            <v>57</v>
          </cell>
        </row>
        <row r="8">
          <cell r="B8">
            <v>23302112205</v>
          </cell>
          <cell r="C8" t="str">
            <v>Bùi Thị Nhã</v>
          </cell>
          <cell r="D8" t="str">
            <v>Ca</v>
          </cell>
          <cell r="E8">
            <v>33239</v>
          </cell>
          <cell r="G8">
            <v>7.9</v>
          </cell>
          <cell r="J8">
            <v>7.9</v>
          </cell>
          <cell r="K8">
            <v>7.3</v>
          </cell>
          <cell r="N8">
            <v>7.3</v>
          </cell>
          <cell r="O8">
            <v>8.5</v>
          </cell>
          <cell r="R8">
            <v>8.5</v>
          </cell>
          <cell r="S8">
            <v>5.5</v>
          </cell>
          <cell r="V8">
            <v>5.5</v>
          </cell>
          <cell r="W8">
            <v>6.7</v>
          </cell>
          <cell r="Z8">
            <v>6.7</v>
          </cell>
          <cell r="AA8">
            <v>7.5</v>
          </cell>
          <cell r="AD8">
            <v>7.5</v>
          </cell>
          <cell r="AE8">
            <v>5.2</v>
          </cell>
          <cell r="AH8">
            <v>5.2</v>
          </cell>
          <cell r="AI8">
            <v>6.6</v>
          </cell>
          <cell r="AL8">
            <v>6.6</v>
          </cell>
          <cell r="AM8">
            <v>9</v>
          </cell>
          <cell r="AP8">
            <v>9</v>
          </cell>
          <cell r="AQ8">
            <v>6</v>
          </cell>
          <cell r="AT8">
            <v>6</v>
          </cell>
          <cell r="AU8">
            <v>8.1</v>
          </cell>
          <cell r="AX8">
            <v>8.1</v>
          </cell>
          <cell r="AY8">
            <v>7.8</v>
          </cell>
          <cell r="BB8">
            <v>7.8</v>
          </cell>
          <cell r="BC8">
            <v>7.2</v>
          </cell>
          <cell r="BF8">
            <v>7.2</v>
          </cell>
          <cell r="BG8">
            <v>8.1</v>
          </cell>
          <cell r="BJ8">
            <v>8.1</v>
          </cell>
          <cell r="BK8">
            <v>0</v>
          </cell>
          <cell r="BN8">
            <v>0</v>
          </cell>
          <cell r="BO8">
            <v>0</v>
          </cell>
          <cell r="BR8">
            <v>0</v>
          </cell>
          <cell r="BS8">
            <v>0</v>
          </cell>
          <cell r="BV8">
            <v>0</v>
          </cell>
          <cell r="BW8">
            <v>4.2</v>
          </cell>
          <cell r="BZ8">
            <v>4.2</v>
          </cell>
          <cell r="CA8">
            <v>5.5</v>
          </cell>
          <cell r="CD8">
            <v>5.5</v>
          </cell>
          <cell r="CE8">
            <v>6.7</v>
          </cell>
          <cell r="CH8">
            <v>6.7</v>
          </cell>
          <cell r="CI8">
            <v>9</v>
          </cell>
          <cell r="CL8">
            <v>9</v>
          </cell>
          <cell r="CM8">
            <v>6.6</v>
          </cell>
          <cell r="CP8">
            <v>6.6</v>
          </cell>
          <cell r="CQ8">
            <v>6.5</v>
          </cell>
          <cell r="CT8">
            <v>6.5</v>
          </cell>
          <cell r="CU8">
            <v>56</v>
          </cell>
          <cell r="CV8">
            <v>7.03</v>
          </cell>
          <cell r="CW8">
            <v>3</v>
          </cell>
          <cell r="CX8">
            <v>8</v>
          </cell>
        </row>
        <row r="9">
          <cell r="B9">
            <v>23302112206</v>
          </cell>
          <cell r="C9" t="str">
            <v>Đoàn Minh</v>
          </cell>
          <cell r="D9" t="str">
            <v>Châu</v>
          </cell>
          <cell r="E9">
            <v>34246</v>
          </cell>
          <cell r="G9">
            <v>7.9</v>
          </cell>
          <cell r="J9">
            <v>7.9</v>
          </cell>
          <cell r="K9">
            <v>8</v>
          </cell>
          <cell r="N9">
            <v>8</v>
          </cell>
          <cell r="O9">
            <v>8.2</v>
          </cell>
          <cell r="R9">
            <v>8.2</v>
          </cell>
          <cell r="S9">
            <v>7.7</v>
          </cell>
          <cell r="V9">
            <v>7.7</v>
          </cell>
          <cell r="W9">
            <v>7.1</v>
          </cell>
          <cell r="Z9">
            <v>7.1</v>
          </cell>
          <cell r="AA9">
            <v>7.8</v>
          </cell>
          <cell r="AD9">
            <v>7.8</v>
          </cell>
          <cell r="AE9">
            <v>7.6</v>
          </cell>
          <cell r="AH9">
            <v>7.6</v>
          </cell>
          <cell r="AI9">
            <v>7</v>
          </cell>
          <cell r="AL9">
            <v>7</v>
          </cell>
          <cell r="AM9">
            <v>9</v>
          </cell>
          <cell r="AP9">
            <v>9</v>
          </cell>
          <cell r="AQ9">
            <v>7.1</v>
          </cell>
          <cell r="AT9">
            <v>7.1</v>
          </cell>
          <cell r="AU9">
            <v>8.5</v>
          </cell>
          <cell r="AX9">
            <v>8.5</v>
          </cell>
          <cell r="AY9">
            <v>7.3</v>
          </cell>
          <cell r="BB9">
            <v>7.3</v>
          </cell>
          <cell r="BC9">
            <v>7.2</v>
          </cell>
          <cell r="BF9">
            <v>7.2</v>
          </cell>
          <cell r="BG9">
            <v>7.7</v>
          </cell>
          <cell r="BJ9">
            <v>7.7</v>
          </cell>
          <cell r="BK9">
            <v>7.3</v>
          </cell>
          <cell r="BN9">
            <v>7.3</v>
          </cell>
          <cell r="BO9">
            <v>4.2</v>
          </cell>
          <cell r="BR9">
            <v>4.2</v>
          </cell>
          <cell r="BS9">
            <v>7</v>
          </cell>
          <cell r="BV9">
            <v>7</v>
          </cell>
          <cell r="BW9">
            <v>7.2</v>
          </cell>
          <cell r="BZ9">
            <v>7.2</v>
          </cell>
          <cell r="CA9">
            <v>6.5</v>
          </cell>
          <cell r="CD9">
            <v>6.5</v>
          </cell>
          <cell r="CE9">
            <v>7.1</v>
          </cell>
          <cell r="CH9">
            <v>7.1</v>
          </cell>
          <cell r="CI9">
            <v>8.5</v>
          </cell>
          <cell r="CL9">
            <v>8.5</v>
          </cell>
          <cell r="CM9">
            <v>8</v>
          </cell>
          <cell r="CP9">
            <v>8</v>
          </cell>
          <cell r="CQ9">
            <v>6.5</v>
          </cell>
          <cell r="CT9">
            <v>6.5</v>
          </cell>
          <cell r="CU9">
            <v>64</v>
          </cell>
          <cell r="CV9">
            <v>7.44</v>
          </cell>
          <cell r="CW9">
            <v>0</v>
          </cell>
          <cell r="CX9">
            <v>0</v>
          </cell>
        </row>
        <row r="10">
          <cell r="B10">
            <v>23312112207</v>
          </cell>
          <cell r="C10" t="str">
            <v>Huỳnh Văn</v>
          </cell>
          <cell r="D10" t="str">
            <v>Chiến</v>
          </cell>
          <cell r="E10">
            <v>32121</v>
          </cell>
          <cell r="G10">
            <v>6.9</v>
          </cell>
          <cell r="J10">
            <v>6.9</v>
          </cell>
          <cell r="K10">
            <v>7.6</v>
          </cell>
          <cell r="N10">
            <v>7.6</v>
          </cell>
          <cell r="O10">
            <v>8.1</v>
          </cell>
          <cell r="R10">
            <v>8.1</v>
          </cell>
          <cell r="S10">
            <v>7.1</v>
          </cell>
          <cell r="V10">
            <v>7.1</v>
          </cell>
          <cell r="W10">
            <v>6.9</v>
          </cell>
          <cell r="Z10">
            <v>6.9</v>
          </cell>
          <cell r="AA10">
            <v>5.8</v>
          </cell>
          <cell r="AD10">
            <v>5.8</v>
          </cell>
          <cell r="AE10">
            <v>6</v>
          </cell>
          <cell r="AH10">
            <v>6</v>
          </cell>
          <cell r="AI10">
            <v>6.7</v>
          </cell>
          <cell r="AL10">
            <v>6.7</v>
          </cell>
          <cell r="AM10">
            <v>9</v>
          </cell>
          <cell r="AP10">
            <v>9</v>
          </cell>
          <cell r="AQ10">
            <v>5.9</v>
          </cell>
          <cell r="AT10">
            <v>5.9</v>
          </cell>
          <cell r="AU10">
            <v>7.1</v>
          </cell>
          <cell r="AX10">
            <v>7.1</v>
          </cell>
          <cell r="AY10">
            <v>7.9</v>
          </cell>
          <cell r="BB10">
            <v>7.9</v>
          </cell>
          <cell r="BC10">
            <v>7.1</v>
          </cell>
          <cell r="BF10">
            <v>7.1</v>
          </cell>
          <cell r="BG10">
            <v>7.1</v>
          </cell>
          <cell r="BJ10">
            <v>7.1</v>
          </cell>
          <cell r="BK10">
            <v>6.9</v>
          </cell>
          <cell r="BN10">
            <v>6.9</v>
          </cell>
          <cell r="BO10">
            <v>6.1</v>
          </cell>
          <cell r="BR10">
            <v>6.1</v>
          </cell>
          <cell r="BS10">
            <v>6.6</v>
          </cell>
          <cell r="BV10">
            <v>6.6</v>
          </cell>
          <cell r="BW10">
            <v>7.3</v>
          </cell>
          <cell r="BZ10">
            <v>7.3</v>
          </cell>
          <cell r="CA10">
            <v>0</v>
          </cell>
          <cell r="CD10">
            <v>0</v>
          </cell>
          <cell r="CE10">
            <v>7.5</v>
          </cell>
          <cell r="CH10">
            <v>7.5</v>
          </cell>
          <cell r="CI10">
            <v>8.6</v>
          </cell>
          <cell r="CL10">
            <v>8.6</v>
          </cell>
          <cell r="CM10">
            <v>7.5</v>
          </cell>
          <cell r="CP10">
            <v>7.5</v>
          </cell>
          <cell r="CQ10">
            <v>7</v>
          </cell>
          <cell r="CT10">
            <v>7</v>
          </cell>
          <cell r="CU10">
            <v>61</v>
          </cell>
          <cell r="CV10">
            <v>7.11</v>
          </cell>
          <cell r="CW10">
            <v>1</v>
          </cell>
          <cell r="CX10">
            <v>3</v>
          </cell>
        </row>
        <row r="11">
          <cell r="B11">
            <v>23312112208</v>
          </cell>
          <cell r="C11" t="str">
            <v>Bùi Công</v>
          </cell>
          <cell r="D11" t="str">
            <v>Chính</v>
          </cell>
          <cell r="E11">
            <v>30291</v>
          </cell>
          <cell r="G11">
            <v>7</v>
          </cell>
          <cell r="J11">
            <v>7</v>
          </cell>
          <cell r="K11">
            <v>7.7</v>
          </cell>
          <cell r="N11">
            <v>7.7</v>
          </cell>
          <cell r="O11">
            <v>8.6</v>
          </cell>
          <cell r="R11">
            <v>8.6</v>
          </cell>
          <cell r="S11">
            <v>7.3</v>
          </cell>
          <cell r="V11">
            <v>7.3</v>
          </cell>
          <cell r="W11">
            <v>4.6</v>
          </cell>
          <cell r="Z11">
            <v>4.6</v>
          </cell>
          <cell r="AA11">
            <v>7.5</v>
          </cell>
          <cell r="AD11">
            <v>7.5</v>
          </cell>
          <cell r="AE11">
            <v>6.8</v>
          </cell>
          <cell r="AH11">
            <v>6.8</v>
          </cell>
          <cell r="AI11">
            <v>9.1</v>
          </cell>
          <cell r="AL11">
            <v>9.1</v>
          </cell>
          <cell r="AM11">
            <v>9</v>
          </cell>
          <cell r="AP11">
            <v>9</v>
          </cell>
          <cell r="AQ11">
            <v>7</v>
          </cell>
          <cell r="AT11">
            <v>7</v>
          </cell>
          <cell r="AU11">
            <v>8</v>
          </cell>
          <cell r="AX11">
            <v>8</v>
          </cell>
          <cell r="AY11">
            <v>7.3</v>
          </cell>
          <cell r="BB11">
            <v>7.3</v>
          </cell>
          <cell r="BC11">
            <v>7.7</v>
          </cell>
          <cell r="BF11">
            <v>7.7</v>
          </cell>
          <cell r="BG11">
            <v>7</v>
          </cell>
          <cell r="BJ11">
            <v>7</v>
          </cell>
          <cell r="BK11">
            <v>7.8</v>
          </cell>
          <cell r="BN11">
            <v>7.8</v>
          </cell>
          <cell r="BO11">
            <v>8.3</v>
          </cell>
          <cell r="BR11">
            <v>8.3</v>
          </cell>
          <cell r="BS11">
            <v>7.7</v>
          </cell>
          <cell r="BV11">
            <v>7.7</v>
          </cell>
          <cell r="BW11">
            <v>7.5</v>
          </cell>
          <cell r="BZ11">
            <v>7.5</v>
          </cell>
          <cell r="CA11">
            <v>7</v>
          </cell>
          <cell r="CD11">
            <v>7</v>
          </cell>
          <cell r="CE11">
            <v>7.4</v>
          </cell>
          <cell r="CH11">
            <v>7.4</v>
          </cell>
          <cell r="CI11">
            <v>8.1</v>
          </cell>
          <cell r="CL11">
            <v>8.1</v>
          </cell>
          <cell r="CM11">
            <v>8</v>
          </cell>
          <cell r="CP11">
            <v>8</v>
          </cell>
          <cell r="CQ11">
            <v>7.5</v>
          </cell>
          <cell r="CT11">
            <v>7.5</v>
          </cell>
          <cell r="CU11">
            <v>64</v>
          </cell>
          <cell r="CV11">
            <v>7.57</v>
          </cell>
          <cell r="CW11">
            <v>0</v>
          </cell>
          <cell r="CX11">
            <v>0</v>
          </cell>
        </row>
        <row r="12">
          <cell r="B12">
            <v>23312112209</v>
          </cell>
          <cell r="C12" t="str">
            <v>Bùi Nguyễn Nhật</v>
          </cell>
          <cell r="D12" t="str">
            <v>Hạ</v>
          </cell>
          <cell r="E12">
            <v>31111</v>
          </cell>
          <cell r="G12">
            <v>7.2</v>
          </cell>
          <cell r="J12">
            <v>7.2</v>
          </cell>
          <cell r="K12">
            <v>8</v>
          </cell>
          <cell r="N12">
            <v>8</v>
          </cell>
          <cell r="O12">
            <v>8.8</v>
          </cell>
          <cell r="R12">
            <v>8.8</v>
          </cell>
          <cell r="S12">
            <v>7.6</v>
          </cell>
          <cell r="V12">
            <v>7.6</v>
          </cell>
          <cell r="W12">
            <v>6.8</v>
          </cell>
          <cell r="Z12">
            <v>6.8</v>
          </cell>
          <cell r="AA12">
            <v>7.2</v>
          </cell>
          <cell r="AD12">
            <v>7.2</v>
          </cell>
          <cell r="AE12">
            <v>6.6</v>
          </cell>
          <cell r="AH12">
            <v>6.6</v>
          </cell>
          <cell r="AI12">
            <v>6.1</v>
          </cell>
          <cell r="AL12">
            <v>6.1</v>
          </cell>
          <cell r="AM12">
            <v>9</v>
          </cell>
          <cell r="AP12">
            <v>9</v>
          </cell>
          <cell r="AQ12">
            <v>7.7</v>
          </cell>
          <cell r="AT12">
            <v>7.7</v>
          </cell>
          <cell r="AU12">
            <v>7.9</v>
          </cell>
          <cell r="AX12">
            <v>7.9</v>
          </cell>
          <cell r="AY12">
            <v>7.9</v>
          </cell>
          <cell r="BB12">
            <v>7.9</v>
          </cell>
          <cell r="BC12">
            <v>7</v>
          </cell>
          <cell r="BF12">
            <v>7</v>
          </cell>
          <cell r="BG12">
            <v>8.2</v>
          </cell>
          <cell r="BJ12">
            <v>8.2</v>
          </cell>
          <cell r="BK12">
            <v>6.7</v>
          </cell>
          <cell r="BN12">
            <v>6.7</v>
          </cell>
          <cell r="BO12">
            <v>5.9</v>
          </cell>
          <cell r="BR12">
            <v>5.9</v>
          </cell>
          <cell r="BS12">
            <v>7.1</v>
          </cell>
          <cell r="BV12">
            <v>7.1</v>
          </cell>
          <cell r="BW12">
            <v>6.7</v>
          </cell>
          <cell r="BZ12">
            <v>6.7</v>
          </cell>
          <cell r="CA12">
            <v>6.5</v>
          </cell>
          <cell r="CD12">
            <v>6.5</v>
          </cell>
          <cell r="CE12">
            <v>6.9</v>
          </cell>
          <cell r="CH12">
            <v>6.9</v>
          </cell>
          <cell r="CI12">
            <v>9</v>
          </cell>
          <cell r="CL12">
            <v>9</v>
          </cell>
          <cell r="CM12">
            <v>7.7</v>
          </cell>
          <cell r="CP12">
            <v>7.7</v>
          </cell>
          <cell r="CQ12">
            <v>7.5</v>
          </cell>
          <cell r="CT12">
            <v>7.5</v>
          </cell>
          <cell r="CU12">
            <v>64</v>
          </cell>
          <cell r="CV12">
            <v>7.41</v>
          </cell>
          <cell r="CW12">
            <v>0</v>
          </cell>
          <cell r="CX12">
            <v>0</v>
          </cell>
        </row>
        <row r="13">
          <cell r="B13">
            <v>23312112215</v>
          </cell>
          <cell r="C13" t="str">
            <v>Nguyễn Hữu</v>
          </cell>
          <cell r="D13" t="str">
            <v>Hiển</v>
          </cell>
          <cell r="E13">
            <v>30126</v>
          </cell>
          <cell r="G13">
            <v>6.9</v>
          </cell>
          <cell r="J13">
            <v>6.9</v>
          </cell>
          <cell r="K13">
            <v>7.7</v>
          </cell>
          <cell r="N13">
            <v>7.7</v>
          </cell>
          <cell r="O13">
            <v>7.2</v>
          </cell>
          <cell r="R13">
            <v>7.2</v>
          </cell>
          <cell r="S13">
            <v>7.3</v>
          </cell>
          <cell r="V13">
            <v>7.3</v>
          </cell>
          <cell r="W13">
            <v>6.9</v>
          </cell>
          <cell r="Z13">
            <v>6.9</v>
          </cell>
          <cell r="AA13">
            <v>6.8</v>
          </cell>
          <cell r="AD13">
            <v>6.8</v>
          </cell>
          <cell r="AE13">
            <v>4.3</v>
          </cell>
          <cell r="AH13">
            <v>4.3</v>
          </cell>
          <cell r="AI13">
            <v>6.9</v>
          </cell>
          <cell r="AL13">
            <v>6.9</v>
          </cell>
          <cell r="AM13">
            <v>9</v>
          </cell>
          <cell r="AP13">
            <v>9</v>
          </cell>
          <cell r="AQ13">
            <v>7.2</v>
          </cell>
          <cell r="AT13">
            <v>7.2</v>
          </cell>
          <cell r="AU13">
            <v>7.4</v>
          </cell>
          <cell r="AX13">
            <v>7.4</v>
          </cell>
          <cell r="AY13">
            <v>7.8</v>
          </cell>
          <cell r="BB13">
            <v>7.8</v>
          </cell>
          <cell r="BC13">
            <v>6.9</v>
          </cell>
          <cell r="BF13">
            <v>6.9</v>
          </cell>
          <cell r="BG13">
            <v>7.7</v>
          </cell>
          <cell r="BJ13">
            <v>7.7</v>
          </cell>
          <cell r="BK13">
            <v>7.8</v>
          </cell>
          <cell r="BN13">
            <v>7.8</v>
          </cell>
          <cell r="BO13">
            <v>6.4</v>
          </cell>
          <cell r="BR13">
            <v>6.4</v>
          </cell>
          <cell r="BS13">
            <v>7.6</v>
          </cell>
          <cell r="BV13">
            <v>7.6</v>
          </cell>
          <cell r="BW13">
            <v>6.9</v>
          </cell>
          <cell r="BZ13">
            <v>6.9</v>
          </cell>
          <cell r="CA13">
            <v>7</v>
          </cell>
          <cell r="CD13">
            <v>7</v>
          </cell>
          <cell r="CE13">
            <v>7.4</v>
          </cell>
          <cell r="CH13">
            <v>7.4</v>
          </cell>
          <cell r="CI13">
            <v>8</v>
          </cell>
          <cell r="CL13">
            <v>8</v>
          </cell>
          <cell r="CM13">
            <v>7.7</v>
          </cell>
          <cell r="CP13">
            <v>7.7</v>
          </cell>
          <cell r="CQ13">
            <v>7</v>
          </cell>
          <cell r="CT13">
            <v>7</v>
          </cell>
          <cell r="CU13">
            <v>64</v>
          </cell>
          <cell r="CV13">
            <v>7.23</v>
          </cell>
          <cell r="CW13">
            <v>0</v>
          </cell>
          <cell r="CX13">
            <v>0</v>
          </cell>
        </row>
        <row r="14">
          <cell r="B14">
            <v>23312112216</v>
          </cell>
          <cell r="C14" t="str">
            <v>Nguyễn Trung</v>
          </cell>
          <cell r="D14" t="str">
            <v>Hiếu</v>
          </cell>
          <cell r="E14">
            <v>32680</v>
          </cell>
          <cell r="G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  <cell r="AD14">
            <v>0</v>
          </cell>
          <cell r="AE14">
            <v>0</v>
          </cell>
          <cell r="AH14">
            <v>0</v>
          </cell>
          <cell r="AI14">
            <v>0</v>
          </cell>
          <cell r="AL14">
            <v>0</v>
          </cell>
          <cell r="AM14">
            <v>0</v>
          </cell>
          <cell r="AP14">
            <v>0</v>
          </cell>
          <cell r="AQ14">
            <v>0</v>
          </cell>
          <cell r="AT14">
            <v>0</v>
          </cell>
          <cell r="AU14">
            <v>0</v>
          </cell>
          <cell r="AX14">
            <v>0</v>
          </cell>
          <cell r="AY14">
            <v>0</v>
          </cell>
          <cell r="BB14">
            <v>0</v>
          </cell>
          <cell r="BC14">
            <v>0</v>
          </cell>
          <cell r="BF14">
            <v>0</v>
          </cell>
          <cell r="BG14">
            <v>0</v>
          </cell>
          <cell r="BJ14">
            <v>0</v>
          </cell>
          <cell r="BK14">
            <v>0</v>
          </cell>
          <cell r="BN14">
            <v>0</v>
          </cell>
          <cell r="BO14">
            <v>0</v>
          </cell>
          <cell r="BR14">
            <v>0</v>
          </cell>
          <cell r="BS14">
            <v>0</v>
          </cell>
          <cell r="BV14">
            <v>0</v>
          </cell>
          <cell r="BW14">
            <v>0</v>
          </cell>
          <cell r="BZ14">
            <v>0</v>
          </cell>
          <cell r="CA14">
            <v>0</v>
          </cell>
          <cell r="CD14">
            <v>0</v>
          </cell>
          <cell r="CE14">
            <v>0</v>
          </cell>
          <cell r="CH14">
            <v>0</v>
          </cell>
          <cell r="CI14">
            <v>0</v>
          </cell>
          <cell r="CL14">
            <v>0</v>
          </cell>
          <cell r="CM14">
            <v>0</v>
          </cell>
          <cell r="CP14">
            <v>0</v>
          </cell>
          <cell r="CQ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23</v>
          </cell>
          <cell r="CX14">
            <v>64</v>
          </cell>
        </row>
        <row r="15">
          <cell r="B15">
            <v>23312112217</v>
          </cell>
          <cell r="C15" t="str">
            <v>Nguyễn Quang</v>
          </cell>
          <cell r="D15" t="str">
            <v>Lắm</v>
          </cell>
          <cell r="E15">
            <v>27769</v>
          </cell>
          <cell r="G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R15">
            <v>0</v>
          </cell>
          <cell r="S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  <cell r="AT15">
            <v>0</v>
          </cell>
          <cell r="AU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F15">
            <v>0</v>
          </cell>
          <cell r="BG15">
            <v>0</v>
          </cell>
          <cell r="BJ15">
            <v>0</v>
          </cell>
          <cell r="BK15">
            <v>0</v>
          </cell>
          <cell r="BN15">
            <v>0</v>
          </cell>
          <cell r="BO15">
            <v>0</v>
          </cell>
          <cell r="BR15">
            <v>0</v>
          </cell>
          <cell r="BS15">
            <v>0</v>
          </cell>
          <cell r="BV15">
            <v>0</v>
          </cell>
          <cell r="BW15">
            <v>0</v>
          </cell>
          <cell r="BZ15">
            <v>0</v>
          </cell>
          <cell r="CA15">
            <v>0</v>
          </cell>
          <cell r="CD15">
            <v>0</v>
          </cell>
          <cell r="CE15">
            <v>0</v>
          </cell>
          <cell r="CH15">
            <v>0</v>
          </cell>
          <cell r="CI15">
            <v>0</v>
          </cell>
          <cell r="CL15">
            <v>0</v>
          </cell>
          <cell r="CM15">
            <v>0</v>
          </cell>
          <cell r="CP15">
            <v>0</v>
          </cell>
          <cell r="CQ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23</v>
          </cell>
          <cell r="CX15">
            <v>64</v>
          </cell>
        </row>
        <row r="16">
          <cell r="B16">
            <v>23312112219</v>
          </cell>
          <cell r="C16" t="str">
            <v>Mai Hoàng</v>
          </cell>
          <cell r="D16" t="str">
            <v>Long</v>
          </cell>
          <cell r="E16">
            <v>30017</v>
          </cell>
          <cell r="G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  <cell r="Z16">
            <v>0</v>
          </cell>
          <cell r="AA16">
            <v>0</v>
          </cell>
          <cell r="AD16">
            <v>0</v>
          </cell>
          <cell r="AE16">
            <v>1.8</v>
          </cell>
          <cell r="AH16">
            <v>1.8</v>
          </cell>
          <cell r="AI16">
            <v>0</v>
          </cell>
          <cell r="AL16">
            <v>0</v>
          </cell>
          <cell r="AM16">
            <v>0</v>
          </cell>
          <cell r="AP16">
            <v>0</v>
          </cell>
          <cell r="AQ16">
            <v>0</v>
          </cell>
          <cell r="AT16">
            <v>0</v>
          </cell>
          <cell r="AU16">
            <v>0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F16">
            <v>0</v>
          </cell>
          <cell r="BG16">
            <v>0</v>
          </cell>
          <cell r="BJ16">
            <v>0</v>
          </cell>
          <cell r="BK16">
            <v>0</v>
          </cell>
          <cell r="BN16">
            <v>0</v>
          </cell>
          <cell r="BO16">
            <v>0</v>
          </cell>
          <cell r="BR16">
            <v>0</v>
          </cell>
          <cell r="BS16">
            <v>0</v>
          </cell>
          <cell r="BV16">
            <v>0</v>
          </cell>
          <cell r="BW16">
            <v>0</v>
          </cell>
          <cell r="BZ16">
            <v>0</v>
          </cell>
          <cell r="CA16">
            <v>0</v>
          </cell>
          <cell r="CD16">
            <v>0</v>
          </cell>
          <cell r="CE16">
            <v>0</v>
          </cell>
          <cell r="CH16">
            <v>0</v>
          </cell>
          <cell r="CI16">
            <v>0</v>
          </cell>
          <cell r="CL16">
            <v>0</v>
          </cell>
          <cell r="CM16">
            <v>0</v>
          </cell>
          <cell r="CP16">
            <v>0</v>
          </cell>
          <cell r="CQ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</v>
          </cell>
          <cell r="CX16">
            <v>64</v>
          </cell>
        </row>
        <row r="17">
          <cell r="B17">
            <v>23302112223</v>
          </cell>
          <cell r="C17" t="str">
            <v>Nguyễn Trung Mỹ</v>
          </cell>
          <cell r="D17" t="str">
            <v>Ngân</v>
          </cell>
          <cell r="E17">
            <v>33885</v>
          </cell>
          <cell r="G17">
            <v>7.7</v>
          </cell>
          <cell r="J17">
            <v>7.7</v>
          </cell>
          <cell r="K17">
            <v>9.6</v>
          </cell>
          <cell r="N17">
            <v>9.6</v>
          </cell>
          <cell r="O17">
            <v>8.9</v>
          </cell>
          <cell r="R17">
            <v>8.9</v>
          </cell>
          <cell r="S17">
            <v>7.9</v>
          </cell>
          <cell r="V17">
            <v>7.9</v>
          </cell>
          <cell r="W17">
            <v>6.5</v>
          </cell>
          <cell r="Z17">
            <v>6.5</v>
          </cell>
          <cell r="AA17">
            <v>7.5</v>
          </cell>
          <cell r="AD17">
            <v>7.5</v>
          </cell>
          <cell r="AE17">
            <v>8.6</v>
          </cell>
          <cell r="AH17">
            <v>8.6</v>
          </cell>
          <cell r="AI17">
            <v>7.3</v>
          </cell>
          <cell r="AL17">
            <v>7.3</v>
          </cell>
          <cell r="AM17">
            <v>9</v>
          </cell>
          <cell r="AP17">
            <v>9</v>
          </cell>
          <cell r="AQ17">
            <v>6.8</v>
          </cell>
          <cell r="AT17">
            <v>6.8</v>
          </cell>
          <cell r="AU17">
            <v>8.3</v>
          </cell>
          <cell r="AX17">
            <v>8.3</v>
          </cell>
          <cell r="AY17">
            <v>7.3</v>
          </cell>
          <cell r="BB17">
            <v>7.3</v>
          </cell>
          <cell r="BC17">
            <v>8.1</v>
          </cell>
          <cell r="BF17">
            <v>8.1</v>
          </cell>
          <cell r="BG17">
            <v>8.4</v>
          </cell>
          <cell r="BJ17">
            <v>8.4</v>
          </cell>
          <cell r="BK17">
            <v>8</v>
          </cell>
          <cell r="BN17">
            <v>8</v>
          </cell>
          <cell r="BO17">
            <v>6.7</v>
          </cell>
          <cell r="BR17">
            <v>6.7</v>
          </cell>
          <cell r="BS17">
            <v>7</v>
          </cell>
          <cell r="BV17">
            <v>7</v>
          </cell>
          <cell r="BW17">
            <v>7.7</v>
          </cell>
          <cell r="BZ17">
            <v>7.7</v>
          </cell>
          <cell r="CA17">
            <v>6.3</v>
          </cell>
          <cell r="CD17">
            <v>6.3</v>
          </cell>
          <cell r="CE17">
            <v>7.1</v>
          </cell>
          <cell r="CH17">
            <v>7.1</v>
          </cell>
          <cell r="CI17">
            <v>8.7</v>
          </cell>
          <cell r="CL17">
            <v>8.7</v>
          </cell>
          <cell r="CM17">
            <v>7.4</v>
          </cell>
          <cell r="CP17">
            <v>7.4</v>
          </cell>
          <cell r="CQ17">
            <v>6.9</v>
          </cell>
          <cell r="CT17">
            <v>6.9</v>
          </cell>
          <cell r="CU17">
            <v>64</v>
          </cell>
          <cell r="CV17">
            <v>7.74</v>
          </cell>
          <cell r="CW17">
            <v>0</v>
          </cell>
          <cell r="CX17">
            <v>0</v>
          </cell>
        </row>
        <row r="18">
          <cell r="B18">
            <v>23302112224</v>
          </cell>
          <cell r="C18" t="str">
            <v>Hồ Lê Như</v>
          </cell>
          <cell r="D18" t="str">
            <v>Ngọc</v>
          </cell>
          <cell r="E18">
            <v>34435</v>
          </cell>
          <cell r="G18">
            <v>3</v>
          </cell>
          <cell r="J18">
            <v>3</v>
          </cell>
          <cell r="K18">
            <v>3.9</v>
          </cell>
          <cell r="N18">
            <v>3.9</v>
          </cell>
          <cell r="O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D18">
            <v>0</v>
          </cell>
          <cell r="AE18">
            <v>6.4</v>
          </cell>
          <cell r="AH18">
            <v>6.4</v>
          </cell>
          <cell r="AI18">
            <v>0</v>
          </cell>
          <cell r="AL18">
            <v>0</v>
          </cell>
          <cell r="AM18">
            <v>0</v>
          </cell>
          <cell r="AP18">
            <v>0</v>
          </cell>
          <cell r="AQ18">
            <v>0</v>
          </cell>
          <cell r="AT18">
            <v>0</v>
          </cell>
          <cell r="AU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F18">
            <v>0</v>
          </cell>
          <cell r="BG18">
            <v>0</v>
          </cell>
          <cell r="BJ18">
            <v>0</v>
          </cell>
          <cell r="BK18">
            <v>0</v>
          </cell>
          <cell r="BN18">
            <v>0</v>
          </cell>
          <cell r="BO18">
            <v>0</v>
          </cell>
          <cell r="BR18">
            <v>0</v>
          </cell>
          <cell r="BS18">
            <v>0</v>
          </cell>
          <cell r="BV18">
            <v>0</v>
          </cell>
          <cell r="BW18">
            <v>0</v>
          </cell>
          <cell r="BZ18">
            <v>0</v>
          </cell>
          <cell r="CA18">
            <v>0</v>
          </cell>
          <cell r="CD18">
            <v>0</v>
          </cell>
          <cell r="CE18">
            <v>0</v>
          </cell>
          <cell r="CH18">
            <v>0</v>
          </cell>
          <cell r="CI18">
            <v>0</v>
          </cell>
          <cell r="CL18">
            <v>0</v>
          </cell>
          <cell r="CM18">
            <v>0</v>
          </cell>
          <cell r="CP18">
            <v>0</v>
          </cell>
          <cell r="CQ18">
            <v>0</v>
          </cell>
          <cell r="CT18">
            <v>0</v>
          </cell>
          <cell r="CU18">
            <v>2</v>
          </cell>
          <cell r="CV18">
            <v>18.25</v>
          </cell>
          <cell r="CW18">
            <v>22</v>
          </cell>
          <cell r="CX18">
            <v>62</v>
          </cell>
        </row>
        <row r="19">
          <cell r="B19">
            <v>23312112227</v>
          </cell>
          <cell r="C19" t="str">
            <v>Nguyễn Văn</v>
          </cell>
          <cell r="D19" t="str">
            <v>Nhân</v>
          </cell>
          <cell r="E19">
            <v>33437</v>
          </cell>
          <cell r="G19">
            <v>7.4</v>
          </cell>
          <cell r="J19">
            <v>7.4</v>
          </cell>
          <cell r="K19">
            <v>8.6</v>
          </cell>
          <cell r="N19">
            <v>8.6</v>
          </cell>
          <cell r="O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  <cell r="AD19">
            <v>0</v>
          </cell>
          <cell r="AE19">
            <v>9.4</v>
          </cell>
          <cell r="AH19">
            <v>9.4</v>
          </cell>
          <cell r="AI19">
            <v>0</v>
          </cell>
          <cell r="AL19">
            <v>0</v>
          </cell>
          <cell r="AM19">
            <v>0</v>
          </cell>
          <cell r="AP19">
            <v>0</v>
          </cell>
          <cell r="AQ19">
            <v>0</v>
          </cell>
          <cell r="AT19">
            <v>0</v>
          </cell>
          <cell r="AU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F19">
            <v>0</v>
          </cell>
          <cell r="BG19">
            <v>0</v>
          </cell>
          <cell r="BJ19">
            <v>0</v>
          </cell>
          <cell r="BK19">
            <v>0</v>
          </cell>
          <cell r="BN19">
            <v>0</v>
          </cell>
          <cell r="BO19">
            <v>0</v>
          </cell>
          <cell r="BR19">
            <v>0</v>
          </cell>
          <cell r="BS19">
            <v>0</v>
          </cell>
          <cell r="BV19">
            <v>0</v>
          </cell>
          <cell r="BW19">
            <v>0</v>
          </cell>
          <cell r="BZ19">
            <v>0</v>
          </cell>
          <cell r="CA19">
            <v>0</v>
          </cell>
          <cell r="CD19">
            <v>0</v>
          </cell>
          <cell r="CE19">
            <v>0</v>
          </cell>
          <cell r="CH19">
            <v>0</v>
          </cell>
          <cell r="CI19">
            <v>0</v>
          </cell>
          <cell r="CL19">
            <v>0</v>
          </cell>
          <cell r="CM19">
            <v>0</v>
          </cell>
          <cell r="CP19">
            <v>0</v>
          </cell>
          <cell r="CQ19">
            <v>0</v>
          </cell>
          <cell r="CT19">
            <v>0</v>
          </cell>
          <cell r="CU19">
            <v>9</v>
          </cell>
          <cell r="CV19">
            <v>8.24</v>
          </cell>
          <cell r="CW19">
            <v>20</v>
          </cell>
          <cell r="CX19">
            <v>55</v>
          </cell>
        </row>
        <row r="20">
          <cell r="B20">
            <v>23302112228</v>
          </cell>
          <cell r="C20" t="str">
            <v>Ngô Tấn</v>
          </cell>
          <cell r="D20" t="str">
            <v>Nhị</v>
          </cell>
          <cell r="E20">
            <v>27352</v>
          </cell>
          <cell r="G20">
            <v>7.9</v>
          </cell>
          <cell r="J20">
            <v>7.9</v>
          </cell>
          <cell r="K20">
            <v>8.3</v>
          </cell>
          <cell r="N20">
            <v>8.3</v>
          </cell>
          <cell r="O20">
            <v>8.2</v>
          </cell>
          <cell r="R20">
            <v>8.2</v>
          </cell>
          <cell r="S20">
            <v>7.4</v>
          </cell>
          <cell r="V20">
            <v>7.4</v>
          </cell>
          <cell r="W20">
            <v>7.5</v>
          </cell>
          <cell r="Z20">
            <v>7.5</v>
          </cell>
          <cell r="AA20">
            <v>7.8</v>
          </cell>
          <cell r="AD20">
            <v>7.8</v>
          </cell>
          <cell r="AE20">
            <v>5.5</v>
          </cell>
          <cell r="AH20">
            <v>5.5</v>
          </cell>
          <cell r="AI20">
            <v>7.7</v>
          </cell>
          <cell r="AL20">
            <v>7.7</v>
          </cell>
          <cell r="AM20">
            <v>9</v>
          </cell>
          <cell r="AP20">
            <v>9</v>
          </cell>
          <cell r="AQ20">
            <v>6.1</v>
          </cell>
          <cell r="AT20">
            <v>6.1</v>
          </cell>
          <cell r="AU20">
            <v>8.7</v>
          </cell>
          <cell r="AX20">
            <v>8.7</v>
          </cell>
          <cell r="AY20">
            <v>7.7</v>
          </cell>
          <cell r="BB20">
            <v>7.7</v>
          </cell>
          <cell r="BC20">
            <v>5.4</v>
          </cell>
          <cell r="BF20">
            <v>5.4</v>
          </cell>
          <cell r="BG20">
            <v>6.9</v>
          </cell>
          <cell r="BJ20">
            <v>6.9</v>
          </cell>
          <cell r="BK20">
            <v>8</v>
          </cell>
          <cell r="BN20">
            <v>8</v>
          </cell>
          <cell r="BO20">
            <v>5.6</v>
          </cell>
          <cell r="BR20">
            <v>5.6</v>
          </cell>
          <cell r="BS20">
            <v>8</v>
          </cell>
          <cell r="BV20">
            <v>8</v>
          </cell>
          <cell r="BW20">
            <v>6.6</v>
          </cell>
          <cell r="BZ20">
            <v>6.6</v>
          </cell>
          <cell r="CA20">
            <v>7.3</v>
          </cell>
          <cell r="CD20">
            <v>7.3</v>
          </cell>
          <cell r="CE20">
            <v>7.9</v>
          </cell>
          <cell r="CH20">
            <v>7.9</v>
          </cell>
          <cell r="CI20">
            <v>8.7</v>
          </cell>
          <cell r="CL20">
            <v>8.7</v>
          </cell>
          <cell r="CM20">
            <v>7.6</v>
          </cell>
          <cell r="CP20">
            <v>7.6</v>
          </cell>
          <cell r="CQ20">
            <v>8.4</v>
          </cell>
          <cell r="CT20">
            <v>8.4</v>
          </cell>
          <cell r="CU20">
            <v>64</v>
          </cell>
          <cell r="CV20">
            <v>7.52</v>
          </cell>
          <cell r="CW20">
            <v>0</v>
          </cell>
          <cell r="CX20">
            <v>0</v>
          </cell>
        </row>
        <row r="21">
          <cell r="B21">
            <v>23312112229</v>
          </cell>
          <cell r="C21" t="str">
            <v>Hồ Ngọc</v>
          </cell>
          <cell r="D21" t="str">
            <v>Pháp</v>
          </cell>
          <cell r="E21">
            <v>28126</v>
          </cell>
          <cell r="G21">
            <v>7.9</v>
          </cell>
          <cell r="J21">
            <v>7.9</v>
          </cell>
          <cell r="K21">
            <v>7.7</v>
          </cell>
          <cell r="N21">
            <v>7.7</v>
          </cell>
          <cell r="O21">
            <v>6.7</v>
          </cell>
          <cell r="R21">
            <v>6.7</v>
          </cell>
          <cell r="S21">
            <v>6.5</v>
          </cell>
          <cell r="V21">
            <v>6.5</v>
          </cell>
          <cell r="W21">
            <v>6.6</v>
          </cell>
          <cell r="Z21">
            <v>6.6</v>
          </cell>
          <cell r="AA21">
            <v>7.2</v>
          </cell>
          <cell r="AD21">
            <v>7.2</v>
          </cell>
          <cell r="AE21">
            <v>5.9</v>
          </cell>
          <cell r="AH21">
            <v>5.9</v>
          </cell>
          <cell r="AI21">
            <v>7.9</v>
          </cell>
          <cell r="AL21">
            <v>7.9</v>
          </cell>
          <cell r="AM21">
            <v>9</v>
          </cell>
          <cell r="AP21">
            <v>9</v>
          </cell>
          <cell r="AQ21">
            <v>6.8</v>
          </cell>
          <cell r="AT21">
            <v>6.8</v>
          </cell>
          <cell r="AU21">
            <v>7.7</v>
          </cell>
          <cell r="AX21">
            <v>7.7</v>
          </cell>
          <cell r="AY21">
            <v>7.7</v>
          </cell>
          <cell r="BB21">
            <v>7.7</v>
          </cell>
          <cell r="BC21">
            <v>7.1</v>
          </cell>
          <cell r="BF21">
            <v>7.1</v>
          </cell>
          <cell r="BG21">
            <v>7.4</v>
          </cell>
          <cell r="BJ21">
            <v>7.4</v>
          </cell>
          <cell r="BK21">
            <v>7.5</v>
          </cell>
          <cell r="BN21">
            <v>7.5</v>
          </cell>
          <cell r="BO21">
            <v>7.1</v>
          </cell>
          <cell r="BR21">
            <v>7.1</v>
          </cell>
          <cell r="BS21">
            <v>7.5</v>
          </cell>
          <cell r="BV21">
            <v>7.5</v>
          </cell>
          <cell r="BW21">
            <v>7.4</v>
          </cell>
          <cell r="BZ21">
            <v>7.4</v>
          </cell>
          <cell r="CA21">
            <v>7</v>
          </cell>
          <cell r="CD21">
            <v>7</v>
          </cell>
          <cell r="CE21">
            <v>7.5</v>
          </cell>
          <cell r="CH21">
            <v>7.5</v>
          </cell>
          <cell r="CI21">
            <v>8.2</v>
          </cell>
          <cell r="CL21">
            <v>8.2</v>
          </cell>
          <cell r="CM21">
            <v>7.4</v>
          </cell>
          <cell r="CP21">
            <v>7.4</v>
          </cell>
          <cell r="CQ21">
            <v>6.9</v>
          </cell>
          <cell r="CT21">
            <v>6.9</v>
          </cell>
          <cell r="CU21">
            <v>64</v>
          </cell>
          <cell r="CV21">
            <v>7.35</v>
          </cell>
          <cell r="CW21">
            <v>0</v>
          </cell>
          <cell r="CX21">
            <v>0</v>
          </cell>
        </row>
        <row r="22">
          <cell r="B22">
            <v>23312112231</v>
          </cell>
          <cell r="C22" t="str">
            <v>Huỳnh Phước Duy</v>
          </cell>
          <cell r="D22" t="str">
            <v>Phương</v>
          </cell>
          <cell r="E22">
            <v>30490</v>
          </cell>
          <cell r="G22">
            <v>7.9</v>
          </cell>
          <cell r="J22">
            <v>7.9</v>
          </cell>
          <cell r="K22">
            <v>8.1</v>
          </cell>
          <cell r="N22">
            <v>8.1</v>
          </cell>
          <cell r="O22">
            <v>7.8</v>
          </cell>
          <cell r="R22">
            <v>7.8</v>
          </cell>
          <cell r="S22">
            <v>6.9</v>
          </cell>
          <cell r="V22">
            <v>6.9</v>
          </cell>
          <cell r="W22">
            <v>6.9</v>
          </cell>
          <cell r="Z22">
            <v>6.9</v>
          </cell>
          <cell r="AA22">
            <v>6.3</v>
          </cell>
          <cell r="AD22">
            <v>6.3</v>
          </cell>
          <cell r="AE22">
            <v>6.8</v>
          </cell>
          <cell r="AH22">
            <v>6.8</v>
          </cell>
          <cell r="AI22">
            <v>7</v>
          </cell>
          <cell r="AL22">
            <v>7</v>
          </cell>
          <cell r="AM22">
            <v>9</v>
          </cell>
          <cell r="AP22">
            <v>9</v>
          </cell>
          <cell r="AQ22">
            <v>6.5</v>
          </cell>
          <cell r="AT22">
            <v>6.5</v>
          </cell>
          <cell r="AU22">
            <v>7.8</v>
          </cell>
          <cell r="AX22">
            <v>7.8</v>
          </cell>
          <cell r="AY22">
            <v>6.7</v>
          </cell>
          <cell r="BB22">
            <v>6.7</v>
          </cell>
          <cell r="BC22">
            <v>7.5</v>
          </cell>
          <cell r="BF22">
            <v>7.5</v>
          </cell>
          <cell r="BG22">
            <v>6.6</v>
          </cell>
          <cell r="BJ22">
            <v>6.6</v>
          </cell>
          <cell r="BK22">
            <v>7.8</v>
          </cell>
          <cell r="BN22">
            <v>7.8</v>
          </cell>
          <cell r="BO22">
            <v>6.6</v>
          </cell>
          <cell r="BR22">
            <v>6.6</v>
          </cell>
          <cell r="BS22">
            <v>7.2</v>
          </cell>
          <cell r="BV22">
            <v>7.2</v>
          </cell>
          <cell r="BW22">
            <v>6.9</v>
          </cell>
          <cell r="BZ22">
            <v>6.9</v>
          </cell>
          <cell r="CA22">
            <v>7</v>
          </cell>
          <cell r="CD22">
            <v>7</v>
          </cell>
          <cell r="CE22">
            <v>7.2</v>
          </cell>
          <cell r="CH22">
            <v>7.2</v>
          </cell>
          <cell r="CI22">
            <v>8.2</v>
          </cell>
          <cell r="CL22">
            <v>8.2</v>
          </cell>
          <cell r="CM22">
            <v>6.3</v>
          </cell>
          <cell r="CP22">
            <v>6.3</v>
          </cell>
          <cell r="CQ22">
            <v>8.1</v>
          </cell>
          <cell r="CT22">
            <v>8.1</v>
          </cell>
          <cell r="CU22">
            <v>64</v>
          </cell>
          <cell r="CV22">
            <v>7.29</v>
          </cell>
          <cell r="CW22">
            <v>0</v>
          </cell>
          <cell r="CX22">
            <v>0</v>
          </cell>
        </row>
        <row r="23">
          <cell r="B23">
            <v>23312112233</v>
          </cell>
          <cell r="C23" t="str">
            <v>Trần Vinh</v>
          </cell>
          <cell r="D23" t="str">
            <v>Quang</v>
          </cell>
          <cell r="E23">
            <v>31010</v>
          </cell>
          <cell r="G23">
            <v>7.7</v>
          </cell>
          <cell r="J23">
            <v>7.7</v>
          </cell>
          <cell r="K23">
            <v>7.8</v>
          </cell>
          <cell r="N23">
            <v>7.8</v>
          </cell>
          <cell r="O23">
            <v>8.6</v>
          </cell>
          <cell r="R23">
            <v>8.6</v>
          </cell>
          <cell r="S23">
            <v>7.6</v>
          </cell>
          <cell r="V23">
            <v>7.6</v>
          </cell>
          <cell r="W23">
            <v>7.3</v>
          </cell>
          <cell r="Z23">
            <v>7.3</v>
          </cell>
          <cell r="AA23">
            <v>6.9</v>
          </cell>
          <cell r="AD23">
            <v>6.9</v>
          </cell>
          <cell r="AE23">
            <v>6.4</v>
          </cell>
          <cell r="AH23">
            <v>6.4</v>
          </cell>
          <cell r="AI23">
            <v>7.2</v>
          </cell>
          <cell r="AL23">
            <v>7.2</v>
          </cell>
          <cell r="AM23">
            <v>9</v>
          </cell>
          <cell r="AP23">
            <v>9</v>
          </cell>
          <cell r="AQ23">
            <v>6.4</v>
          </cell>
          <cell r="AT23">
            <v>6.4</v>
          </cell>
          <cell r="AU23">
            <v>8.2</v>
          </cell>
          <cell r="AX23">
            <v>8.2</v>
          </cell>
          <cell r="AY23">
            <v>8</v>
          </cell>
          <cell r="BB23">
            <v>8</v>
          </cell>
          <cell r="BC23">
            <v>7.7</v>
          </cell>
          <cell r="BF23">
            <v>7.7</v>
          </cell>
          <cell r="BG23">
            <v>7.5</v>
          </cell>
          <cell r="BJ23">
            <v>7.5</v>
          </cell>
          <cell r="BK23">
            <v>7.6</v>
          </cell>
          <cell r="BN23">
            <v>7.6</v>
          </cell>
          <cell r="BO23">
            <v>7.3</v>
          </cell>
          <cell r="BR23">
            <v>7.3</v>
          </cell>
          <cell r="BS23">
            <v>6.9</v>
          </cell>
          <cell r="BV23">
            <v>6.9</v>
          </cell>
          <cell r="BW23">
            <v>7</v>
          </cell>
          <cell r="BZ23">
            <v>7</v>
          </cell>
          <cell r="CA23">
            <v>6.8</v>
          </cell>
          <cell r="CD23">
            <v>6.8</v>
          </cell>
          <cell r="CE23">
            <v>6.8</v>
          </cell>
          <cell r="CH23">
            <v>6.8</v>
          </cell>
          <cell r="CI23">
            <v>8.2</v>
          </cell>
          <cell r="CL23">
            <v>8.2</v>
          </cell>
          <cell r="CM23">
            <v>7.1</v>
          </cell>
          <cell r="CP23">
            <v>7.1</v>
          </cell>
          <cell r="CQ23">
            <v>6.7</v>
          </cell>
          <cell r="CT23">
            <v>6.7</v>
          </cell>
          <cell r="CU23">
            <v>64</v>
          </cell>
          <cell r="CV23">
            <v>7.44</v>
          </cell>
          <cell r="CW23">
            <v>0</v>
          </cell>
          <cell r="CX23">
            <v>0</v>
          </cell>
        </row>
        <row r="24">
          <cell r="B24">
            <v>23312112232</v>
          </cell>
          <cell r="C24" t="str">
            <v>Nguyễn Thanh</v>
          </cell>
          <cell r="D24" t="str">
            <v>Quang</v>
          </cell>
          <cell r="E24">
            <v>34106</v>
          </cell>
          <cell r="G24">
            <v>0</v>
          </cell>
          <cell r="J24">
            <v>0</v>
          </cell>
          <cell r="K24">
            <v>0</v>
          </cell>
          <cell r="N24">
            <v>0</v>
          </cell>
          <cell r="O24">
            <v>0</v>
          </cell>
          <cell r="R24">
            <v>0</v>
          </cell>
          <cell r="S24">
            <v>8.9</v>
          </cell>
          <cell r="V24">
            <v>8.9</v>
          </cell>
          <cell r="W24">
            <v>7.5</v>
          </cell>
          <cell r="Z24">
            <v>7.5</v>
          </cell>
          <cell r="AA24">
            <v>5.6</v>
          </cell>
          <cell r="AD24">
            <v>5.6</v>
          </cell>
          <cell r="AE24">
            <v>9.1</v>
          </cell>
          <cell r="AH24">
            <v>9.1</v>
          </cell>
          <cell r="AI24">
            <v>6.6</v>
          </cell>
          <cell r="AL24">
            <v>6.6</v>
          </cell>
          <cell r="AM24">
            <v>9</v>
          </cell>
          <cell r="AP24">
            <v>9</v>
          </cell>
          <cell r="AQ24">
            <v>7.3</v>
          </cell>
          <cell r="AT24">
            <v>7.3</v>
          </cell>
          <cell r="AU24">
            <v>7.1</v>
          </cell>
          <cell r="AX24">
            <v>7.1</v>
          </cell>
          <cell r="AY24">
            <v>8</v>
          </cell>
          <cell r="BB24">
            <v>8</v>
          </cell>
          <cell r="BC24">
            <v>7.7</v>
          </cell>
          <cell r="BF24">
            <v>7.7</v>
          </cell>
          <cell r="BG24">
            <v>7.1</v>
          </cell>
          <cell r="BJ24">
            <v>7.1</v>
          </cell>
          <cell r="BK24">
            <v>7.1</v>
          </cell>
          <cell r="BN24">
            <v>7.8</v>
          </cell>
          <cell r="BO24">
            <v>4.7</v>
          </cell>
          <cell r="BR24">
            <v>4.7</v>
          </cell>
          <cell r="BS24">
            <v>6.5</v>
          </cell>
          <cell r="BV24">
            <v>6.5</v>
          </cell>
          <cell r="BW24">
            <v>5</v>
          </cell>
          <cell r="BZ24">
            <v>5</v>
          </cell>
          <cell r="CA24">
            <v>5.6</v>
          </cell>
          <cell r="CD24">
            <v>5.6</v>
          </cell>
          <cell r="CE24">
            <v>7.2</v>
          </cell>
          <cell r="CH24">
            <v>7.2</v>
          </cell>
          <cell r="CI24">
            <v>8.2</v>
          </cell>
          <cell r="CL24">
            <v>8.2</v>
          </cell>
          <cell r="CM24">
            <v>7.5</v>
          </cell>
          <cell r="CP24">
            <v>7.5</v>
          </cell>
          <cell r="CQ24">
            <v>7</v>
          </cell>
          <cell r="CT24">
            <v>7</v>
          </cell>
          <cell r="CU24">
            <v>54</v>
          </cell>
          <cell r="CV24">
            <v>7.13</v>
          </cell>
          <cell r="CW24">
            <v>3</v>
          </cell>
          <cell r="CX24">
            <v>10</v>
          </cell>
        </row>
        <row r="25">
          <cell r="B25">
            <v>23312112236</v>
          </cell>
          <cell r="C25" t="str">
            <v>Lê Viết</v>
          </cell>
          <cell r="D25" t="str">
            <v>Sang</v>
          </cell>
          <cell r="E25">
            <v>30278</v>
          </cell>
          <cell r="G25">
            <v>0</v>
          </cell>
          <cell r="J25">
            <v>0</v>
          </cell>
          <cell r="K25">
            <v>0</v>
          </cell>
          <cell r="N25">
            <v>0</v>
          </cell>
          <cell r="O25">
            <v>6.7</v>
          </cell>
          <cell r="R25">
            <v>6.7</v>
          </cell>
          <cell r="S25">
            <v>0</v>
          </cell>
          <cell r="V25">
            <v>0</v>
          </cell>
          <cell r="W25">
            <v>4.6</v>
          </cell>
          <cell r="Z25">
            <v>4.6</v>
          </cell>
          <cell r="AA25">
            <v>6.5</v>
          </cell>
          <cell r="AD25">
            <v>6.5</v>
          </cell>
          <cell r="AE25">
            <v>0</v>
          </cell>
          <cell r="AH25">
            <v>0</v>
          </cell>
          <cell r="AI25">
            <v>3.3</v>
          </cell>
          <cell r="AL25">
            <v>3.3</v>
          </cell>
          <cell r="AM25">
            <v>9</v>
          </cell>
          <cell r="AP25">
            <v>9</v>
          </cell>
          <cell r="AQ25">
            <v>3</v>
          </cell>
          <cell r="AT25">
            <v>3</v>
          </cell>
          <cell r="AU25">
            <v>3.9</v>
          </cell>
          <cell r="AX25">
            <v>3.9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7.8</v>
          </cell>
          <cell r="BJ25">
            <v>7.8</v>
          </cell>
          <cell r="BK25">
            <v>0</v>
          </cell>
          <cell r="BN25">
            <v>6.7</v>
          </cell>
          <cell r="BO25">
            <v>0</v>
          </cell>
          <cell r="BR25">
            <v>0</v>
          </cell>
          <cell r="BS25">
            <v>0</v>
          </cell>
          <cell r="BV25">
            <v>0</v>
          </cell>
          <cell r="BW25">
            <v>0</v>
          </cell>
          <cell r="BZ25">
            <v>0</v>
          </cell>
          <cell r="CA25">
            <v>6.1</v>
          </cell>
          <cell r="CD25">
            <v>6.1</v>
          </cell>
          <cell r="CE25">
            <v>0</v>
          </cell>
          <cell r="CH25">
            <v>0</v>
          </cell>
          <cell r="CI25">
            <v>8.2</v>
          </cell>
          <cell r="CL25">
            <v>8.2</v>
          </cell>
          <cell r="CM25">
            <v>7.2</v>
          </cell>
          <cell r="CP25">
            <v>7.2</v>
          </cell>
          <cell r="CQ25">
            <v>0</v>
          </cell>
          <cell r="CT25">
            <v>0</v>
          </cell>
          <cell r="CU25">
            <v>21</v>
          </cell>
          <cell r="CV25">
            <v>9.44</v>
          </cell>
          <cell r="CW25">
            <v>14</v>
          </cell>
          <cell r="CX25">
            <v>40</v>
          </cell>
        </row>
        <row r="26">
          <cell r="B26">
            <v>23302112237</v>
          </cell>
          <cell r="C26" t="str">
            <v>Nguyễn Thanh</v>
          </cell>
          <cell r="D26" t="str">
            <v>Tiên</v>
          </cell>
          <cell r="E26">
            <v>34850</v>
          </cell>
          <cell r="G26">
            <v>8</v>
          </cell>
          <cell r="J26">
            <v>8</v>
          </cell>
          <cell r="K26">
            <v>8.9</v>
          </cell>
          <cell r="N26">
            <v>8.9</v>
          </cell>
          <cell r="O26">
            <v>9</v>
          </cell>
          <cell r="R26">
            <v>9</v>
          </cell>
          <cell r="S26">
            <v>8.8</v>
          </cell>
          <cell r="V26">
            <v>8.8</v>
          </cell>
          <cell r="W26">
            <v>8</v>
          </cell>
          <cell r="Z26">
            <v>8</v>
          </cell>
          <cell r="AA26">
            <v>7.2</v>
          </cell>
          <cell r="AD26">
            <v>7.2</v>
          </cell>
          <cell r="AE26">
            <v>8.6</v>
          </cell>
          <cell r="AH26">
            <v>8.6</v>
          </cell>
          <cell r="AI26">
            <v>7.8</v>
          </cell>
          <cell r="AL26">
            <v>7.8</v>
          </cell>
          <cell r="AM26">
            <v>9</v>
          </cell>
          <cell r="AP26">
            <v>9</v>
          </cell>
          <cell r="AQ26">
            <v>7.1</v>
          </cell>
          <cell r="AT26">
            <v>7.1</v>
          </cell>
          <cell r="AU26">
            <v>8</v>
          </cell>
          <cell r="AX26">
            <v>8</v>
          </cell>
          <cell r="AY26">
            <v>7.3</v>
          </cell>
          <cell r="BB26">
            <v>7.3</v>
          </cell>
          <cell r="BC26">
            <v>7.9</v>
          </cell>
          <cell r="BF26">
            <v>7.9</v>
          </cell>
          <cell r="BG26">
            <v>7</v>
          </cell>
          <cell r="BJ26">
            <v>7</v>
          </cell>
          <cell r="BK26">
            <v>8.6</v>
          </cell>
          <cell r="BN26">
            <v>8.6</v>
          </cell>
          <cell r="BO26">
            <v>7.1</v>
          </cell>
          <cell r="BR26">
            <v>7.1</v>
          </cell>
          <cell r="BS26">
            <v>7.2</v>
          </cell>
          <cell r="BV26">
            <v>7.2</v>
          </cell>
          <cell r="BW26">
            <v>6.7</v>
          </cell>
          <cell r="BZ26">
            <v>6.7</v>
          </cell>
          <cell r="CA26">
            <v>6.3</v>
          </cell>
          <cell r="CD26">
            <v>6.3</v>
          </cell>
          <cell r="CE26">
            <v>7.2</v>
          </cell>
          <cell r="CH26">
            <v>7.2</v>
          </cell>
          <cell r="CI26">
            <v>8.2</v>
          </cell>
          <cell r="CL26">
            <v>8.2</v>
          </cell>
          <cell r="CM26">
            <v>8.9</v>
          </cell>
          <cell r="CP26">
            <v>8.9</v>
          </cell>
          <cell r="CQ26">
            <v>7.5</v>
          </cell>
          <cell r="CT26">
            <v>7.5</v>
          </cell>
          <cell r="CU26">
            <v>64</v>
          </cell>
          <cell r="CV26">
            <v>7.81</v>
          </cell>
          <cell r="CW26">
            <v>0</v>
          </cell>
          <cell r="CX26">
            <v>0</v>
          </cell>
        </row>
        <row r="27">
          <cell r="B27">
            <v>23302112238</v>
          </cell>
          <cell r="C27" t="str">
            <v>Trần Thị Minh</v>
          </cell>
          <cell r="D27" t="str">
            <v>Toàn</v>
          </cell>
          <cell r="E27">
            <v>33958</v>
          </cell>
          <cell r="G27">
            <v>7.8</v>
          </cell>
          <cell r="J27">
            <v>7.8</v>
          </cell>
          <cell r="K27">
            <v>8.1</v>
          </cell>
          <cell r="N27">
            <v>8.1</v>
          </cell>
          <cell r="O27">
            <v>8.7</v>
          </cell>
          <cell r="R27">
            <v>8.7</v>
          </cell>
          <cell r="S27">
            <v>7.8</v>
          </cell>
          <cell r="V27">
            <v>7.8</v>
          </cell>
          <cell r="W27">
            <v>8</v>
          </cell>
          <cell r="Z27">
            <v>8</v>
          </cell>
          <cell r="AA27">
            <v>7.8</v>
          </cell>
          <cell r="AD27">
            <v>7.8</v>
          </cell>
          <cell r="AE27">
            <v>8.2</v>
          </cell>
          <cell r="AH27">
            <v>8.2</v>
          </cell>
          <cell r="AI27">
            <v>7</v>
          </cell>
          <cell r="AL27">
            <v>7</v>
          </cell>
          <cell r="AM27">
            <v>9</v>
          </cell>
          <cell r="AP27">
            <v>9</v>
          </cell>
          <cell r="AQ27">
            <v>7.8</v>
          </cell>
          <cell r="AT27">
            <v>7.8</v>
          </cell>
          <cell r="AU27">
            <v>8.5</v>
          </cell>
          <cell r="AX27">
            <v>8.5</v>
          </cell>
          <cell r="AY27">
            <v>7.3</v>
          </cell>
          <cell r="BB27">
            <v>7.3</v>
          </cell>
          <cell r="BC27">
            <v>7.5</v>
          </cell>
          <cell r="BF27">
            <v>7.5</v>
          </cell>
          <cell r="BG27">
            <v>7.7</v>
          </cell>
          <cell r="BJ27">
            <v>7.7</v>
          </cell>
          <cell r="BK27">
            <v>7.8</v>
          </cell>
          <cell r="BN27">
            <v>7.8</v>
          </cell>
          <cell r="BO27">
            <v>7</v>
          </cell>
          <cell r="BR27">
            <v>7</v>
          </cell>
          <cell r="BS27">
            <v>7</v>
          </cell>
          <cell r="BV27">
            <v>7</v>
          </cell>
          <cell r="BW27">
            <v>7.5</v>
          </cell>
          <cell r="BZ27">
            <v>7.5</v>
          </cell>
          <cell r="CA27">
            <v>4.9</v>
          </cell>
          <cell r="CD27">
            <v>4.9</v>
          </cell>
          <cell r="CE27">
            <v>7.1</v>
          </cell>
          <cell r="CH27">
            <v>7.1</v>
          </cell>
          <cell r="CI27">
            <v>9.2</v>
          </cell>
          <cell r="CL27">
            <v>9.2</v>
          </cell>
          <cell r="CM27">
            <v>7.7</v>
          </cell>
          <cell r="CP27">
            <v>7.7</v>
          </cell>
          <cell r="CQ27">
            <v>7.5</v>
          </cell>
          <cell r="CT27">
            <v>7.5</v>
          </cell>
          <cell r="CU27">
            <v>64</v>
          </cell>
          <cell r="CV27">
            <v>7.68</v>
          </cell>
          <cell r="CW27">
            <v>0</v>
          </cell>
          <cell r="CX27">
            <v>0</v>
          </cell>
        </row>
        <row r="28">
          <cell r="B28">
            <v>23312112242</v>
          </cell>
          <cell r="C28" t="str">
            <v>Dương Thái</v>
          </cell>
          <cell r="D28" t="str">
            <v>Thạch</v>
          </cell>
          <cell r="E28">
            <v>30642</v>
          </cell>
          <cell r="G28">
            <v>7.4</v>
          </cell>
          <cell r="J28">
            <v>7.4</v>
          </cell>
          <cell r="K28">
            <v>7.6</v>
          </cell>
          <cell r="N28">
            <v>7.6</v>
          </cell>
          <cell r="O28">
            <v>8</v>
          </cell>
          <cell r="R28">
            <v>8</v>
          </cell>
          <cell r="S28">
            <v>7.7</v>
          </cell>
          <cell r="V28">
            <v>7.7</v>
          </cell>
          <cell r="W28">
            <v>7.7</v>
          </cell>
          <cell r="Z28">
            <v>7.7</v>
          </cell>
          <cell r="AA28">
            <v>7.2</v>
          </cell>
          <cell r="AD28">
            <v>7.2</v>
          </cell>
          <cell r="AE28">
            <v>5.9</v>
          </cell>
          <cell r="AH28">
            <v>5.9</v>
          </cell>
          <cell r="AI28">
            <v>7.9</v>
          </cell>
          <cell r="AL28">
            <v>7.9</v>
          </cell>
          <cell r="AM28">
            <v>9</v>
          </cell>
          <cell r="AP28">
            <v>9</v>
          </cell>
          <cell r="AQ28">
            <v>6.5</v>
          </cell>
          <cell r="AT28">
            <v>6.5</v>
          </cell>
          <cell r="AU28">
            <v>7.8</v>
          </cell>
          <cell r="AX28">
            <v>7.8</v>
          </cell>
          <cell r="AY28">
            <v>7.3</v>
          </cell>
          <cell r="BB28">
            <v>7.3</v>
          </cell>
          <cell r="BC28">
            <v>7.1</v>
          </cell>
          <cell r="BF28">
            <v>7.1</v>
          </cell>
          <cell r="BG28">
            <v>7.7</v>
          </cell>
          <cell r="BJ28">
            <v>7.7</v>
          </cell>
          <cell r="BK28">
            <v>7.8</v>
          </cell>
          <cell r="BN28">
            <v>7.8</v>
          </cell>
          <cell r="BO28">
            <v>8</v>
          </cell>
          <cell r="BR28">
            <v>8</v>
          </cell>
          <cell r="BS28">
            <v>7.5</v>
          </cell>
          <cell r="BV28">
            <v>7.5</v>
          </cell>
          <cell r="BW28">
            <v>7.1</v>
          </cell>
          <cell r="BZ28">
            <v>7.1</v>
          </cell>
          <cell r="CA28">
            <v>7</v>
          </cell>
          <cell r="CD28">
            <v>7</v>
          </cell>
          <cell r="CE28">
            <v>7.4</v>
          </cell>
          <cell r="CH28">
            <v>7.4</v>
          </cell>
          <cell r="CI28">
            <v>8.7</v>
          </cell>
          <cell r="CL28">
            <v>8.7</v>
          </cell>
          <cell r="CM28">
            <v>6.8</v>
          </cell>
          <cell r="CP28">
            <v>6.8</v>
          </cell>
          <cell r="CQ28">
            <v>8.1</v>
          </cell>
          <cell r="CT28">
            <v>8.1</v>
          </cell>
          <cell r="CU28">
            <v>64</v>
          </cell>
          <cell r="CV28">
            <v>7.53</v>
          </cell>
          <cell r="CW28">
            <v>0</v>
          </cell>
          <cell r="CX28">
            <v>0</v>
          </cell>
        </row>
        <row r="29">
          <cell r="B29">
            <v>23302112244</v>
          </cell>
          <cell r="C29" t="str">
            <v>Hồ Minh Phương</v>
          </cell>
          <cell r="D29" t="str">
            <v>Thảo</v>
          </cell>
          <cell r="E29">
            <v>34692</v>
          </cell>
          <cell r="G29">
            <v>7.6</v>
          </cell>
          <cell r="J29">
            <v>7.6</v>
          </cell>
          <cell r="K29">
            <v>8.5</v>
          </cell>
          <cell r="N29">
            <v>8.5</v>
          </cell>
          <cell r="O29">
            <v>8.7</v>
          </cell>
          <cell r="R29">
            <v>8.7</v>
          </cell>
          <cell r="S29">
            <v>9.3</v>
          </cell>
          <cell r="V29">
            <v>9.3</v>
          </cell>
          <cell r="W29">
            <v>8</v>
          </cell>
          <cell r="Z29">
            <v>8</v>
          </cell>
          <cell r="AA29">
            <v>8.1</v>
          </cell>
          <cell r="AD29">
            <v>8.1</v>
          </cell>
          <cell r="AE29">
            <v>8.7</v>
          </cell>
          <cell r="AH29">
            <v>8.7</v>
          </cell>
          <cell r="AI29">
            <v>7.7</v>
          </cell>
          <cell r="AL29">
            <v>7.7</v>
          </cell>
          <cell r="AM29">
            <v>9</v>
          </cell>
          <cell r="AP29">
            <v>9</v>
          </cell>
          <cell r="AQ29">
            <v>7.9</v>
          </cell>
          <cell r="AT29">
            <v>7.9</v>
          </cell>
          <cell r="AU29">
            <v>8.5</v>
          </cell>
          <cell r="AX29">
            <v>8.5</v>
          </cell>
          <cell r="AY29">
            <v>7.3</v>
          </cell>
          <cell r="BB29">
            <v>7.3</v>
          </cell>
          <cell r="BC29">
            <v>7.4</v>
          </cell>
          <cell r="BF29">
            <v>7.4</v>
          </cell>
          <cell r="BG29">
            <v>8.2</v>
          </cell>
          <cell r="BJ29">
            <v>8.2</v>
          </cell>
          <cell r="BK29">
            <v>8.4</v>
          </cell>
          <cell r="BN29">
            <v>8.4</v>
          </cell>
          <cell r="BO29">
            <v>6.5</v>
          </cell>
          <cell r="BR29">
            <v>6.5</v>
          </cell>
          <cell r="BS29">
            <v>8.1</v>
          </cell>
          <cell r="BV29">
            <v>8.1</v>
          </cell>
          <cell r="BW29">
            <v>7</v>
          </cell>
          <cell r="BZ29">
            <v>7</v>
          </cell>
          <cell r="CA29">
            <v>7</v>
          </cell>
          <cell r="CD29">
            <v>7</v>
          </cell>
          <cell r="CE29">
            <v>7.5</v>
          </cell>
          <cell r="CH29">
            <v>7.5</v>
          </cell>
          <cell r="CI29">
            <v>8.7</v>
          </cell>
          <cell r="CL29">
            <v>8.7</v>
          </cell>
          <cell r="CM29">
            <v>7.4</v>
          </cell>
          <cell r="CP29">
            <v>7.4</v>
          </cell>
          <cell r="CQ29">
            <v>7.7</v>
          </cell>
          <cell r="CT29">
            <v>7.7</v>
          </cell>
          <cell r="CU29">
            <v>64</v>
          </cell>
          <cell r="CV29">
            <v>7.97</v>
          </cell>
          <cell r="CW29">
            <v>0</v>
          </cell>
          <cell r="CX29">
            <v>0</v>
          </cell>
        </row>
        <row r="30">
          <cell r="B30">
            <v>23302112247</v>
          </cell>
          <cell r="C30" t="str">
            <v>Phạm Đức</v>
          </cell>
          <cell r="D30" t="str">
            <v>Thịnh</v>
          </cell>
          <cell r="E30">
            <v>30696</v>
          </cell>
          <cell r="G30">
            <v>6.3</v>
          </cell>
          <cell r="J30">
            <v>6.3</v>
          </cell>
          <cell r="K30">
            <v>7.3</v>
          </cell>
          <cell r="N30">
            <v>7.3</v>
          </cell>
          <cell r="O30">
            <v>8.1</v>
          </cell>
          <cell r="R30">
            <v>8.1</v>
          </cell>
          <cell r="S30">
            <v>7.2</v>
          </cell>
          <cell r="V30">
            <v>7.2</v>
          </cell>
          <cell r="W30">
            <v>6.7</v>
          </cell>
          <cell r="Z30">
            <v>6.7</v>
          </cell>
          <cell r="AA30">
            <v>5.9</v>
          </cell>
          <cell r="AD30">
            <v>5.9</v>
          </cell>
          <cell r="AE30">
            <v>4.4</v>
          </cell>
          <cell r="AH30">
            <v>4.4</v>
          </cell>
          <cell r="AI30">
            <v>5.4</v>
          </cell>
          <cell r="AL30">
            <v>5.4</v>
          </cell>
          <cell r="AM30">
            <v>9</v>
          </cell>
          <cell r="AP30">
            <v>9</v>
          </cell>
          <cell r="AQ30">
            <v>6.4</v>
          </cell>
          <cell r="AT30">
            <v>6.4</v>
          </cell>
          <cell r="AU30">
            <v>7.3</v>
          </cell>
          <cell r="AX30">
            <v>7.3</v>
          </cell>
          <cell r="AY30">
            <v>6.7</v>
          </cell>
          <cell r="BB30">
            <v>6.7</v>
          </cell>
          <cell r="BC30">
            <v>5.1</v>
          </cell>
          <cell r="BF30">
            <v>5.1</v>
          </cell>
          <cell r="BG30">
            <v>7.9</v>
          </cell>
          <cell r="BJ30">
            <v>7.9</v>
          </cell>
          <cell r="BK30">
            <v>6.7</v>
          </cell>
          <cell r="BN30">
            <v>8</v>
          </cell>
          <cell r="BO30">
            <v>5.5</v>
          </cell>
          <cell r="BR30">
            <v>5.5</v>
          </cell>
          <cell r="BS30">
            <v>6.8</v>
          </cell>
          <cell r="BV30">
            <v>6.8</v>
          </cell>
          <cell r="BW30">
            <v>5.8</v>
          </cell>
          <cell r="BZ30">
            <v>5.8</v>
          </cell>
          <cell r="CA30">
            <v>6.8</v>
          </cell>
          <cell r="CD30">
            <v>6.8</v>
          </cell>
          <cell r="CE30">
            <v>4.4</v>
          </cell>
          <cell r="CH30">
            <v>4.4</v>
          </cell>
          <cell r="CI30">
            <v>8.2</v>
          </cell>
          <cell r="CL30">
            <v>8.2</v>
          </cell>
          <cell r="CM30">
            <v>6.9</v>
          </cell>
          <cell r="CP30">
            <v>6.9</v>
          </cell>
          <cell r="CQ30">
            <v>6.1</v>
          </cell>
          <cell r="CT30">
            <v>6.1</v>
          </cell>
          <cell r="CU30">
            <v>64</v>
          </cell>
          <cell r="CV30">
            <v>6.66</v>
          </cell>
          <cell r="CW30">
            <v>0</v>
          </cell>
          <cell r="CX30">
            <v>0</v>
          </cell>
        </row>
        <row r="31">
          <cell r="B31">
            <v>23312112248</v>
          </cell>
          <cell r="C31" t="str">
            <v>Lương Ngọc</v>
          </cell>
          <cell r="D31" t="str">
            <v>Thủy</v>
          </cell>
          <cell r="E31">
            <v>29913</v>
          </cell>
          <cell r="G31">
            <v>7.9</v>
          </cell>
          <cell r="J31">
            <v>7.9</v>
          </cell>
          <cell r="K31">
            <v>7.3</v>
          </cell>
          <cell r="N31">
            <v>7.3</v>
          </cell>
          <cell r="O31">
            <v>8</v>
          </cell>
          <cell r="R31">
            <v>8</v>
          </cell>
          <cell r="S31">
            <v>7</v>
          </cell>
          <cell r="V31">
            <v>7</v>
          </cell>
          <cell r="W31">
            <v>7.1</v>
          </cell>
          <cell r="Z31">
            <v>7.1</v>
          </cell>
          <cell r="AA31">
            <v>7.2</v>
          </cell>
          <cell r="AD31">
            <v>7.2</v>
          </cell>
          <cell r="AE31">
            <v>7</v>
          </cell>
          <cell r="AH31">
            <v>7</v>
          </cell>
          <cell r="AI31">
            <v>8.8</v>
          </cell>
          <cell r="AL31">
            <v>8.8</v>
          </cell>
          <cell r="AM31">
            <v>9</v>
          </cell>
          <cell r="AP31">
            <v>9</v>
          </cell>
          <cell r="AQ31">
            <v>7</v>
          </cell>
          <cell r="AT31">
            <v>7</v>
          </cell>
          <cell r="AU31">
            <v>7.4</v>
          </cell>
          <cell r="AX31">
            <v>7.4</v>
          </cell>
          <cell r="AY31">
            <v>7.3</v>
          </cell>
          <cell r="BB31">
            <v>7.3</v>
          </cell>
          <cell r="BC31">
            <v>7.4</v>
          </cell>
          <cell r="BF31">
            <v>7.4</v>
          </cell>
          <cell r="BG31">
            <v>7.9</v>
          </cell>
          <cell r="BJ31">
            <v>7.9</v>
          </cell>
          <cell r="BK31">
            <v>8</v>
          </cell>
          <cell r="BN31">
            <v>8</v>
          </cell>
          <cell r="BO31">
            <v>6.8</v>
          </cell>
          <cell r="BR31">
            <v>6.8</v>
          </cell>
          <cell r="BS31">
            <v>7.6</v>
          </cell>
          <cell r="BV31">
            <v>7.6</v>
          </cell>
          <cell r="BW31">
            <v>7.4</v>
          </cell>
          <cell r="BZ31">
            <v>7.4</v>
          </cell>
          <cell r="CA31">
            <v>7</v>
          </cell>
          <cell r="CD31">
            <v>7</v>
          </cell>
          <cell r="CE31">
            <v>7.1</v>
          </cell>
          <cell r="CH31">
            <v>7.1</v>
          </cell>
          <cell r="CI31">
            <v>8.2</v>
          </cell>
          <cell r="CL31">
            <v>8.2</v>
          </cell>
          <cell r="CM31">
            <v>6.3</v>
          </cell>
          <cell r="CP31">
            <v>6.3</v>
          </cell>
          <cell r="CQ31">
            <v>7.6</v>
          </cell>
          <cell r="CT31">
            <v>7.6</v>
          </cell>
          <cell r="CU31">
            <v>64</v>
          </cell>
          <cell r="CV31">
            <v>7.52</v>
          </cell>
          <cell r="CW31">
            <v>0</v>
          </cell>
          <cell r="CX31">
            <v>0</v>
          </cell>
        </row>
        <row r="32">
          <cell r="B32">
            <v>23302112249</v>
          </cell>
          <cell r="C32" t="str">
            <v>Nguyễn Thị Thùy</v>
          </cell>
          <cell r="D32" t="str">
            <v>Trang</v>
          </cell>
          <cell r="E32">
            <v>34127</v>
          </cell>
          <cell r="G32">
            <v>7.6</v>
          </cell>
          <cell r="J32">
            <v>7.6</v>
          </cell>
          <cell r="K32">
            <v>7.4</v>
          </cell>
          <cell r="N32">
            <v>7.4</v>
          </cell>
          <cell r="O32">
            <v>7.8</v>
          </cell>
          <cell r="R32">
            <v>7.8</v>
          </cell>
          <cell r="S32">
            <v>8.2</v>
          </cell>
          <cell r="V32">
            <v>8.2</v>
          </cell>
          <cell r="W32">
            <v>7.1</v>
          </cell>
          <cell r="Z32">
            <v>7.1</v>
          </cell>
          <cell r="AA32">
            <v>7.5</v>
          </cell>
          <cell r="AD32">
            <v>7.5</v>
          </cell>
          <cell r="AE32">
            <v>6.7</v>
          </cell>
          <cell r="AH32">
            <v>6.7</v>
          </cell>
          <cell r="AI32">
            <v>7.7</v>
          </cell>
          <cell r="AL32">
            <v>7.7</v>
          </cell>
          <cell r="AM32">
            <v>9</v>
          </cell>
          <cell r="AP32">
            <v>9</v>
          </cell>
          <cell r="AQ32">
            <v>6.8</v>
          </cell>
          <cell r="AT32">
            <v>6.8</v>
          </cell>
          <cell r="AU32">
            <v>8</v>
          </cell>
          <cell r="AX32">
            <v>8</v>
          </cell>
          <cell r="AY32">
            <v>7.3</v>
          </cell>
          <cell r="BB32">
            <v>7.3</v>
          </cell>
          <cell r="BC32">
            <v>6.8</v>
          </cell>
          <cell r="BF32">
            <v>6.8</v>
          </cell>
          <cell r="BG32">
            <v>7.7</v>
          </cell>
          <cell r="BJ32">
            <v>7.7</v>
          </cell>
          <cell r="BK32">
            <v>0</v>
          </cell>
          <cell r="BL32" t="str">
            <v>PHĐ</v>
          </cell>
          <cell r="BN32">
            <v>0</v>
          </cell>
          <cell r="BO32">
            <v>6.3</v>
          </cell>
          <cell r="BR32">
            <v>6.3</v>
          </cell>
          <cell r="BS32">
            <v>0</v>
          </cell>
          <cell r="BT32" t="str">
            <v>PHĐ</v>
          </cell>
          <cell r="BV32">
            <v>0</v>
          </cell>
          <cell r="BW32">
            <v>6.6</v>
          </cell>
          <cell r="BZ32">
            <v>6.6</v>
          </cell>
          <cell r="CA32">
            <v>7</v>
          </cell>
          <cell r="CD32">
            <v>7</v>
          </cell>
          <cell r="CE32">
            <v>7.1</v>
          </cell>
          <cell r="CH32">
            <v>7.1</v>
          </cell>
          <cell r="CI32">
            <v>8.2</v>
          </cell>
          <cell r="CL32">
            <v>8.2</v>
          </cell>
          <cell r="CM32">
            <v>7.1</v>
          </cell>
          <cell r="CP32">
            <v>7.1</v>
          </cell>
          <cell r="CQ32">
            <v>6.7</v>
          </cell>
          <cell r="CT32">
            <v>6.7</v>
          </cell>
          <cell r="CU32">
            <v>58</v>
          </cell>
          <cell r="CV32">
            <v>7.38</v>
          </cell>
          <cell r="CW32">
            <v>2</v>
          </cell>
          <cell r="CX32">
            <v>6</v>
          </cell>
        </row>
        <row r="33">
          <cell r="B33">
            <v>23312112252</v>
          </cell>
          <cell r="C33" t="str">
            <v>Lê Quang</v>
          </cell>
          <cell r="D33" t="str">
            <v>Triều</v>
          </cell>
          <cell r="E33">
            <v>30968</v>
          </cell>
          <cell r="G33">
            <v>7.5</v>
          </cell>
          <cell r="J33">
            <v>7.5</v>
          </cell>
          <cell r="K33">
            <v>7.9</v>
          </cell>
          <cell r="N33">
            <v>7.9</v>
          </cell>
          <cell r="O33">
            <v>0</v>
          </cell>
          <cell r="R33">
            <v>0</v>
          </cell>
          <cell r="S33">
            <v>0</v>
          </cell>
          <cell r="V33">
            <v>0</v>
          </cell>
          <cell r="W33">
            <v>0</v>
          </cell>
          <cell r="Z33">
            <v>0</v>
          </cell>
          <cell r="AA33">
            <v>0</v>
          </cell>
          <cell r="AD33">
            <v>0</v>
          </cell>
          <cell r="AE33">
            <v>4</v>
          </cell>
          <cell r="AH33">
            <v>4</v>
          </cell>
          <cell r="AI33">
            <v>0</v>
          </cell>
          <cell r="AL33">
            <v>0</v>
          </cell>
          <cell r="AM33">
            <v>0</v>
          </cell>
          <cell r="AP33">
            <v>0</v>
          </cell>
          <cell r="AQ33">
            <v>0</v>
          </cell>
          <cell r="AT33">
            <v>0</v>
          </cell>
          <cell r="AU33">
            <v>0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F33">
            <v>0</v>
          </cell>
          <cell r="BG33">
            <v>0</v>
          </cell>
          <cell r="BJ33">
            <v>0</v>
          </cell>
          <cell r="BK33">
            <v>0</v>
          </cell>
          <cell r="BN33">
            <v>0</v>
          </cell>
          <cell r="BO33">
            <v>0</v>
          </cell>
          <cell r="BR33">
            <v>0</v>
          </cell>
          <cell r="BS33">
            <v>0</v>
          </cell>
          <cell r="BV33">
            <v>0</v>
          </cell>
          <cell r="BW33">
            <v>0</v>
          </cell>
          <cell r="BZ33">
            <v>0</v>
          </cell>
          <cell r="CA33">
            <v>0</v>
          </cell>
          <cell r="CD33">
            <v>0</v>
          </cell>
          <cell r="CE33">
            <v>0</v>
          </cell>
          <cell r="CH33">
            <v>0</v>
          </cell>
          <cell r="CI33">
            <v>0</v>
          </cell>
          <cell r="CL33">
            <v>0</v>
          </cell>
          <cell r="CM33">
            <v>0</v>
          </cell>
          <cell r="CP33">
            <v>0</v>
          </cell>
          <cell r="CQ33">
            <v>0</v>
          </cell>
          <cell r="CT33">
            <v>0</v>
          </cell>
          <cell r="CU33">
            <v>9</v>
          </cell>
          <cell r="CV33">
            <v>6.86</v>
          </cell>
          <cell r="CW33">
            <v>20</v>
          </cell>
          <cell r="CX33">
            <v>55</v>
          </cell>
        </row>
        <row r="34">
          <cell r="B34">
            <v>23312112251</v>
          </cell>
          <cell r="C34" t="str">
            <v>Lê Minh</v>
          </cell>
          <cell r="D34" t="str">
            <v>Triều</v>
          </cell>
          <cell r="E34">
            <v>0</v>
          </cell>
          <cell r="G34">
            <v>0</v>
          </cell>
          <cell r="H34" t="str">
            <v>M</v>
          </cell>
          <cell r="J34">
            <v>0</v>
          </cell>
          <cell r="K34">
            <v>8.2</v>
          </cell>
          <cell r="N34">
            <v>8.2</v>
          </cell>
          <cell r="O34">
            <v>8.3</v>
          </cell>
          <cell r="R34">
            <v>8.3</v>
          </cell>
          <cell r="S34">
            <v>3.6</v>
          </cell>
          <cell r="V34">
            <v>3.6</v>
          </cell>
          <cell r="W34">
            <v>6.7</v>
          </cell>
          <cell r="Z34">
            <v>6.7</v>
          </cell>
          <cell r="AA34">
            <v>7.6</v>
          </cell>
          <cell r="AD34">
            <v>7.6</v>
          </cell>
          <cell r="AE34">
            <v>0</v>
          </cell>
          <cell r="AH34">
            <v>0</v>
          </cell>
          <cell r="AI34">
            <v>5.3</v>
          </cell>
          <cell r="AL34">
            <v>5.3</v>
          </cell>
          <cell r="AM34">
            <v>9</v>
          </cell>
          <cell r="AP34">
            <v>9</v>
          </cell>
          <cell r="AQ34">
            <v>0</v>
          </cell>
          <cell r="AT34">
            <v>0</v>
          </cell>
          <cell r="AU34">
            <v>8</v>
          </cell>
          <cell r="AX34">
            <v>8</v>
          </cell>
          <cell r="AY34">
            <v>6.8</v>
          </cell>
          <cell r="BB34">
            <v>6.8</v>
          </cell>
          <cell r="BC34">
            <v>5.4</v>
          </cell>
          <cell r="BF34">
            <v>5.4</v>
          </cell>
          <cell r="BG34">
            <v>7.7</v>
          </cell>
          <cell r="BJ34">
            <v>7.7</v>
          </cell>
          <cell r="BK34">
            <v>7.6</v>
          </cell>
          <cell r="BN34">
            <v>7.6</v>
          </cell>
          <cell r="BO34">
            <v>3.6</v>
          </cell>
          <cell r="BR34">
            <v>3.6</v>
          </cell>
          <cell r="BS34">
            <v>6.8</v>
          </cell>
          <cell r="BV34">
            <v>6.8</v>
          </cell>
          <cell r="BW34">
            <v>4.2</v>
          </cell>
          <cell r="BZ34">
            <v>4.2</v>
          </cell>
          <cell r="CA34">
            <v>7</v>
          </cell>
          <cell r="CD34">
            <v>7</v>
          </cell>
          <cell r="CE34">
            <v>7.9</v>
          </cell>
          <cell r="CH34">
            <v>7.9</v>
          </cell>
          <cell r="CI34">
            <v>8.7</v>
          </cell>
          <cell r="CL34">
            <v>8.7</v>
          </cell>
          <cell r="CM34">
            <v>7.1</v>
          </cell>
          <cell r="CP34">
            <v>7.1</v>
          </cell>
          <cell r="CQ34">
            <v>6.9</v>
          </cell>
          <cell r="CT34">
            <v>6.9</v>
          </cell>
          <cell r="CU34">
            <v>50</v>
          </cell>
          <cell r="CV34">
            <v>7.5</v>
          </cell>
          <cell r="CW34">
            <v>5</v>
          </cell>
          <cell r="CX34">
            <v>14</v>
          </cell>
        </row>
        <row r="35">
          <cell r="B35">
            <v>23302112253</v>
          </cell>
          <cell r="C35" t="str">
            <v>Trương Thi Mai</v>
          </cell>
          <cell r="D35" t="str">
            <v>Trinh</v>
          </cell>
          <cell r="E35">
            <v>32752</v>
          </cell>
          <cell r="G35">
            <v>7.7</v>
          </cell>
          <cell r="J35">
            <v>7.7</v>
          </cell>
          <cell r="K35">
            <v>8.2</v>
          </cell>
          <cell r="N35">
            <v>8.2</v>
          </cell>
          <cell r="O35">
            <v>8.6</v>
          </cell>
          <cell r="R35">
            <v>8.6</v>
          </cell>
          <cell r="S35">
            <v>8.4</v>
          </cell>
          <cell r="V35">
            <v>8.4</v>
          </cell>
          <cell r="W35">
            <v>8</v>
          </cell>
          <cell r="Z35">
            <v>8</v>
          </cell>
          <cell r="AA35">
            <v>8.1</v>
          </cell>
          <cell r="AD35">
            <v>8.1</v>
          </cell>
          <cell r="AE35">
            <v>7.6</v>
          </cell>
          <cell r="AH35">
            <v>7.6</v>
          </cell>
          <cell r="AI35">
            <v>7</v>
          </cell>
          <cell r="AL35">
            <v>7</v>
          </cell>
          <cell r="AM35">
            <v>9</v>
          </cell>
          <cell r="AP35">
            <v>9</v>
          </cell>
          <cell r="AQ35">
            <v>7.8</v>
          </cell>
          <cell r="AT35">
            <v>7.8</v>
          </cell>
          <cell r="AU35">
            <v>8.5</v>
          </cell>
          <cell r="AX35">
            <v>8.5</v>
          </cell>
          <cell r="AY35">
            <v>7.3</v>
          </cell>
          <cell r="BB35">
            <v>7.3</v>
          </cell>
          <cell r="BC35">
            <v>7.9</v>
          </cell>
          <cell r="BF35">
            <v>7.9</v>
          </cell>
          <cell r="BG35">
            <v>7.6</v>
          </cell>
          <cell r="BJ35">
            <v>7.6</v>
          </cell>
          <cell r="BK35">
            <v>8.6</v>
          </cell>
          <cell r="BN35">
            <v>8.6</v>
          </cell>
          <cell r="BO35">
            <v>4.2</v>
          </cell>
          <cell r="BR35">
            <v>4.2</v>
          </cell>
          <cell r="BS35">
            <v>8.2</v>
          </cell>
          <cell r="BV35">
            <v>8.2</v>
          </cell>
          <cell r="BW35">
            <v>7.7</v>
          </cell>
          <cell r="BZ35">
            <v>7.7</v>
          </cell>
          <cell r="CA35">
            <v>7</v>
          </cell>
          <cell r="CD35">
            <v>7</v>
          </cell>
          <cell r="CE35">
            <v>7.2</v>
          </cell>
          <cell r="CH35">
            <v>7.2</v>
          </cell>
          <cell r="CI35">
            <v>9.2</v>
          </cell>
          <cell r="CL35">
            <v>9.2</v>
          </cell>
          <cell r="CM35">
            <v>7.7</v>
          </cell>
          <cell r="CP35">
            <v>7.7</v>
          </cell>
          <cell r="CQ35">
            <v>7.3</v>
          </cell>
          <cell r="CT35">
            <v>7.3</v>
          </cell>
          <cell r="CU35">
            <v>64</v>
          </cell>
          <cell r="CV35">
            <v>7.82</v>
          </cell>
          <cell r="CW35">
            <v>0</v>
          </cell>
          <cell r="CX35">
            <v>0</v>
          </cell>
        </row>
        <row r="36">
          <cell r="B36">
            <v>23312112254</v>
          </cell>
          <cell r="C36" t="str">
            <v>Phạm Ngọc</v>
          </cell>
          <cell r="D36" t="str">
            <v>Trìu</v>
          </cell>
          <cell r="E36">
            <v>29178</v>
          </cell>
          <cell r="G36">
            <v>7.5</v>
          </cell>
          <cell r="J36">
            <v>7.5</v>
          </cell>
          <cell r="K36">
            <v>0</v>
          </cell>
          <cell r="L36" t="str">
            <v>M</v>
          </cell>
          <cell r="N36">
            <v>0</v>
          </cell>
          <cell r="O36">
            <v>0</v>
          </cell>
          <cell r="P36" t="str">
            <v>M</v>
          </cell>
          <cell r="R36">
            <v>0</v>
          </cell>
          <cell r="S36">
            <v>8.8</v>
          </cell>
          <cell r="V36">
            <v>8.8</v>
          </cell>
          <cell r="W36">
            <v>7.5</v>
          </cell>
          <cell r="Z36">
            <v>7.5</v>
          </cell>
          <cell r="AA36">
            <v>7.5</v>
          </cell>
          <cell r="AD36">
            <v>7.5</v>
          </cell>
          <cell r="AE36">
            <v>6.5</v>
          </cell>
          <cell r="AH36">
            <v>6.5</v>
          </cell>
          <cell r="AI36">
            <v>8.4</v>
          </cell>
          <cell r="AL36">
            <v>8.4</v>
          </cell>
          <cell r="AM36">
            <v>9</v>
          </cell>
          <cell r="AP36">
            <v>9</v>
          </cell>
          <cell r="AQ36">
            <v>6.6</v>
          </cell>
          <cell r="AT36">
            <v>6.6</v>
          </cell>
          <cell r="AU36">
            <v>8.5</v>
          </cell>
          <cell r="AX36">
            <v>8.5</v>
          </cell>
          <cell r="AY36">
            <v>7.3</v>
          </cell>
          <cell r="BB36">
            <v>7.3</v>
          </cell>
          <cell r="BC36">
            <v>7.3</v>
          </cell>
          <cell r="BF36">
            <v>7.3</v>
          </cell>
          <cell r="BG36">
            <v>6.6</v>
          </cell>
          <cell r="BJ36">
            <v>6.6</v>
          </cell>
          <cell r="BK36">
            <v>7.8</v>
          </cell>
          <cell r="BN36">
            <v>7.8</v>
          </cell>
          <cell r="BO36">
            <v>6.9</v>
          </cell>
          <cell r="BR36">
            <v>6.9</v>
          </cell>
          <cell r="BS36">
            <v>6.4</v>
          </cell>
          <cell r="BV36">
            <v>6.4</v>
          </cell>
          <cell r="BW36">
            <v>6.2</v>
          </cell>
          <cell r="BZ36">
            <v>6.2</v>
          </cell>
          <cell r="CA36">
            <v>7</v>
          </cell>
          <cell r="CD36">
            <v>7</v>
          </cell>
          <cell r="CE36">
            <v>7.6</v>
          </cell>
          <cell r="CH36">
            <v>7.6</v>
          </cell>
          <cell r="CI36">
            <v>8.2</v>
          </cell>
          <cell r="CL36">
            <v>8.2</v>
          </cell>
          <cell r="CM36">
            <v>7.2</v>
          </cell>
          <cell r="CP36">
            <v>7.2</v>
          </cell>
          <cell r="CQ36">
            <v>6.8</v>
          </cell>
          <cell r="CT36">
            <v>6.8</v>
          </cell>
          <cell r="CU36">
            <v>58</v>
          </cell>
          <cell r="CV36">
            <v>7.41</v>
          </cell>
          <cell r="CW36">
            <v>2</v>
          </cell>
          <cell r="CX36">
            <v>6</v>
          </cell>
        </row>
        <row r="37">
          <cell r="B37">
            <v>23312112255</v>
          </cell>
          <cell r="C37" t="str">
            <v>Phan Văn</v>
          </cell>
          <cell r="D37" t="str">
            <v>Trung</v>
          </cell>
          <cell r="E37">
            <v>25934</v>
          </cell>
          <cell r="G37">
            <v>7.7</v>
          </cell>
          <cell r="J37">
            <v>7.7</v>
          </cell>
          <cell r="K37">
            <v>7.6</v>
          </cell>
          <cell r="N37">
            <v>7.6</v>
          </cell>
          <cell r="O37">
            <v>0</v>
          </cell>
          <cell r="P37">
            <v>7.1</v>
          </cell>
          <cell r="R37">
            <v>7.1</v>
          </cell>
          <cell r="S37">
            <v>7.6</v>
          </cell>
          <cell r="V37">
            <v>7.6</v>
          </cell>
          <cell r="W37">
            <v>0</v>
          </cell>
          <cell r="X37">
            <v>6</v>
          </cell>
          <cell r="Z37">
            <v>6</v>
          </cell>
          <cell r="AA37">
            <v>0</v>
          </cell>
          <cell r="AB37">
            <v>7.7</v>
          </cell>
          <cell r="AD37">
            <v>7.7</v>
          </cell>
          <cell r="AE37">
            <v>5.1</v>
          </cell>
          <cell r="AH37">
            <v>5.1</v>
          </cell>
          <cell r="AI37">
            <v>7.3</v>
          </cell>
          <cell r="AL37">
            <v>7.3</v>
          </cell>
          <cell r="AM37">
            <v>9</v>
          </cell>
          <cell r="AP37">
            <v>9</v>
          </cell>
          <cell r="AQ37">
            <v>6.8</v>
          </cell>
          <cell r="AT37">
            <v>6.8</v>
          </cell>
          <cell r="AU37">
            <v>0</v>
          </cell>
          <cell r="AX37">
            <v>0</v>
          </cell>
          <cell r="AY37">
            <v>6.7</v>
          </cell>
          <cell r="BB37">
            <v>6.7</v>
          </cell>
          <cell r="BC37">
            <v>7.1</v>
          </cell>
          <cell r="BF37">
            <v>7.1</v>
          </cell>
          <cell r="BG37">
            <v>0</v>
          </cell>
          <cell r="BJ37">
            <v>0</v>
          </cell>
          <cell r="BK37">
            <v>7.3</v>
          </cell>
          <cell r="BN37">
            <v>7.8</v>
          </cell>
          <cell r="BO37">
            <v>7.7</v>
          </cell>
          <cell r="BR37">
            <v>7.7</v>
          </cell>
          <cell r="BS37">
            <v>6.9</v>
          </cell>
          <cell r="BV37">
            <v>6.9</v>
          </cell>
          <cell r="BW37">
            <v>7.3</v>
          </cell>
          <cell r="BZ37">
            <v>7.3</v>
          </cell>
          <cell r="CA37">
            <v>7.3</v>
          </cell>
          <cell r="CD37">
            <v>7.3</v>
          </cell>
          <cell r="CE37">
            <v>7.6</v>
          </cell>
          <cell r="CH37">
            <v>7.6</v>
          </cell>
          <cell r="CI37">
            <v>0</v>
          </cell>
          <cell r="CL37">
            <v>0</v>
          </cell>
          <cell r="CM37">
            <v>7.1</v>
          </cell>
          <cell r="CP37">
            <v>7.1</v>
          </cell>
          <cell r="CQ37">
            <v>7.5</v>
          </cell>
          <cell r="CT37">
            <v>7.5</v>
          </cell>
          <cell r="CU37">
            <v>47</v>
          </cell>
          <cell r="CV37">
            <v>8.51</v>
          </cell>
          <cell r="CW37">
            <v>3</v>
          </cell>
          <cell r="CX37">
            <v>9</v>
          </cell>
        </row>
        <row r="38">
          <cell r="B38">
            <v>23312112256</v>
          </cell>
          <cell r="C38" t="str">
            <v>Phan Đức Nhật</v>
          </cell>
          <cell r="D38" t="str">
            <v>Trường</v>
          </cell>
          <cell r="E38">
            <v>32614</v>
          </cell>
          <cell r="G38">
            <v>7.9</v>
          </cell>
          <cell r="J38">
            <v>7.9</v>
          </cell>
          <cell r="K38">
            <v>7.5</v>
          </cell>
          <cell r="N38">
            <v>7.5</v>
          </cell>
          <cell r="O38">
            <v>8</v>
          </cell>
          <cell r="R38">
            <v>8</v>
          </cell>
          <cell r="S38">
            <v>7.2</v>
          </cell>
          <cell r="V38">
            <v>7.2</v>
          </cell>
          <cell r="W38">
            <v>8.4</v>
          </cell>
          <cell r="Z38">
            <v>8.4</v>
          </cell>
          <cell r="AA38">
            <v>7.8</v>
          </cell>
          <cell r="AD38">
            <v>7.8</v>
          </cell>
          <cell r="AE38">
            <v>7.4</v>
          </cell>
          <cell r="AH38">
            <v>7.4</v>
          </cell>
          <cell r="AI38">
            <v>7.7</v>
          </cell>
          <cell r="AL38">
            <v>7.7</v>
          </cell>
          <cell r="AM38">
            <v>9</v>
          </cell>
          <cell r="AP38">
            <v>9</v>
          </cell>
          <cell r="AQ38">
            <v>6.9</v>
          </cell>
          <cell r="AT38">
            <v>6.9</v>
          </cell>
          <cell r="AU38">
            <v>8.5</v>
          </cell>
          <cell r="AX38">
            <v>8.5</v>
          </cell>
          <cell r="AY38">
            <v>7.3</v>
          </cell>
          <cell r="BB38">
            <v>7.3</v>
          </cell>
          <cell r="BC38">
            <v>7.2</v>
          </cell>
          <cell r="BF38">
            <v>7.2</v>
          </cell>
          <cell r="BG38">
            <v>6.5</v>
          </cell>
          <cell r="BJ38">
            <v>6.5</v>
          </cell>
          <cell r="BK38">
            <v>7.8</v>
          </cell>
          <cell r="BN38">
            <v>7.8</v>
          </cell>
          <cell r="BO38">
            <v>6.3</v>
          </cell>
          <cell r="BR38">
            <v>6.3</v>
          </cell>
          <cell r="BS38">
            <v>7</v>
          </cell>
          <cell r="BV38">
            <v>7</v>
          </cell>
          <cell r="BW38">
            <v>7</v>
          </cell>
          <cell r="BZ38">
            <v>7</v>
          </cell>
          <cell r="CA38">
            <v>7</v>
          </cell>
          <cell r="CD38">
            <v>7</v>
          </cell>
          <cell r="CE38">
            <v>7.5</v>
          </cell>
          <cell r="CH38">
            <v>7.5</v>
          </cell>
          <cell r="CI38">
            <v>9.2</v>
          </cell>
          <cell r="CL38">
            <v>9.2</v>
          </cell>
          <cell r="CM38">
            <v>7.1</v>
          </cell>
          <cell r="CP38">
            <v>7.1</v>
          </cell>
          <cell r="CQ38">
            <v>8.3</v>
          </cell>
          <cell r="CT38">
            <v>8.3</v>
          </cell>
          <cell r="CU38">
            <v>64</v>
          </cell>
          <cell r="CV38">
            <v>7.59</v>
          </cell>
          <cell r="CW38">
            <v>0</v>
          </cell>
          <cell r="CX38">
            <v>0</v>
          </cell>
        </row>
        <row r="39">
          <cell r="B39">
            <v>23302112257</v>
          </cell>
          <cell r="C39" t="str">
            <v>Hà Nguyễn Xuân</v>
          </cell>
          <cell r="D39" t="str">
            <v>Uyển</v>
          </cell>
          <cell r="E39">
            <v>33649</v>
          </cell>
          <cell r="G39">
            <v>8</v>
          </cell>
          <cell r="J39">
            <v>8</v>
          </cell>
          <cell r="K39">
            <v>7.6</v>
          </cell>
          <cell r="N39">
            <v>7.6</v>
          </cell>
          <cell r="O39">
            <v>8.3</v>
          </cell>
          <cell r="R39">
            <v>8.3</v>
          </cell>
          <cell r="S39">
            <v>6.9</v>
          </cell>
          <cell r="V39">
            <v>6.9</v>
          </cell>
          <cell r="W39">
            <v>7.2</v>
          </cell>
          <cell r="Z39">
            <v>7.2</v>
          </cell>
          <cell r="AA39">
            <v>7.8</v>
          </cell>
          <cell r="AD39">
            <v>7.8</v>
          </cell>
          <cell r="AE39">
            <v>6.8</v>
          </cell>
          <cell r="AH39">
            <v>6.8</v>
          </cell>
          <cell r="AI39">
            <v>8.1</v>
          </cell>
          <cell r="AL39">
            <v>8.1</v>
          </cell>
          <cell r="AM39">
            <v>9</v>
          </cell>
          <cell r="AP39">
            <v>9</v>
          </cell>
          <cell r="AQ39">
            <v>7.4</v>
          </cell>
          <cell r="AT39">
            <v>7.4</v>
          </cell>
          <cell r="AU39">
            <v>6.3</v>
          </cell>
          <cell r="AX39">
            <v>6.3</v>
          </cell>
          <cell r="AY39">
            <v>6.8</v>
          </cell>
          <cell r="BB39">
            <v>6.8</v>
          </cell>
          <cell r="BC39">
            <v>7.5</v>
          </cell>
          <cell r="BF39">
            <v>7.5</v>
          </cell>
          <cell r="BG39">
            <v>7.1</v>
          </cell>
          <cell r="BJ39">
            <v>7.1</v>
          </cell>
          <cell r="BK39">
            <v>8</v>
          </cell>
          <cell r="BN39">
            <v>8</v>
          </cell>
          <cell r="BO39">
            <v>0</v>
          </cell>
          <cell r="BR39">
            <v>0</v>
          </cell>
          <cell r="BS39">
            <v>6.5</v>
          </cell>
          <cell r="BV39">
            <v>6.5</v>
          </cell>
          <cell r="BW39">
            <v>7.6</v>
          </cell>
          <cell r="BZ39">
            <v>7.6</v>
          </cell>
          <cell r="CA39">
            <v>6.3</v>
          </cell>
          <cell r="CD39">
            <v>6.3</v>
          </cell>
          <cell r="CE39">
            <v>7.1</v>
          </cell>
          <cell r="CH39">
            <v>7.1</v>
          </cell>
          <cell r="CI39">
            <v>8.2</v>
          </cell>
          <cell r="CL39">
            <v>8.2</v>
          </cell>
          <cell r="CM39">
            <v>7.7</v>
          </cell>
          <cell r="CP39">
            <v>7.7</v>
          </cell>
          <cell r="CQ39">
            <v>7.5</v>
          </cell>
          <cell r="CT39">
            <v>7.5</v>
          </cell>
          <cell r="CU39">
            <v>62</v>
          </cell>
          <cell r="CV39">
            <v>7.44</v>
          </cell>
          <cell r="CW39">
            <v>1</v>
          </cell>
          <cell r="CX3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1"/>
  <sheetViews>
    <sheetView tabSelected="1" zoomScale="92" zoomScaleNormal="92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F4" sqref="AF4:AJ4"/>
    </sheetView>
  </sheetViews>
  <sheetFormatPr defaultColWidth="9.140625" defaultRowHeight="21" customHeight="1"/>
  <cols>
    <col min="1" max="1" width="4.421875" style="19" bestFit="1" customWidth="1"/>
    <col min="2" max="2" width="14.7109375" style="22" customWidth="1"/>
    <col min="3" max="3" width="18.7109375" style="21" customWidth="1"/>
    <col min="4" max="4" width="9.8515625" style="23" customWidth="1"/>
    <col min="5" max="5" width="3.57421875" style="18" customWidth="1"/>
    <col min="6" max="7" width="3.57421875" style="18" bestFit="1" customWidth="1"/>
    <col min="8" max="8" width="4.140625" style="18" customWidth="1"/>
    <col min="9" max="9" width="3.57421875" style="18" customWidth="1"/>
    <col min="10" max="11" width="3.57421875" style="18" bestFit="1" customWidth="1"/>
    <col min="12" max="12" width="4.140625" style="18" customWidth="1"/>
    <col min="13" max="13" width="3.57421875" style="18" customWidth="1"/>
    <col min="14" max="14" width="4.140625" style="18" customWidth="1"/>
    <col min="15" max="15" width="3.57421875" style="18" bestFit="1" customWidth="1"/>
    <col min="16" max="16" width="4.140625" style="18" customWidth="1"/>
    <col min="17" max="17" width="3.57421875" style="18" customWidth="1"/>
    <col min="18" max="19" width="3.57421875" style="18" bestFit="1" customWidth="1"/>
    <col min="20" max="20" width="4.140625" style="18" customWidth="1"/>
    <col min="21" max="21" width="3.57421875" style="18" customWidth="1"/>
    <col min="22" max="23" width="3.57421875" style="18" bestFit="1" customWidth="1"/>
    <col min="24" max="24" width="4.140625" style="18" customWidth="1"/>
    <col min="25" max="25" width="3.57421875" style="18" customWidth="1"/>
    <col min="26" max="27" width="3.57421875" style="18" bestFit="1" customWidth="1"/>
    <col min="28" max="28" width="4.140625" style="18" customWidth="1"/>
    <col min="29" max="29" width="3.57421875" style="18" customWidth="1"/>
    <col min="30" max="31" width="3.57421875" style="18" bestFit="1" customWidth="1"/>
    <col min="32" max="32" width="4.140625" style="18" customWidth="1"/>
    <col min="33" max="33" width="3.57421875" style="18" customWidth="1"/>
    <col min="34" max="35" width="3.57421875" style="18" bestFit="1" customWidth="1"/>
    <col min="36" max="36" width="4.140625" style="18" customWidth="1"/>
    <col min="37" max="37" width="3.57421875" style="18" customWidth="1"/>
    <col min="38" max="39" width="3.57421875" style="18" bestFit="1" customWidth="1"/>
    <col min="40" max="40" width="4.140625" style="18" customWidth="1"/>
    <col min="41" max="41" width="3.57421875" style="18" customWidth="1"/>
    <col min="42" max="43" width="3.57421875" style="18" bestFit="1" customWidth="1"/>
    <col min="44" max="44" width="4.140625" style="18" customWidth="1"/>
    <col min="45" max="45" width="3.57421875" style="18" customWidth="1"/>
    <col min="46" max="47" width="3.57421875" style="18" bestFit="1" customWidth="1"/>
    <col min="48" max="48" width="4.140625" style="18" customWidth="1"/>
    <col min="49" max="49" width="3.57421875" style="18" customWidth="1"/>
    <col min="50" max="51" width="3.57421875" style="18" bestFit="1" customWidth="1"/>
    <col min="52" max="52" width="4.140625" style="18" customWidth="1"/>
    <col min="53" max="53" width="3.57421875" style="18" customWidth="1"/>
    <col min="54" max="55" width="3.57421875" style="18" bestFit="1" customWidth="1"/>
    <col min="56" max="56" width="4.140625" style="18" customWidth="1"/>
    <col min="57" max="57" width="3.57421875" style="18" customWidth="1"/>
    <col min="58" max="59" width="3.57421875" style="18" bestFit="1" customWidth="1"/>
    <col min="60" max="60" width="4.140625" style="18" customWidth="1"/>
    <col min="61" max="61" width="3.57421875" style="18" customWidth="1"/>
    <col min="62" max="63" width="3.57421875" style="18" bestFit="1" customWidth="1"/>
    <col min="64" max="64" width="4.140625" style="18" customWidth="1"/>
    <col min="65" max="65" width="3.57421875" style="18" customWidth="1"/>
    <col min="66" max="67" width="3.57421875" style="18" bestFit="1" customWidth="1"/>
    <col min="68" max="68" width="4.140625" style="18" customWidth="1"/>
    <col min="69" max="69" width="3.57421875" style="18" customWidth="1"/>
    <col min="70" max="71" width="3.57421875" style="18" bestFit="1" customWidth="1"/>
    <col min="72" max="72" width="4.140625" style="18" customWidth="1"/>
    <col min="73" max="73" width="3.57421875" style="18" customWidth="1"/>
    <col min="74" max="75" width="3.57421875" style="18" bestFit="1" customWidth="1"/>
    <col min="76" max="76" width="4.140625" style="18" customWidth="1"/>
    <col min="77" max="77" width="3.57421875" style="18" customWidth="1"/>
    <col min="78" max="79" width="3.57421875" style="18" bestFit="1" customWidth="1"/>
    <col min="80" max="80" width="4.140625" style="18" customWidth="1"/>
    <col min="81" max="81" width="3.57421875" style="18" customWidth="1"/>
    <col min="82" max="83" width="3.57421875" style="18" bestFit="1" customWidth="1"/>
    <col min="84" max="85" width="4.140625" style="18" customWidth="1"/>
    <col min="86" max="86" width="4.57421875" style="18" customWidth="1"/>
    <col min="87" max="87" width="4.7109375" style="24" customWidth="1"/>
    <col min="88" max="88" width="5.28125" style="24" customWidth="1"/>
    <col min="89" max="89" width="6.00390625" style="21" customWidth="1"/>
    <col min="90" max="91" width="4.28125" style="21" customWidth="1"/>
    <col min="92" max="92" width="6.28125" style="21" customWidth="1"/>
    <col min="93" max="93" width="5.140625" style="21" customWidth="1"/>
    <col min="94" max="94" width="5.7109375" style="21" customWidth="1"/>
    <col min="95" max="95" width="5.28125" style="21" customWidth="1"/>
    <col min="96" max="96" width="6.140625" style="21" customWidth="1"/>
    <col min="97" max="98" width="9.140625" style="21" customWidth="1"/>
    <col min="99" max="100" width="9.140625" style="21" hidden="1" customWidth="1"/>
    <col min="101" max="16384" width="9.140625" style="21" customWidth="1"/>
  </cols>
  <sheetData>
    <row r="1" spans="2:88" ht="12.75">
      <c r="B1" s="20">
        <v>1</v>
      </c>
      <c r="C1" s="20">
        <v>2</v>
      </c>
      <c r="D1" s="20">
        <v>3</v>
      </c>
      <c r="E1" s="20">
        <v>7</v>
      </c>
      <c r="F1" s="20">
        <v>8</v>
      </c>
      <c r="G1" s="20">
        <v>9</v>
      </c>
      <c r="H1" s="20">
        <v>10</v>
      </c>
      <c r="I1" s="20">
        <v>11</v>
      </c>
      <c r="J1" s="20">
        <v>12</v>
      </c>
      <c r="K1" s="20">
        <v>13</v>
      </c>
      <c r="L1" s="20">
        <v>14</v>
      </c>
      <c r="M1" s="20">
        <v>15</v>
      </c>
      <c r="N1" s="20">
        <v>16</v>
      </c>
      <c r="O1" s="20">
        <v>17</v>
      </c>
      <c r="P1" s="20">
        <v>18</v>
      </c>
      <c r="Q1" s="20">
        <v>19</v>
      </c>
      <c r="R1" s="20">
        <v>20</v>
      </c>
      <c r="S1" s="20">
        <v>21</v>
      </c>
      <c r="T1" s="20">
        <v>22</v>
      </c>
      <c r="U1" s="20">
        <v>23</v>
      </c>
      <c r="V1" s="20">
        <v>24</v>
      </c>
      <c r="W1" s="20">
        <v>25</v>
      </c>
      <c r="X1" s="20">
        <v>26</v>
      </c>
      <c r="Y1" s="20">
        <v>27</v>
      </c>
      <c r="Z1" s="20">
        <v>28</v>
      </c>
      <c r="AA1" s="20">
        <v>29</v>
      </c>
      <c r="AB1" s="20">
        <v>30</v>
      </c>
      <c r="AC1" s="20">
        <v>31</v>
      </c>
      <c r="AD1" s="20">
        <v>32</v>
      </c>
      <c r="AE1" s="20">
        <v>33</v>
      </c>
      <c r="AF1" s="20">
        <v>34</v>
      </c>
      <c r="AG1" s="20">
        <v>35</v>
      </c>
      <c r="AH1" s="20">
        <v>36</v>
      </c>
      <c r="AI1" s="20">
        <v>37</v>
      </c>
      <c r="AJ1" s="20">
        <v>38</v>
      </c>
      <c r="AK1" s="20">
        <v>39</v>
      </c>
      <c r="AL1" s="20">
        <v>40</v>
      </c>
      <c r="AM1" s="20">
        <v>41</v>
      </c>
      <c r="AN1" s="20">
        <v>42</v>
      </c>
      <c r="AO1" s="20">
        <v>43</v>
      </c>
      <c r="AP1" s="20">
        <v>44</v>
      </c>
      <c r="AQ1" s="20">
        <v>45</v>
      </c>
      <c r="AR1" s="20">
        <v>46</v>
      </c>
      <c r="AS1" s="20">
        <v>47</v>
      </c>
      <c r="AT1" s="20">
        <v>48</v>
      </c>
      <c r="AU1" s="20">
        <v>49</v>
      </c>
      <c r="AV1" s="20">
        <v>50</v>
      </c>
      <c r="AW1" s="20">
        <v>51</v>
      </c>
      <c r="AX1" s="20">
        <v>52</v>
      </c>
      <c r="AY1" s="20">
        <v>53</v>
      </c>
      <c r="AZ1" s="20">
        <v>54</v>
      </c>
      <c r="BA1" s="20">
        <v>55</v>
      </c>
      <c r="BB1" s="20">
        <v>56</v>
      </c>
      <c r="BC1" s="20">
        <v>57</v>
      </c>
      <c r="BD1" s="20">
        <v>58</v>
      </c>
      <c r="BE1" s="20">
        <v>59</v>
      </c>
      <c r="BF1" s="20">
        <v>60</v>
      </c>
      <c r="BG1" s="20">
        <v>61</v>
      </c>
      <c r="BH1" s="20">
        <v>62</v>
      </c>
      <c r="BI1" s="20">
        <v>63</v>
      </c>
      <c r="BJ1" s="20">
        <v>64</v>
      </c>
      <c r="BK1" s="20">
        <v>65</v>
      </c>
      <c r="BL1" s="20">
        <v>66</v>
      </c>
      <c r="BM1" s="20">
        <v>67</v>
      </c>
      <c r="BN1" s="20">
        <v>68</v>
      </c>
      <c r="BO1" s="20">
        <v>69</v>
      </c>
      <c r="BP1" s="20">
        <v>70</v>
      </c>
      <c r="BQ1" s="20">
        <v>71</v>
      </c>
      <c r="BR1" s="20">
        <v>72</v>
      </c>
      <c r="BS1" s="20">
        <v>73</v>
      </c>
      <c r="BT1" s="20">
        <v>74</v>
      </c>
      <c r="BU1" s="20">
        <v>75</v>
      </c>
      <c r="BV1" s="20">
        <v>76</v>
      </c>
      <c r="BW1" s="20">
        <v>77</v>
      </c>
      <c r="BX1" s="20">
        <v>78</v>
      </c>
      <c r="BY1" s="20">
        <v>79</v>
      </c>
      <c r="BZ1" s="20">
        <v>80</v>
      </c>
      <c r="CA1" s="20">
        <v>81</v>
      </c>
      <c r="CB1" s="20">
        <v>82</v>
      </c>
      <c r="CC1" s="20">
        <v>83</v>
      </c>
      <c r="CD1" s="20">
        <v>84</v>
      </c>
      <c r="CE1" s="20">
        <v>85</v>
      </c>
      <c r="CF1" s="20">
        <v>86</v>
      </c>
      <c r="CG1" s="20">
        <v>87</v>
      </c>
      <c r="CH1" s="20">
        <v>88</v>
      </c>
      <c r="CI1" s="20">
        <v>91</v>
      </c>
      <c r="CJ1" s="20">
        <v>92</v>
      </c>
    </row>
    <row r="2" spans="5:100" ht="12.75">
      <c r="E2" s="1"/>
      <c r="F2" s="1"/>
      <c r="G2" s="1"/>
      <c r="H2" s="2">
        <v>4</v>
      </c>
      <c r="I2" s="1"/>
      <c r="J2" s="1"/>
      <c r="K2" s="1"/>
      <c r="L2" s="2">
        <v>3</v>
      </c>
      <c r="M2" s="1"/>
      <c r="N2" s="1"/>
      <c r="O2" s="1"/>
      <c r="P2" s="2">
        <v>3</v>
      </c>
      <c r="Q2" s="1"/>
      <c r="R2" s="1"/>
      <c r="S2" s="1"/>
      <c r="T2" s="2">
        <v>3</v>
      </c>
      <c r="U2" s="1"/>
      <c r="V2" s="1"/>
      <c r="W2" s="1"/>
      <c r="X2" s="2">
        <v>2</v>
      </c>
      <c r="Y2" s="1"/>
      <c r="Z2" s="1"/>
      <c r="AA2" s="1"/>
      <c r="AB2" s="2">
        <v>3</v>
      </c>
      <c r="AC2" s="1"/>
      <c r="AD2" s="1"/>
      <c r="AE2" s="1"/>
      <c r="AF2" s="2">
        <v>2</v>
      </c>
      <c r="AG2" s="1"/>
      <c r="AH2" s="1"/>
      <c r="AI2" s="1"/>
      <c r="AJ2" s="2">
        <v>3</v>
      </c>
      <c r="AK2" s="1"/>
      <c r="AL2" s="1"/>
      <c r="AM2" s="1"/>
      <c r="AN2" s="2">
        <v>2</v>
      </c>
      <c r="AO2" s="1"/>
      <c r="AP2" s="1"/>
      <c r="AQ2" s="1"/>
      <c r="AR2" s="2">
        <v>3</v>
      </c>
      <c r="AS2" s="1"/>
      <c r="AT2" s="1"/>
      <c r="AU2" s="1"/>
      <c r="AV2" s="2">
        <v>3</v>
      </c>
      <c r="AW2" s="1"/>
      <c r="AX2" s="1"/>
      <c r="AY2" s="1"/>
      <c r="AZ2" s="2">
        <v>3</v>
      </c>
      <c r="BA2" s="1"/>
      <c r="BB2" s="1"/>
      <c r="BC2" s="1"/>
      <c r="BD2" s="2">
        <v>3</v>
      </c>
      <c r="BE2" s="1"/>
      <c r="BF2" s="1"/>
      <c r="BG2" s="1"/>
      <c r="BH2" s="2">
        <v>3</v>
      </c>
      <c r="BI2" s="1"/>
      <c r="BJ2" s="1"/>
      <c r="BK2" s="1"/>
      <c r="BL2" s="2">
        <v>3</v>
      </c>
      <c r="BM2" s="1"/>
      <c r="BN2" s="1"/>
      <c r="BO2" s="1"/>
      <c r="BP2" s="2">
        <v>2</v>
      </c>
      <c r="BQ2" s="1"/>
      <c r="BR2" s="1"/>
      <c r="BS2" s="1"/>
      <c r="BT2" s="2">
        <v>3</v>
      </c>
      <c r="BU2" s="1"/>
      <c r="BV2" s="1"/>
      <c r="BW2" s="1"/>
      <c r="BX2" s="2">
        <v>3</v>
      </c>
      <c r="BY2" s="2"/>
      <c r="BZ2" s="2"/>
      <c r="CA2" s="2"/>
      <c r="CB2" s="2">
        <v>3</v>
      </c>
      <c r="CC2" s="2"/>
      <c r="CD2" s="2"/>
      <c r="CE2" s="2"/>
      <c r="CF2" s="2">
        <v>2</v>
      </c>
      <c r="CG2" s="2"/>
      <c r="CH2" s="2"/>
      <c r="CI2" s="2"/>
      <c r="CJ2" s="2">
        <v>3</v>
      </c>
      <c r="CK2" s="1"/>
      <c r="CL2" s="1"/>
      <c r="CM2" s="1"/>
      <c r="CN2" s="2">
        <v>2</v>
      </c>
      <c r="CO2" s="1"/>
      <c r="CP2" s="1"/>
      <c r="CQ2" s="1"/>
      <c r="CR2" s="2">
        <v>3</v>
      </c>
      <c r="CS2" s="2"/>
      <c r="CT2" s="2">
        <f>SUM(H2:CR2)</f>
        <v>64</v>
      </c>
      <c r="CU2" s="24"/>
      <c r="CV2" s="24"/>
    </row>
    <row r="3" spans="5:100" ht="12.75">
      <c r="E3" s="3"/>
      <c r="F3" s="3"/>
      <c r="G3" s="3"/>
      <c r="H3" s="4">
        <v>1</v>
      </c>
      <c r="I3" s="3"/>
      <c r="J3" s="3"/>
      <c r="K3" s="3"/>
      <c r="L3" s="4">
        <v>1</v>
      </c>
      <c r="M3" s="3"/>
      <c r="N3" s="3"/>
      <c r="O3" s="3"/>
      <c r="P3" s="4">
        <v>1</v>
      </c>
      <c r="Q3" s="3"/>
      <c r="R3" s="3"/>
      <c r="S3" s="3"/>
      <c r="T3" s="4">
        <v>1</v>
      </c>
      <c r="U3" s="3"/>
      <c r="V3" s="3"/>
      <c r="W3" s="3"/>
      <c r="X3" s="4">
        <v>1</v>
      </c>
      <c r="Y3" s="3"/>
      <c r="Z3" s="3"/>
      <c r="AA3" s="3"/>
      <c r="AB3" s="4">
        <v>1</v>
      </c>
      <c r="AC3" s="3"/>
      <c r="AD3" s="3"/>
      <c r="AE3" s="3"/>
      <c r="AF3" s="4">
        <v>1</v>
      </c>
      <c r="AG3" s="3"/>
      <c r="AH3" s="3"/>
      <c r="AI3" s="3"/>
      <c r="AJ3" s="4">
        <v>1</v>
      </c>
      <c r="AK3" s="3"/>
      <c r="AL3" s="3"/>
      <c r="AM3" s="3"/>
      <c r="AN3" s="4">
        <v>1</v>
      </c>
      <c r="AO3" s="3"/>
      <c r="AP3" s="3"/>
      <c r="AQ3" s="3"/>
      <c r="AR3" s="4">
        <v>1</v>
      </c>
      <c r="AS3" s="3"/>
      <c r="AT3" s="3"/>
      <c r="AU3" s="3"/>
      <c r="AV3" s="4">
        <v>1</v>
      </c>
      <c r="AW3" s="3"/>
      <c r="AX3" s="3"/>
      <c r="AY3" s="3"/>
      <c r="AZ3" s="4">
        <v>1</v>
      </c>
      <c r="BA3" s="3"/>
      <c r="BB3" s="3"/>
      <c r="BC3" s="3"/>
      <c r="BD3" s="4">
        <v>1</v>
      </c>
      <c r="BE3" s="3"/>
      <c r="BF3" s="3"/>
      <c r="BG3" s="3"/>
      <c r="BH3" s="4">
        <v>1</v>
      </c>
      <c r="BI3" s="3"/>
      <c r="BJ3" s="3"/>
      <c r="BK3" s="3"/>
      <c r="BL3" s="4">
        <v>1</v>
      </c>
      <c r="BM3" s="3"/>
      <c r="BN3" s="3"/>
      <c r="BO3" s="3"/>
      <c r="BP3" s="4">
        <v>1</v>
      </c>
      <c r="BQ3" s="3"/>
      <c r="BR3" s="3"/>
      <c r="BS3" s="3"/>
      <c r="BT3" s="4">
        <v>1</v>
      </c>
      <c r="BU3" s="3"/>
      <c r="BV3" s="3"/>
      <c r="BW3" s="3"/>
      <c r="BX3" s="4">
        <v>1</v>
      </c>
      <c r="BY3" s="4"/>
      <c r="BZ3" s="4"/>
      <c r="CA3" s="4"/>
      <c r="CB3" s="4">
        <v>1</v>
      </c>
      <c r="CC3" s="4"/>
      <c r="CD3" s="4"/>
      <c r="CE3" s="4"/>
      <c r="CF3" s="4">
        <v>1</v>
      </c>
      <c r="CG3" s="4"/>
      <c r="CH3" s="4"/>
      <c r="CI3" s="4"/>
      <c r="CJ3" s="4">
        <v>1</v>
      </c>
      <c r="CK3" s="3"/>
      <c r="CL3" s="3"/>
      <c r="CM3" s="3"/>
      <c r="CN3" s="4">
        <v>1</v>
      </c>
      <c r="CO3" s="3"/>
      <c r="CP3" s="3"/>
      <c r="CQ3" s="3"/>
      <c r="CR3" s="4">
        <v>1</v>
      </c>
      <c r="CS3" s="4"/>
      <c r="CT3" s="2">
        <f>SUM(H3:CR3)</f>
        <v>23</v>
      </c>
      <c r="CU3" s="24"/>
      <c r="CV3" s="24"/>
    </row>
    <row r="4" spans="1:100" s="12" customFormat="1" ht="75.75" customHeight="1">
      <c r="A4" s="151" t="s">
        <v>0</v>
      </c>
      <c r="B4" s="152" t="s">
        <v>26</v>
      </c>
      <c r="C4" s="154" t="s">
        <v>1</v>
      </c>
      <c r="D4" s="156" t="s">
        <v>2</v>
      </c>
      <c r="E4" s="5" t="s">
        <v>3</v>
      </c>
      <c r="F4" s="6"/>
      <c r="G4" s="6"/>
      <c r="H4" s="7" t="s">
        <v>4</v>
      </c>
      <c r="I4" s="5" t="s">
        <v>5</v>
      </c>
      <c r="J4" s="6"/>
      <c r="K4" s="6"/>
      <c r="L4" s="7" t="s">
        <v>6</v>
      </c>
      <c r="M4" s="5" t="s">
        <v>7</v>
      </c>
      <c r="N4" s="6"/>
      <c r="O4" s="6"/>
      <c r="P4" s="7" t="s">
        <v>8</v>
      </c>
      <c r="Q4" s="5" t="s">
        <v>9</v>
      </c>
      <c r="R4" s="6"/>
      <c r="S4" s="6"/>
      <c r="T4" s="7" t="s">
        <v>10</v>
      </c>
      <c r="U4" s="5" t="s">
        <v>11</v>
      </c>
      <c r="V4" s="6"/>
      <c r="W4" s="6"/>
      <c r="X4" s="7" t="s">
        <v>12</v>
      </c>
      <c r="Y4" s="5" t="s">
        <v>16</v>
      </c>
      <c r="Z4" s="6"/>
      <c r="AA4" s="6"/>
      <c r="AB4" s="7" t="s">
        <v>117</v>
      </c>
      <c r="AC4" s="5" t="s">
        <v>102</v>
      </c>
      <c r="AD4" s="55"/>
      <c r="AE4" s="55"/>
      <c r="AF4" s="197" t="s">
        <v>103</v>
      </c>
      <c r="AG4" s="198" t="s">
        <v>105</v>
      </c>
      <c r="AH4" s="199"/>
      <c r="AI4" s="199"/>
      <c r="AJ4" s="197" t="s">
        <v>106</v>
      </c>
      <c r="AK4" s="5" t="s">
        <v>27</v>
      </c>
      <c r="AL4" s="6"/>
      <c r="AM4" s="6"/>
      <c r="AN4" s="7" t="s">
        <v>28</v>
      </c>
      <c r="AO4" s="5" t="s">
        <v>29</v>
      </c>
      <c r="AP4" s="6"/>
      <c r="AQ4" s="6"/>
      <c r="AR4" s="7" t="s">
        <v>30</v>
      </c>
      <c r="AS4" s="8" t="s">
        <v>31</v>
      </c>
      <c r="AT4" s="9"/>
      <c r="AU4" s="9"/>
      <c r="AV4" s="10" t="s">
        <v>19</v>
      </c>
      <c r="AW4" s="8" t="s">
        <v>118</v>
      </c>
      <c r="AX4" s="9"/>
      <c r="AY4" s="9"/>
      <c r="AZ4" s="10" t="s">
        <v>13</v>
      </c>
      <c r="BA4" s="5" t="s">
        <v>107</v>
      </c>
      <c r="BB4" s="6"/>
      <c r="BC4" s="6"/>
      <c r="BD4" s="7" t="s">
        <v>32</v>
      </c>
      <c r="BE4" s="5" t="s">
        <v>17</v>
      </c>
      <c r="BF4" s="6"/>
      <c r="BG4" s="6"/>
      <c r="BH4" s="7" t="s">
        <v>18</v>
      </c>
      <c r="BI4" s="5" t="s">
        <v>33</v>
      </c>
      <c r="BJ4" s="6"/>
      <c r="BK4" s="6"/>
      <c r="BL4" s="7" t="s">
        <v>20</v>
      </c>
      <c r="BM4" s="5" t="s">
        <v>14</v>
      </c>
      <c r="BN4" s="6"/>
      <c r="BO4" s="6"/>
      <c r="BP4" s="7" t="s">
        <v>15</v>
      </c>
      <c r="BQ4" s="5" t="s">
        <v>34</v>
      </c>
      <c r="BR4" s="6"/>
      <c r="BS4" s="6"/>
      <c r="BT4" s="7" t="s">
        <v>28</v>
      </c>
      <c r="BU4" s="5" t="s">
        <v>35</v>
      </c>
      <c r="BV4" s="6"/>
      <c r="BW4" s="6"/>
      <c r="BX4" s="7" t="s">
        <v>36</v>
      </c>
      <c r="BY4" s="8" t="s">
        <v>104</v>
      </c>
      <c r="BZ4" s="7"/>
      <c r="CA4" s="7"/>
      <c r="CB4" s="7" t="s">
        <v>108</v>
      </c>
      <c r="CC4" s="8" t="s">
        <v>109</v>
      </c>
      <c r="CD4" s="7"/>
      <c r="CE4" s="7"/>
      <c r="CF4" s="7" t="s">
        <v>110</v>
      </c>
      <c r="CG4" s="8" t="s">
        <v>111</v>
      </c>
      <c r="CH4" s="7"/>
      <c r="CI4" s="7"/>
      <c r="CJ4" s="7" t="s">
        <v>112</v>
      </c>
      <c r="CK4" s="8" t="s">
        <v>113</v>
      </c>
      <c r="CL4" s="9"/>
      <c r="CM4" s="9"/>
      <c r="CN4" s="7" t="s">
        <v>114</v>
      </c>
      <c r="CO4" s="8" t="s">
        <v>115</v>
      </c>
      <c r="CP4" s="9"/>
      <c r="CQ4" s="9"/>
      <c r="CR4" s="7" t="s">
        <v>116</v>
      </c>
      <c r="CS4" s="11" t="s">
        <v>21</v>
      </c>
      <c r="CT4" s="11" t="s">
        <v>22</v>
      </c>
      <c r="CU4" s="25" t="s">
        <v>37</v>
      </c>
      <c r="CV4" s="26" t="s">
        <v>38</v>
      </c>
    </row>
    <row r="5" spans="1:100" s="15" customFormat="1" ht="17.25" customHeight="1">
      <c r="A5" s="151"/>
      <c r="B5" s="153"/>
      <c r="C5" s="155"/>
      <c r="D5" s="157"/>
      <c r="E5" s="13" t="s">
        <v>23</v>
      </c>
      <c r="F5" s="13" t="s">
        <v>24</v>
      </c>
      <c r="G5" s="13" t="s">
        <v>25</v>
      </c>
      <c r="H5" s="14">
        <v>4</v>
      </c>
      <c r="I5" s="13" t="s">
        <v>23</v>
      </c>
      <c r="J5" s="13" t="s">
        <v>24</v>
      </c>
      <c r="K5" s="13" t="s">
        <v>25</v>
      </c>
      <c r="L5" s="14">
        <v>3</v>
      </c>
      <c r="M5" s="13" t="s">
        <v>23</v>
      </c>
      <c r="N5" s="13" t="s">
        <v>24</v>
      </c>
      <c r="O5" s="13" t="s">
        <v>25</v>
      </c>
      <c r="P5" s="14">
        <v>3</v>
      </c>
      <c r="Q5" s="13" t="s">
        <v>23</v>
      </c>
      <c r="R5" s="13" t="s">
        <v>24</v>
      </c>
      <c r="S5" s="13" t="s">
        <v>25</v>
      </c>
      <c r="T5" s="14">
        <v>3</v>
      </c>
      <c r="U5" s="13" t="s">
        <v>23</v>
      </c>
      <c r="V5" s="13" t="s">
        <v>24</v>
      </c>
      <c r="W5" s="13" t="s">
        <v>25</v>
      </c>
      <c r="X5" s="14">
        <v>2</v>
      </c>
      <c r="Y5" s="13" t="s">
        <v>23</v>
      </c>
      <c r="Z5" s="13" t="s">
        <v>24</v>
      </c>
      <c r="AA5" s="13" t="s">
        <v>25</v>
      </c>
      <c r="AB5" s="14">
        <v>3</v>
      </c>
      <c r="AC5" s="13" t="s">
        <v>23</v>
      </c>
      <c r="AD5" s="13" t="s">
        <v>24</v>
      </c>
      <c r="AE5" s="13" t="s">
        <v>25</v>
      </c>
      <c r="AF5" s="14">
        <v>2</v>
      </c>
      <c r="AG5" s="13" t="s">
        <v>23</v>
      </c>
      <c r="AH5" s="13" t="s">
        <v>24</v>
      </c>
      <c r="AI5" s="13" t="s">
        <v>25</v>
      </c>
      <c r="AJ5" s="14">
        <v>3</v>
      </c>
      <c r="AK5" s="13" t="s">
        <v>23</v>
      </c>
      <c r="AL5" s="13" t="s">
        <v>24</v>
      </c>
      <c r="AM5" s="13" t="s">
        <v>25</v>
      </c>
      <c r="AN5" s="14">
        <v>2</v>
      </c>
      <c r="AO5" s="13" t="s">
        <v>23</v>
      </c>
      <c r="AP5" s="13" t="s">
        <v>24</v>
      </c>
      <c r="AQ5" s="13" t="s">
        <v>25</v>
      </c>
      <c r="AR5" s="14">
        <v>3</v>
      </c>
      <c r="AS5" s="13" t="s">
        <v>23</v>
      </c>
      <c r="AT5" s="13" t="s">
        <v>24</v>
      </c>
      <c r="AU5" s="13" t="s">
        <v>25</v>
      </c>
      <c r="AV5" s="14">
        <v>3</v>
      </c>
      <c r="AW5" s="13" t="s">
        <v>23</v>
      </c>
      <c r="AX5" s="13" t="s">
        <v>24</v>
      </c>
      <c r="AY5" s="13" t="s">
        <v>25</v>
      </c>
      <c r="AZ5" s="14">
        <v>3</v>
      </c>
      <c r="BA5" s="13" t="s">
        <v>23</v>
      </c>
      <c r="BB5" s="13" t="s">
        <v>24</v>
      </c>
      <c r="BC5" s="13" t="s">
        <v>25</v>
      </c>
      <c r="BD5" s="14">
        <v>3</v>
      </c>
      <c r="BE5" s="13" t="s">
        <v>23</v>
      </c>
      <c r="BF5" s="13" t="s">
        <v>24</v>
      </c>
      <c r="BG5" s="13" t="s">
        <v>25</v>
      </c>
      <c r="BH5" s="14">
        <v>3</v>
      </c>
      <c r="BI5" s="13" t="s">
        <v>23</v>
      </c>
      <c r="BJ5" s="13" t="s">
        <v>24</v>
      </c>
      <c r="BK5" s="13" t="s">
        <v>25</v>
      </c>
      <c r="BL5" s="14">
        <v>3</v>
      </c>
      <c r="BM5" s="13" t="s">
        <v>23</v>
      </c>
      <c r="BN5" s="13" t="s">
        <v>24</v>
      </c>
      <c r="BO5" s="13" t="s">
        <v>25</v>
      </c>
      <c r="BP5" s="14">
        <v>2</v>
      </c>
      <c r="BQ5" s="13" t="s">
        <v>23</v>
      </c>
      <c r="BR5" s="13" t="s">
        <v>24</v>
      </c>
      <c r="BS5" s="13" t="s">
        <v>25</v>
      </c>
      <c r="BT5" s="14">
        <v>3</v>
      </c>
      <c r="BU5" s="13" t="s">
        <v>23</v>
      </c>
      <c r="BV5" s="13" t="s">
        <v>24</v>
      </c>
      <c r="BW5" s="13" t="s">
        <v>25</v>
      </c>
      <c r="BX5" s="14">
        <v>3</v>
      </c>
      <c r="BY5" s="13" t="s">
        <v>23</v>
      </c>
      <c r="BZ5" s="13" t="s">
        <v>24</v>
      </c>
      <c r="CA5" s="13" t="s">
        <v>25</v>
      </c>
      <c r="CB5" s="14">
        <v>3</v>
      </c>
      <c r="CC5" s="13" t="s">
        <v>23</v>
      </c>
      <c r="CD5" s="13" t="s">
        <v>24</v>
      </c>
      <c r="CE5" s="13" t="s">
        <v>25</v>
      </c>
      <c r="CF5" s="14">
        <v>2</v>
      </c>
      <c r="CG5" s="13" t="s">
        <v>23</v>
      </c>
      <c r="CH5" s="13" t="s">
        <v>24</v>
      </c>
      <c r="CI5" s="13" t="s">
        <v>25</v>
      </c>
      <c r="CJ5" s="14">
        <v>3</v>
      </c>
      <c r="CK5" s="13" t="s">
        <v>23</v>
      </c>
      <c r="CL5" s="13" t="s">
        <v>24</v>
      </c>
      <c r="CM5" s="13" t="s">
        <v>25</v>
      </c>
      <c r="CN5" s="14">
        <v>2</v>
      </c>
      <c r="CO5" s="13" t="s">
        <v>23</v>
      </c>
      <c r="CP5" s="13" t="s">
        <v>24</v>
      </c>
      <c r="CQ5" s="13" t="s">
        <v>25</v>
      </c>
      <c r="CR5" s="14">
        <v>3</v>
      </c>
      <c r="CS5" s="27">
        <v>64</v>
      </c>
      <c r="CT5" s="27"/>
      <c r="CU5" s="29"/>
      <c r="CV5" s="28"/>
    </row>
    <row r="6" spans="1:101" s="12" customFormat="1" ht="18" customHeight="1" hidden="1">
      <c r="A6" s="30">
        <v>1</v>
      </c>
      <c r="B6" s="50">
        <v>23302112741</v>
      </c>
      <c r="C6" s="53" t="s">
        <v>47</v>
      </c>
      <c r="D6" s="54" t="s">
        <v>83</v>
      </c>
      <c r="E6" s="31">
        <v>7.4</v>
      </c>
      <c r="F6" s="32"/>
      <c r="G6" s="33"/>
      <c r="H6" s="34">
        <v>7.4</v>
      </c>
      <c r="I6" s="31">
        <v>9.2</v>
      </c>
      <c r="J6" s="32"/>
      <c r="K6" s="33"/>
      <c r="L6" s="34">
        <v>9.2</v>
      </c>
      <c r="M6" s="31">
        <v>9.5</v>
      </c>
      <c r="N6" s="32"/>
      <c r="O6" s="33"/>
      <c r="P6" s="34">
        <f>MAX(M6:O6)</f>
        <v>9.5</v>
      </c>
      <c r="Q6" s="31">
        <v>8.3</v>
      </c>
      <c r="R6" s="32"/>
      <c r="S6" s="33"/>
      <c r="T6" s="34">
        <f>MAX(Q6:S6)</f>
        <v>8.3</v>
      </c>
      <c r="U6" s="31">
        <v>8.2</v>
      </c>
      <c r="V6" s="32"/>
      <c r="W6" s="33"/>
      <c r="X6" s="34">
        <f>MAX(U6:W6)</f>
        <v>8.2</v>
      </c>
      <c r="Y6" s="31">
        <f>VLOOKUP(B6,'[3]IN_DTK'!$C$9:$Q$45,15,0)</f>
        <v>4.1</v>
      </c>
      <c r="Z6" s="32"/>
      <c r="AA6" s="33"/>
      <c r="AB6" s="34">
        <f>MAX(Y6:AA6)</f>
        <v>4.1</v>
      </c>
      <c r="AC6" s="31">
        <v>9</v>
      </c>
      <c r="AD6" s="32"/>
      <c r="AE6" s="33"/>
      <c r="AF6" s="34">
        <f>MAX(AC6:AE6)</f>
        <v>9</v>
      </c>
      <c r="AG6" s="31">
        <v>7.7</v>
      </c>
      <c r="AH6" s="32"/>
      <c r="AI6" s="33"/>
      <c r="AJ6" s="34">
        <f>MAX(AG6:AI6)</f>
        <v>7.7</v>
      </c>
      <c r="AK6" s="31">
        <v>8.3</v>
      </c>
      <c r="AL6" s="32"/>
      <c r="AM6" s="33"/>
      <c r="AN6" s="34">
        <f>MAX(AK6:AM6)</f>
        <v>8.3</v>
      </c>
      <c r="AO6" s="31">
        <v>6.1</v>
      </c>
      <c r="AP6" s="32"/>
      <c r="AQ6" s="33"/>
      <c r="AR6" s="34">
        <f>MAX(AO6:AQ6)</f>
        <v>6.1</v>
      </c>
      <c r="AS6" s="31">
        <v>8</v>
      </c>
      <c r="AT6" s="32"/>
      <c r="AU6" s="33"/>
      <c r="AV6" s="34">
        <f>MAX(AS6:AU6)</f>
        <v>8</v>
      </c>
      <c r="AW6" s="31">
        <v>6.5</v>
      </c>
      <c r="AX6" s="32"/>
      <c r="AY6" s="33"/>
      <c r="AZ6" s="34">
        <f>MAX(AW6:AY6)</f>
        <v>6.5</v>
      </c>
      <c r="BA6" s="31">
        <v>6.9</v>
      </c>
      <c r="BB6" s="32"/>
      <c r="BC6" s="33"/>
      <c r="BD6" s="34">
        <f>MAX(BA6:BC6)</f>
        <v>6.9</v>
      </c>
      <c r="BE6" s="31">
        <v>7.3</v>
      </c>
      <c r="BF6" s="32"/>
      <c r="BG6" s="33"/>
      <c r="BH6" s="34">
        <v>7.3</v>
      </c>
      <c r="BI6" s="31">
        <v>7.8</v>
      </c>
      <c r="BJ6" s="32"/>
      <c r="BK6" s="33"/>
      <c r="BL6" s="34">
        <f>MAX(BI6:BK6)</f>
        <v>7.8</v>
      </c>
      <c r="BM6" s="31">
        <v>6.6</v>
      </c>
      <c r="BN6" s="32"/>
      <c r="BO6" s="33"/>
      <c r="BP6" s="34">
        <f>MAX(BM6:BO6)</f>
        <v>6.6</v>
      </c>
      <c r="BQ6" s="31">
        <v>7</v>
      </c>
      <c r="BR6" s="32"/>
      <c r="BS6" s="33"/>
      <c r="BT6" s="34">
        <f>MAX(BQ6:BS6)</f>
        <v>7</v>
      </c>
      <c r="BU6" s="31">
        <v>7.8</v>
      </c>
      <c r="BV6" s="32"/>
      <c r="BW6" s="33"/>
      <c r="BX6" s="34">
        <f>MAX(BU6:BW6)</f>
        <v>7.8</v>
      </c>
      <c r="BY6" s="31">
        <v>7</v>
      </c>
      <c r="BZ6" s="32"/>
      <c r="CA6" s="33"/>
      <c r="CB6" s="56">
        <f>MAX(BY6:CA6)</f>
        <v>7</v>
      </c>
      <c r="CC6" s="31">
        <v>8.2</v>
      </c>
      <c r="CD6" s="32"/>
      <c r="CE6" s="33"/>
      <c r="CF6" s="56">
        <f>MAX(CC6:CE6)</f>
        <v>8.2</v>
      </c>
      <c r="CG6" s="31">
        <v>7.9</v>
      </c>
      <c r="CH6" s="32"/>
      <c r="CI6" s="33"/>
      <c r="CJ6" s="56">
        <f>MAX(CG6:CI6)</f>
        <v>7.9</v>
      </c>
      <c r="CK6" s="31">
        <v>7.1</v>
      </c>
      <c r="CL6" s="32"/>
      <c r="CM6" s="33"/>
      <c r="CN6" s="34">
        <f>MAX(CK6:CM6)</f>
        <v>7.1</v>
      </c>
      <c r="CO6" s="35">
        <v>0</v>
      </c>
      <c r="CP6" s="32">
        <v>6.7</v>
      </c>
      <c r="CQ6" s="33"/>
      <c r="CR6" s="34">
        <f>MAX(CO6:CQ6)</f>
        <v>6.7</v>
      </c>
      <c r="CS6" s="36">
        <f>SUMIF(H6:CR6,"&gt;=4",$H$2:$CR$2)</f>
        <v>64</v>
      </c>
      <c r="CT6" s="37">
        <f>IF(CS6&gt;0,ROUND(SUMPRODUCT(H6:CR6,$H$2:$CR$2)/CS6,2),0)</f>
        <v>7.47</v>
      </c>
      <c r="CU6" s="38">
        <f>SUMIF(H6:CR6,"&lt;4",$H$3:$CR$3)</f>
        <v>0</v>
      </c>
      <c r="CV6" s="38">
        <f>SUMIF(I6:CS6,"&lt;4",$H$5:$CR$5)</f>
        <v>2</v>
      </c>
      <c r="CW6" s="12">
        <f>20+19+17+8</f>
        <v>64</v>
      </c>
    </row>
    <row r="7" spans="1:100" s="12" customFormat="1" ht="18" customHeight="1">
      <c r="A7" s="17">
        <v>2</v>
      </c>
      <c r="B7" s="50">
        <v>23312112740</v>
      </c>
      <c r="C7" s="53" t="s">
        <v>57</v>
      </c>
      <c r="D7" s="54" t="s">
        <v>83</v>
      </c>
      <c r="E7" s="31">
        <v>0</v>
      </c>
      <c r="F7" s="32"/>
      <c r="G7" s="33"/>
      <c r="H7" s="34">
        <v>0</v>
      </c>
      <c r="I7" s="31">
        <v>0</v>
      </c>
      <c r="J7" s="32"/>
      <c r="K7" s="33"/>
      <c r="L7" s="34">
        <v>0</v>
      </c>
      <c r="M7" s="31">
        <v>0</v>
      </c>
      <c r="N7" s="32"/>
      <c r="O7" s="33"/>
      <c r="P7" s="34">
        <f aca="true" t="shared" si="0" ref="P7:P41">MAX(M7:O7)</f>
        <v>0</v>
      </c>
      <c r="Q7" s="31">
        <v>0</v>
      </c>
      <c r="R7" s="16"/>
      <c r="S7" s="33"/>
      <c r="T7" s="34">
        <f aca="true" t="shared" si="1" ref="T7:T41">MAX(Q7:S7)</f>
        <v>0</v>
      </c>
      <c r="U7" s="31">
        <v>0</v>
      </c>
      <c r="V7" s="16"/>
      <c r="W7" s="33"/>
      <c r="X7" s="34">
        <f aca="true" t="shared" si="2" ref="X7:X41">MAX(U7:W7)</f>
        <v>0</v>
      </c>
      <c r="Y7" s="31">
        <f>VLOOKUP(B7,'[3]IN_DTK'!$C$9:$Q$45,15,0)</f>
        <v>6.2</v>
      </c>
      <c r="Z7" s="16"/>
      <c r="AA7" s="33"/>
      <c r="AB7" s="34">
        <f aca="true" t="shared" si="3" ref="AB7:AB41">MAX(Y7:AA7)</f>
        <v>6.2</v>
      </c>
      <c r="AC7" s="39">
        <v>9</v>
      </c>
      <c r="AD7" s="16"/>
      <c r="AE7" s="33"/>
      <c r="AF7" s="34">
        <f aca="true" t="shared" si="4" ref="AF7:AF41">MAX(AC7:AE7)</f>
        <v>9</v>
      </c>
      <c r="AG7" s="31">
        <v>0</v>
      </c>
      <c r="AH7" s="16"/>
      <c r="AI7" s="33"/>
      <c r="AJ7" s="34">
        <f aca="true" t="shared" si="5" ref="AJ7:AJ41">MAX(AG7:AI7)</f>
        <v>0</v>
      </c>
      <c r="AK7" s="31">
        <v>0</v>
      </c>
      <c r="AL7" s="16"/>
      <c r="AM7" s="33"/>
      <c r="AN7" s="34">
        <f aca="true" t="shared" si="6" ref="AN7:AN41">MAX(AK7:AM7)</f>
        <v>0</v>
      </c>
      <c r="AO7" s="31">
        <v>0</v>
      </c>
      <c r="AP7" s="16"/>
      <c r="AQ7" s="33"/>
      <c r="AR7" s="34">
        <f aca="true" t="shared" si="7" ref="AR7:AR41">MAX(AO7:AQ7)</f>
        <v>0</v>
      </c>
      <c r="AS7" s="31">
        <v>0</v>
      </c>
      <c r="AT7" s="16"/>
      <c r="AU7" s="33"/>
      <c r="AV7" s="34">
        <f aca="true" t="shared" si="8" ref="AV7:AV41">MAX(AS7:AU7)</f>
        <v>0</v>
      </c>
      <c r="AW7" s="31">
        <v>0</v>
      </c>
      <c r="AX7" s="16"/>
      <c r="AY7" s="33"/>
      <c r="AZ7" s="34">
        <f aca="true" t="shared" si="9" ref="AZ7:AZ41">MAX(AW7:AY7)</f>
        <v>0</v>
      </c>
      <c r="BA7" s="31">
        <v>0</v>
      </c>
      <c r="BB7" s="16"/>
      <c r="BC7" s="33"/>
      <c r="BD7" s="34">
        <f aca="true" t="shared" si="10" ref="BD7:BD41">MAX(BA7:BC7)</f>
        <v>0</v>
      </c>
      <c r="BE7" s="31">
        <v>0</v>
      </c>
      <c r="BF7" s="16"/>
      <c r="BG7" s="33"/>
      <c r="BH7" s="34">
        <v>0</v>
      </c>
      <c r="BI7" s="31">
        <v>0</v>
      </c>
      <c r="BJ7" s="16"/>
      <c r="BK7" s="33"/>
      <c r="BL7" s="34">
        <f aca="true" t="shared" si="11" ref="BL7:BL41">MAX(BI7:BK7)</f>
        <v>0</v>
      </c>
      <c r="BM7" s="31">
        <v>0</v>
      </c>
      <c r="BN7" s="16"/>
      <c r="BO7" s="33"/>
      <c r="BP7" s="34">
        <f aca="true" t="shared" si="12" ref="BP7:BP41">MAX(BM7:BO7)</f>
        <v>0</v>
      </c>
      <c r="BQ7" s="31">
        <v>0</v>
      </c>
      <c r="BR7" s="16"/>
      <c r="BS7" s="33"/>
      <c r="BT7" s="34">
        <f aca="true" t="shared" si="13" ref="BT7:BT41">MAX(BQ7:BS7)</f>
        <v>0</v>
      </c>
      <c r="BU7" s="31">
        <v>0</v>
      </c>
      <c r="BV7" s="16"/>
      <c r="BW7" s="33"/>
      <c r="BX7" s="34">
        <f aca="true" t="shared" si="14" ref="BX7:BX41">MAX(BU7:BW7)</f>
        <v>0</v>
      </c>
      <c r="BY7" s="31">
        <v>0</v>
      </c>
      <c r="BZ7" s="16"/>
      <c r="CA7" s="33"/>
      <c r="CB7" s="56">
        <f aca="true" t="shared" si="15" ref="CB7:CB41">MAX(BY7:CA7)</f>
        <v>0</v>
      </c>
      <c r="CC7" s="31">
        <v>0</v>
      </c>
      <c r="CD7" s="16"/>
      <c r="CE7" s="33"/>
      <c r="CF7" s="56">
        <f aca="true" t="shared" si="16" ref="CF7:CF41">MAX(CC7:CE7)</f>
        <v>0</v>
      </c>
      <c r="CG7" s="31">
        <v>0</v>
      </c>
      <c r="CH7" s="16"/>
      <c r="CI7" s="33"/>
      <c r="CJ7" s="56">
        <f aca="true" t="shared" si="17" ref="CJ7:CJ41">MAX(CG7:CI7)</f>
        <v>0</v>
      </c>
      <c r="CK7" s="31">
        <v>0</v>
      </c>
      <c r="CL7" s="16"/>
      <c r="CM7" s="33"/>
      <c r="CN7" s="34">
        <f aca="true" t="shared" si="18" ref="CN7:CN41">MAX(CK7:CM7)</f>
        <v>0</v>
      </c>
      <c r="CO7" s="35">
        <v>0</v>
      </c>
      <c r="CP7" s="16"/>
      <c r="CQ7" s="33"/>
      <c r="CR7" s="34">
        <f aca="true" t="shared" si="19" ref="CR7:CR41">MAX(CO7:CQ7)</f>
        <v>0</v>
      </c>
      <c r="CS7" s="36">
        <f aca="true" t="shared" si="20" ref="CS7:CS41">SUMIF(H7:CR7,"&gt;=4",$H$2:$CR$2)</f>
        <v>5</v>
      </c>
      <c r="CT7" s="37">
        <f aca="true" t="shared" si="21" ref="CT7:CT41">IF(CS7&gt;0,ROUND(SUMPRODUCT(H7:CR7,$H$2:$CR$2)/CS7,2),0)</f>
        <v>7.32</v>
      </c>
      <c r="CU7" s="38">
        <f aca="true" t="shared" si="22" ref="CU7:CU41">SUMIF(H7:CR7,"&lt;4",$H$3:$CR$3)</f>
        <v>21</v>
      </c>
      <c r="CV7" s="38">
        <f aca="true" t="shared" si="23" ref="CV7:CV41">SUMIF(I7:CS7,"&lt;4",$H$5:$CR$5)</f>
        <v>56</v>
      </c>
    </row>
    <row r="8" spans="1:100" s="12" customFormat="1" ht="18" customHeight="1">
      <c r="A8" s="17">
        <v>3</v>
      </c>
      <c r="B8" s="50">
        <v>23312112742</v>
      </c>
      <c r="C8" s="53" t="s">
        <v>58</v>
      </c>
      <c r="D8" s="54" t="s">
        <v>84</v>
      </c>
      <c r="E8" s="31">
        <v>0</v>
      </c>
      <c r="F8" s="32"/>
      <c r="G8" s="33"/>
      <c r="H8" s="34">
        <v>0</v>
      </c>
      <c r="I8" s="31">
        <v>7.3</v>
      </c>
      <c r="J8" s="32"/>
      <c r="K8" s="33"/>
      <c r="L8" s="34">
        <v>7.3</v>
      </c>
      <c r="M8" s="31">
        <v>5.5</v>
      </c>
      <c r="N8" s="32"/>
      <c r="O8" s="33"/>
      <c r="P8" s="34">
        <f t="shared" si="0"/>
        <v>5.5</v>
      </c>
      <c r="Q8" s="31">
        <v>6.3</v>
      </c>
      <c r="R8" s="16"/>
      <c r="S8" s="33"/>
      <c r="T8" s="34">
        <f t="shared" si="1"/>
        <v>6.3</v>
      </c>
      <c r="U8" s="31">
        <v>7.5</v>
      </c>
      <c r="V8" s="16"/>
      <c r="W8" s="33"/>
      <c r="X8" s="34">
        <f t="shared" si="2"/>
        <v>7.5</v>
      </c>
      <c r="Y8" s="31">
        <f>VLOOKUP(B8,'[3]IN_DTK'!$C$9:$Q$45,15,0)</f>
        <v>7.2</v>
      </c>
      <c r="Z8" s="16"/>
      <c r="AA8" s="33"/>
      <c r="AB8" s="34">
        <f t="shared" si="3"/>
        <v>7.2</v>
      </c>
      <c r="AC8" s="39">
        <v>8.7</v>
      </c>
      <c r="AD8" s="16"/>
      <c r="AE8" s="33"/>
      <c r="AF8" s="34">
        <f t="shared" si="4"/>
        <v>8.7</v>
      </c>
      <c r="AG8" s="31">
        <v>5.2</v>
      </c>
      <c r="AH8" s="16"/>
      <c r="AI8" s="33"/>
      <c r="AJ8" s="34">
        <f t="shared" si="5"/>
        <v>5.2</v>
      </c>
      <c r="AK8" s="31">
        <v>8.4</v>
      </c>
      <c r="AL8" s="16"/>
      <c r="AM8" s="33"/>
      <c r="AN8" s="34">
        <f t="shared" si="6"/>
        <v>8.4</v>
      </c>
      <c r="AO8" s="31">
        <v>6.1</v>
      </c>
      <c r="AP8" s="16"/>
      <c r="AQ8" s="33"/>
      <c r="AR8" s="34">
        <f t="shared" si="7"/>
        <v>6.1</v>
      </c>
      <c r="AS8" s="31">
        <v>8</v>
      </c>
      <c r="AT8" s="16"/>
      <c r="AU8" s="33"/>
      <c r="AV8" s="34">
        <f t="shared" si="8"/>
        <v>8</v>
      </c>
      <c r="AW8" s="31">
        <v>6.7</v>
      </c>
      <c r="AX8" s="16"/>
      <c r="AY8" s="33"/>
      <c r="AZ8" s="34">
        <f t="shared" si="9"/>
        <v>6.7</v>
      </c>
      <c r="BA8" s="31">
        <v>6.4</v>
      </c>
      <c r="BB8" s="16"/>
      <c r="BC8" s="33"/>
      <c r="BD8" s="34">
        <f t="shared" si="10"/>
        <v>6.4</v>
      </c>
      <c r="BE8" s="31">
        <v>7.3</v>
      </c>
      <c r="BF8" s="16"/>
      <c r="BG8" s="33"/>
      <c r="BH8" s="34">
        <v>7.3</v>
      </c>
      <c r="BI8" s="31">
        <v>7.9</v>
      </c>
      <c r="BJ8" s="16"/>
      <c r="BK8" s="33"/>
      <c r="BL8" s="34">
        <f t="shared" si="11"/>
        <v>7.9</v>
      </c>
      <c r="BM8" s="31">
        <v>7</v>
      </c>
      <c r="BN8" s="16"/>
      <c r="BO8" s="33"/>
      <c r="BP8" s="34">
        <f t="shared" si="12"/>
        <v>7</v>
      </c>
      <c r="BQ8" s="31">
        <v>7</v>
      </c>
      <c r="BR8" s="16"/>
      <c r="BS8" s="33"/>
      <c r="BT8" s="34">
        <f t="shared" si="13"/>
        <v>7</v>
      </c>
      <c r="BU8" s="31">
        <v>8.6</v>
      </c>
      <c r="BV8" s="16"/>
      <c r="BW8" s="33"/>
      <c r="BX8" s="34">
        <f t="shared" si="14"/>
        <v>8.6</v>
      </c>
      <c r="BY8" s="31">
        <v>7</v>
      </c>
      <c r="BZ8" s="16"/>
      <c r="CA8" s="33"/>
      <c r="CB8" s="56">
        <f t="shared" si="15"/>
        <v>7</v>
      </c>
      <c r="CC8" s="31">
        <v>6.9</v>
      </c>
      <c r="CD8" s="16"/>
      <c r="CE8" s="33"/>
      <c r="CF8" s="56">
        <f t="shared" si="16"/>
        <v>6.9</v>
      </c>
      <c r="CG8" s="31">
        <v>7.2</v>
      </c>
      <c r="CH8" s="16"/>
      <c r="CI8" s="33"/>
      <c r="CJ8" s="56">
        <f t="shared" si="17"/>
        <v>7.2</v>
      </c>
      <c r="CK8" s="31">
        <v>4.6</v>
      </c>
      <c r="CL8" s="16"/>
      <c r="CM8" s="33"/>
      <c r="CN8" s="34">
        <f t="shared" si="18"/>
        <v>4.6</v>
      </c>
      <c r="CO8" s="35">
        <v>7.2</v>
      </c>
      <c r="CP8" s="16"/>
      <c r="CQ8" s="33"/>
      <c r="CR8" s="34">
        <f t="shared" si="19"/>
        <v>7.2</v>
      </c>
      <c r="CS8" s="36">
        <f t="shared" si="20"/>
        <v>60</v>
      </c>
      <c r="CT8" s="37">
        <f t="shared" si="21"/>
        <v>6.98</v>
      </c>
      <c r="CU8" s="38">
        <f t="shared" si="22"/>
        <v>1</v>
      </c>
      <c r="CV8" s="38">
        <f t="shared" si="23"/>
        <v>0</v>
      </c>
    </row>
    <row r="9" spans="1:100" s="40" customFormat="1" ht="18" customHeight="1">
      <c r="A9" s="17">
        <v>4</v>
      </c>
      <c r="B9" s="50">
        <v>23312112743</v>
      </c>
      <c r="C9" s="53" t="s">
        <v>59</v>
      </c>
      <c r="D9" s="54" t="s">
        <v>85</v>
      </c>
      <c r="E9" s="31">
        <v>6</v>
      </c>
      <c r="F9" s="32"/>
      <c r="G9" s="33"/>
      <c r="H9" s="34">
        <v>6</v>
      </c>
      <c r="I9" s="31">
        <v>7.9</v>
      </c>
      <c r="J9" s="32"/>
      <c r="K9" s="33"/>
      <c r="L9" s="34">
        <v>7.9</v>
      </c>
      <c r="M9" s="31">
        <v>8</v>
      </c>
      <c r="N9" s="32"/>
      <c r="O9" s="33"/>
      <c r="P9" s="34">
        <f t="shared" si="0"/>
        <v>8</v>
      </c>
      <c r="Q9" s="31">
        <v>8.9</v>
      </c>
      <c r="R9" s="16"/>
      <c r="S9" s="33"/>
      <c r="T9" s="34">
        <f t="shared" si="1"/>
        <v>8.9</v>
      </c>
      <c r="U9" s="31">
        <v>8.5</v>
      </c>
      <c r="V9" s="16"/>
      <c r="W9" s="33"/>
      <c r="X9" s="34">
        <f t="shared" si="2"/>
        <v>8.5</v>
      </c>
      <c r="Y9" s="31">
        <v>7.8</v>
      </c>
      <c r="Z9" s="16"/>
      <c r="AA9" s="33"/>
      <c r="AB9" s="34">
        <f t="shared" si="3"/>
        <v>7.8</v>
      </c>
      <c r="AC9" s="39">
        <v>9</v>
      </c>
      <c r="AD9" s="16"/>
      <c r="AE9" s="33"/>
      <c r="AF9" s="34">
        <f t="shared" si="4"/>
        <v>9</v>
      </c>
      <c r="AG9" s="31">
        <v>8</v>
      </c>
      <c r="AH9" s="16"/>
      <c r="AI9" s="33"/>
      <c r="AJ9" s="34">
        <f t="shared" si="5"/>
        <v>8</v>
      </c>
      <c r="AK9" s="31">
        <v>8.3</v>
      </c>
      <c r="AL9" s="16"/>
      <c r="AM9" s="33"/>
      <c r="AN9" s="34">
        <f t="shared" si="6"/>
        <v>8.3</v>
      </c>
      <c r="AO9" s="31">
        <v>8</v>
      </c>
      <c r="AP9" s="16"/>
      <c r="AQ9" s="33"/>
      <c r="AR9" s="34">
        <f t="shared" si="7"/>
        <v>8</v>
      </c>
      <c r="AS9" s="31">
        <v>8.6</v>
      </c>
      <c r="AT9" s="16"/>
      <c r="AU9" s="33"/>
      <c r="AV9" s="34">
        <f t="shared" si="8"/>
        <v>8.6</v>
      </c>
      <c r="AW9" s="31">
        <v>7.9</v>
      </c>
      <c r="AX9" s="16"/>
      <c r="AY9" s="33"/>
      <c r="AZ9" s="34">
        <f t="shared" si="9"/>
        <v>7.9</v>
      </c>
      <c r="BA9" s="31">
        <v>6.3</v>
      </c>
      <c r="BB9" s="16"/>
      <c r="BC9" s="33"/>
      <c r="BD9" s="34">
        <f t="shared" si="10"/>
        <v>6.3</v>
      </c>
      <c r="BE9" s="31">
        <v>8.5</v>
      </c>
      <c r="BF9" s="16"/>
      <c r="BG9" s="33"/>
      <c r="BH9" s="34">
        <v>8.5</v>
      </c>
      <c r="BI9" s="31">
        <v>7.7</v>
      </c>
      <c r="BJ9" s="16"/>
      <c r="BK9" s="33"/>
      <c r="BL9" s="34">
        <f t="shared" si="11"/>
        <v>7.7</v>
      </c>
      <c r="BM9" s="31">
        <v>7.2</v>
      </c>
      <c r="BN9" s="16"/>
      <c r="BO9" s="33"/>
      <c r="BP9" s="34">
        <f t="shared" si="12"/>
        <v>7.2</v>
      </c>
      <c r="BQ9" s="31">
        <v>7.2</v>
      </c>
      <c r="BR9" s="16"/>
      <c r="BS9" s="33"/>
      <c r="BT9" s="34">
        <f t="shared" si="13"/>
        <v>7.2</v>
      </c>
      <c r="BU9" s="31">
        <v>8.6</v>
      </c>
      <c r="BV9" s="16"/>
      <c r="BW9" s="33"/>
      <c r="BX9" s="34">
        <f t="shared" si="14"/>
        <v>8.6</v>
      </c>
      <c r="BY9" s="31">
        <v>7.7</v>
      </c>
      <c r="BZ9" s="16"/>
      <c r="CA9" s="33"/>
      <c r="CB9" s="56">
        <f t="shared" si="15"/>
        <v>7.7</v>
      </c>
      <c r="CC9" s="31">
        <v>9</v>
      </c>
      <c r="CD9" s="16"/>
      <c r="CE9" s="33"/>
      <c r="CF9" s="56">
        <f t="shared" si="16"/>
        <v>9</v>
      </c>
      <c r="CG9" s="31">
        <v>7.2</v>
      </c>
      <c r="CH9" s="16"/>
      <c r="CI9" s="33"/>
      <c r="CJ9" s="56">
        <f t="shared" si="17"/>
        <v>7.2</v>
      </c>
      <c r="CK9" s="31">
        <v>7.3</v>
      </c>
      <c r="CL9" s="16"/>
      <c r="CM9" s="33"/>
      <c r="CN9" s="34">
        <f t="shared" si="18"/>
        <v>7.3</v>
      </c>
      <c r="CO9" s="35">
        <v>7.8</v>
      </c>
      <c r="CP9" s="16"/>
      <c r="CQ9" s="33"/>
      <c r="CR9" s="34">
        <f t="shared" si="19"/>
        <v>7.8</v>
      </c>
      <c r="CS9" s="36">
        <f t="shared" si="20"/>
        <v>64</v>
      </c>
      <c r="CT9" s="37">
        <f t="shared" si="21"/>
        <v>7.83</v>
      </c>
      <c r="CU9" s="38">
        <f t="shared" si="22"/>
        <v>0</v>
      </c>
      <c r="CV9" s="38">
        <f t="shared" si="23"/>
        <v>0</v>
      </c>
    </row>
    <row r="10" spans="1:100" s="40" customFormat="1" ht="18" customHeight="1">
      <c r="A10" s="17">
        <v>5</v>
      </c>
      <c r="B10" s="50">
        <v>23312112744</v>
      </c>
      <c r="C10" s="53" t="s">
        <v>56</v>
      </c>
      <c r="D10" s="54" t="s">
        <v>86</v>
      </c>
      <c r="E10" s="31">
        <v>7.3</v>
      </c>
      <c r="F10" s="32"/>
      <c r="G10" s="33"/>
      <c r="H10" s="34">
        <v>7.3</v>
      </c>
      <c r="I10" s="31">
        <v>9.5</v>
      </c>
      <c r="J10" s="32"/>
      <c r="K10" s="33"/>
      <c r="L10" s="34">
        <v>9.5</v>
      </c>
      <c r="M10" s="31">
        <v>9</v>
      </c>
      <c r="N10" s="32"/>
      <c r="O10" s="33"/>
      <c r="P10" s="34">
        <f t="shared" si="0"/>
        <v>9</v>
      </c>
      <c r="Q10" s="31">
        <v>9</v>
      </c>
      <c r="R10" s="16"/>
      <c r="S10" s="33"/>
      <c r="T10" s="34">
        <f t="shared" si="1"/>
        <v>9</v>
      </c>
      <c r="U10" s="31">
        <v>8.5</v>
      </c>
      <c r="V10" s="16"/>
      <c r="W10" s="33"/>
      <c r="X10" s="34">
        <f t="shared" si="2"/>
        <v>8.5</v>
      </c>
      <c r="Y10" s="31">
        <f>VLOOKUP(B10,'[3]IN_DTK'!$C$9:$Q$45,15,0)</f>
        <v>6.9</v>
      </c>
      <c r="Z10" s="16"/>
      <c r="AA10" s="33"/>
      <c r="AB10" s="34">
        <f t="shared" si="3"/>
        <v>6.9</v>
      </c>
      <c r="AC10" s="39">
        <v>8.7</v>
      </c>
      <c r="AD10" s="16"/>
      <c r="AE10" s="33"/>
      <c r="AF10" s="34">
        <f t="shared" si="4"/>
        <v>8.7</v>
      </c>
      <c r="AG10" s="31">
        <v>9.2</v>
      </c>
      <c r="AH10" s="16"/>
      <c r="AI10" s="33"/>
      <c r="AJ10" s="34">
        <f t="shared" si="5"/>
        <v>9.2</v>
      </c>
      <c r="AK10" s="31">
        <v>7.9</v>
      </c>
      <c r="AL10" s="16"/>
      <c r="AM10" s="33"/>
      <c r="AN10" s="34">
        <f t="shared" si="6"/>
        <v>7.9</v>
      </c>
      <c r="AO10" s="31">
        <v>8</v>
      </c>
      <c r="AP10" s="16"/>
      <c r="AQ10" s="33"/>
      <c r="AR10" s="34">
        <f t="shared" si="7"/>
        <v>8</v>
      </c>
      <c r="AS10" s="31">
        <v>8.8</v>
      </c>
      <c r="AT10" s="16"/>
      <c r="AU10" s="33"/>
      <c r="AV10" s="34">
        <f t="shared" si="8"/>
        <v>8.8</v>
      </c>
      <c r="AW10" s="31">
        <v>8.2</v>
      </c>
      <c r="AX10" s="16"/>
      <c r="AY10" s="33"/>
      <c r="AZ10" s="34">
        <f t="shared" si="9"/>
        <v>8.2</v>
      </c>
      <c r="BA10" s="31">
        <v>7.4</v>
      </c>
      <c r="BB10" s="16"/>
      <c r="BC10" s="33"/>
      <c r="BD10" s="34">
        <f t="shared" si="10"/>
        <v>7.4</v>
      </c>
      <c r="BE10" s="31">
        <v>8.6</v>
      </c>
      <c r="BF10" s="16"/>
      <c r="BG10" s="33"/>
      <c r="BH10" s="34">
        <v>8.6</v>
      </c>
      <c r="BI10" s="31">
        <v>7.7</v>
      </c>
      <c r="BJ10" s="16"/>
      <c r="BK10" s="33"/>
      <c r="BL10" s="34">
        <f t="shared" si="11"/>
        <v>7.7</v>
      </c>
      <c r="BM10" s="31">
        <v>7.5</v>
      </c>
      <c r="BN10" s="16"/>
      <c r="BO10" s="33"/>
      <c r="BP10" s="34">
        <f t="shared" si="12"/>
        <v>7.5</v>
      </c>
      <c r="BQ10" s="31">
        <v>7.1</v>
      </c>
      <c r="BR10" s="16"/>
      <c r="BS10" s="33"/>
      <c r="BT10" s="34">
        <f t="shared" si="13"/>
        <v>7.1</v>
      </c>
      <c r="BU10" s="31">
        <v>8.8</v>
      </c>
      <c r="BV10" s="16"/>
      <c r="BW10" s="33"/>
      <c r="BX10" s="34">
        <f t="shared" si="14"/>
        <v>8.8</v>
      </c>
      <c r="BY10" s="31">
        <v>8.1</v>
      </c>
      <c r="BZ10" s="16"/>
      <c r="CA10" s="33"/>
      <c r="CB10" s="56">
        <f t="shared" si="15"/>
        <v>8.1</v>
      </c>
      <c r="CC10" s="31">
        <v>8.1</v>
      </c>
      <c r="CD10" s="16"/>
      <c r="CE10" s="33"/>
      <c r="CF10" s="56">
        <f t="shared" si="16"/>
        <v>8.1</v>
      </c>
      <c r="CG10" s="31">
        <v>7.6</v>
      </c>
      <c r="CH10" s="16"/>
      <c r="CI10" s="33"/>
      <c r="CJ10" s="56">
        <f t="shared" si="17"/>
        <v>7.6</v>
      </c>
      <c r="CK10" s="31">
        <v>7.2</v>
      </c>
      <c r="CL10" s="16"/>
      <c r="CM10" s="33"/>
      <c r="CN10" s="34">
        <f t="shared" si="18"/>
        <v>7.2</v>
      </c>
      <c r="CO10" s="35">
        <v>8.5</v>
      </c>
      <c r="CP10" s="16"/>
      <c r="CQ10" s="33"/>
      <c r="CR10" s="34">
        <f t="shared" si="19"/>
        <v>8.5</v>
      </c>
      <c r="CS10" s="36">
        <f t="shared" si="20"/>
        <v>64</v>
      </c>
      <c r="CT10" s="37">
        <f t="shared" si="21"/>
        <v>8.16</v>
      </c>
      <c r="CU10" s="38">
        <f t="shared" si="22"/>
        <v>0</v>
      </c>
      <c r="CV10" s="38">
        <f t="shared" si="23"/>
        <v>0</v>
      </c>
    </row>
    <row r="11" spans="1:100" s="40" customFormat="1" ht="18" customHeight="1">
      <c r="A11" s="17">
        <v>6</v>
      </c>
      <c r="B11" s="50">
        <v>23312112745</v>
      </c>
      <c r="C11" s="53" t="s">
        <v>60</v>
      </c>
      <c r="D11" s="54" t="s">
        <v>87</v>
      </c>
      <c r="E11" s="31">
        <v>6.7</v>
      </c>
      <c r="F11" s="32"/>
      <c r="G11" s="33"/>
      <c r="H11" s="34">
        <v>6.7</v>
      </c>
      <c r="I11" s="31">
        <v>8.1</v>
      </c>
      <c r="J11" s="32"/>
      <c r="K11" s="33"/>
      <c r="L11" s="34">
        <v>8.1</v>
      </c>
      <c r="M11" s="31">
        <v>7.5</v>
      </c>
      <c r="N11" s="32"/>
      <c r="O11" s="33"/>
      <c r="P11" s="34">
        <f t="shared" si="0"/>
        <v>7.5</v>
      </c>
      <c r="Q11" s="31">
        <v>6.9</v>
      </c>
      <c r="R11" s="16"/>
      <c r="S11" s="33"/>
      <c r="T11" s="34">
        <f t="shared" si="1"/>
        <v>6.9</v>
      </c>
      <c r="U11" s="31">
        <v>7.2</v>
      </c>
      <c r="V11" s="16"/>
      <c r="W11" s="33"/>
      <c r="X11" s="34">
        <f t="shared" si="2"/>
        <v>7.2</v>
      </c>
      <c r="Y11" s="31">
        <f>VLOOKUP(B11,'[3]IN_DTK'!$C$9:$Q$45,15,0)</f>
        <v>6.6</v>
      </c>
      <c r="Z11" s="16"/>
      <c r="AA11" s="33"/>
      <c r="AB11" s="34">
        <f t="shared" si="3"/>
        <v>6.6</v>
      </c>
      <c r="AC11" s="39">
        <v>8.7</v>
      </c>
      <c r="AD11" s="16"/>
      <c r="AE11" s="33"/>
      <c r="AF11" s="34">
        <f t="shared" si="4"/>
        <v>8.7</v>
      </c>
      <c r="AG11" s="31">
        <v>7.3</v>
      </c>
      <c r="AH11" s="16"/>
      <c r="AI11" s="33"/>
      <c r="AJ11" s="34">
        <f t="shared" si="5"/>
        <v>7.3</v>
      </c>
      <c r="AK11" s="31">
        <v>7.9</v>
      </c>
      <c r="AL11" s="16"/>
      <c r="AM11" s="33"/>
      <c r="AN11" s="34">
        <f t="shared" si="6"/>
        <v>7.9</v>
      </c>
      <c r="AO11" s="31">
        <v>7.8</v>
      </c>
      <c r="AP11" s="16"/>
      <c r="AQ11" s="33"/>
      <c r="AR11" s="34">
        <f t="shared" si="7"/>
        <v>7.8</v>
      </c>
      <c r="AS11" s="31">
        <v>8.9</v>
      </c>
      <c r="AT11" s="16"/>
      <c r="AU11" s="33"/>
      <c r="AV11" s="34">
        <f t="shared" si="8"/>
        <v>8.9</v>
      </c>
      <c r="AW11" s="31">
        <v>7.9</v>
      </c>
      <c r="AX11" s="16"/>
      <c r="AY11" s="33"/>
      <c r="AZ11" s="34">
        <f t="shared" si="9"/>
        <v>7.9</v>
      </c>
      <c r="BA11" s="31">
        <v>6.8</v>
      </c>
      <c r="BB11" s="16"/>
      <c r="BC11" s="33"/>
      <c r="BD11" s="34">
        <f t="shared" si="10"/>
        <v>6.8</v>
      </c>
      <c r="BE11" s="31">
        <v>7.4</v>
      </c>
      <c r="BF11" s="16"/>
      <c r="BG11" s="33"/>
      <c r="BH11" s="34">
        <v>7.4</v>
      </c>
      <c r="BI11" s="31">
        <v>7.7</v>
      </c>
      <c r="BJ11" s="16"/>
      <c r="BK11" s="33"/>
      <c r="BL11" s="34">
        <f t="shared" si="11"/>
        <v>7.7</v>
      </c>
      <c r="BM11" s="31">
        <v>7.2</v>
      </c>
      <c r="BN11" s="16"/>
      <c r="BO11" s="33"/>
      <c r="BP11" s="34">
        <f t="shared" si="12"/>
        <v>7.2</v>
      </c>
      <c r="BQ11" s="31">
        <v>7</v>
      </c>
      <c r="BR11" s="16"/>
      <c r="BS11" s="33"/>
      <c r="BT11" s="34">
        <f t="shared" si="13"/>
        <v>7</v>
      </c>
      <c r="BU11" s="31">
        <v>8.8</v>
      </c>
      <c r="BV11" s="16"/>
      <c r="BW11" s="33"/>
      <c r="BX11" s="34">
        <f t="shared" si="14"/>
        <v>8.8</v>
      </c>
      <c r="BY11" s="31">
        <v>7.4</v>
      </c>
      <c r="BZ11" s="16"/>
      <c r="CA11" s="33"/>
      <c r="CB11" s="56">
        <f t="shared" si="15"/>
        <v>7.4</v>
      </c>
      <c r="CC11" s="31">
        <v>7.4</v>
      </c>
      <c r="CD11" s="16"/>
      <c r="CE11" s="33"/>
      <c r="CF11" s="56">
        <f t="shared" si="16"/>
        <v>7.4</v>
      </c>
      <c r="CG11" s="31">
        <v>7.2</v>
      </c>
      <c r="CH11" s="16"/>
      <c r="CI11" s="33"/>
      <c r="CJ11" s="56">
        <f t="shared" si="17"/>
        <v>7.2</v>
      </c>
      <c r="CK11" s="31">
        <v>7.1</v>
      </c>
      <c r="CL11" s="16"/>
      <c r="CM11" s="33"/>
      <c r="CN11" s="34">
        <f t="shared" si="18"/>
        <v>7.1</v>
      </c>
      <c r="CO11" s="35">
        <v>7.5</v>
      </c>
      <c r="CP11" s="16"/>
      <c r="CQ11" s="33"/>
      <c r="CR11" s="34">
        <f t="shared" si="19"/>
        <v>7.5</v>
      </c>
      <c r="CS11" s="36">
        <f t="shared" si="20"/>
        <v>64</v>
      </c>
      <c r="CT11" s="37">
        <f t="shared" si="21"/>
        <v>7.5</v>
      </c>
      <c r="CU11" s="38">
        <f t="shared" si="22"/>
        <v>0</v>
      </c>
      <c r="CV11" s="38">
        <f t="shared" si="23"/>
        <v>0</v>
      </c>
    </row>
    <row r="12" spans="1:100" s="40" customFormat="1" ht="18" customHeight="1">
      <c r="A12" s="17">
        <v>7</v>
      </c>
      <c r="B12" s="50">
        <v>23302112746</v>
      </c>
      <c r="C12" s="53" t="s">
        <v>48</v>
      </c>
      <c r="D12" s="54" t="s">
        <v>88</v>
      </c>
      <c r="E12" s="31">
        <v>7.8</v>
      </c>
      <c r="F12" s="32"/>
      <c r="G12" s="33"/>
      <c r="H12" s="34">
        <v>7.8</v>
      </c>
      <c r="I12" s="31">
        <v>9</v>
      </c>
      <c r="J12" s="32"/>
      <c r="K12" s="33"/>
      <c r="L12" s="34">
        <v>9</v>
      </c>
      <c r="M12" s="31">
        <v>9</v>
      </c>
      <c r="N12" s="32"/>
      <c r="O12" s="33"/>
      <c r="P12" s="34">
        <f t="shared" si="0"/>
        <v>9</v>
      </c>
      <c r="Q12" s="31">
        <v>8.1</v>
      </c>
      <c r="R12" s="16"/>
      <c r="S12" s="33"/>
      <c r="T12" s="34">
        <f t="shared" si="1"/>
        <v>8.1</v>
      </c>
      <c r="U12" s="31">
        <v>8.3</v>
      </c>
      <c r="V12" s="16"/>
      <c r="W12" s="33"/>
      <c r="X12" s="34">
        <f t="shared" si="2"/>
        <v>8.3</v>
      </c>
      <c r="Y12" s="31">
        <f>VLOOKUP(B12,'[3]IN_DTK'!$C$9:$Q$45,15,0)</f>
        <v>6.9</v>
      </c>
      <c r="Z12" s="16"/>
      <c r="AA12" s="33"/>
      <c r="AB12" s="34">
        <f t="shared" si="3"/>
        <v>6.9</v>
      </c>
      <c r="AC12" s="39">
        <v>9</v>
      </c>
      <c r="AD12" s="16"/>
      <c r="AE12" s="33"/>
      <c r="AF12" s="34">
        <f t="shared" si="4"/>
        <v>9</v>
      </c>
      <c r="AG12" s="31">
        <v>7.5</v>
      </c>
      <c r="AH12" s="16"/>
      <c r="AI12" s="33"/>
      <c r="AJ12" s="34">
        <f t="shared" si="5"/>
        <v>7.5</v>
      </c>
      <c r="AK12" s="31">
        <v>8.4</v>
      </c>
      <c r="AL12" s="16"/>
      <c r="AM12" s="33"/>
      <c r="AN12" s="34">
        <f t="shared" si="6"/>
        <v>8.4</v>
      </c>
      <c r="AO12" s="31">
        <v>8.6</v>
      </c>
      <c r="AP12" s="16"/>
      <c r="AQ12" s="33"/>
      <c r="AR12" s="34">
        <f t="shared" si="7"/>
        <v>8.6</v>
      </c>
      <c r="AS12" s="31">
        <v>8.8</v>
      </c>
      <c r="AT12" s="16"/>
      <c r="AU12" s="33"/>
      <c r="AV12" s="34">
        <f t="shared" si="8"/>
        <v>8.8</v>
      </c>
      <c r="AW12" s="31">
        <v>7.6</v>
      </c>
      <c r="AX12" s="16"/>
      <c r="AY12" s="33"/>
      <c r="AZ12" s="34">
        <f t="shared" si="9"/>
        <v>7.6</v>
      </c>
      <c r="BA12" s="31">
        <v>7.3</v>
      </c>
      <c r="BB12" s="16"/>
      <c r="BC12" s="33"/>
      <c r="BD12" s="34">
        <f t="shared" si="10"/>
        <v>7.3</v>
      </c>
      <c r="BE12" s="31">
        <v>7.6</v>
      </c>
      <c r="BF12" s="16"/>
      <c r="BG12" s="33"/>
      <c r="BH12" s="34">
        <v>7.6</v>
      </c>
      <c r="BI12" s="31">
        <v>7.7</v>
      </c>
      <c r="BJ12" s="16"/>
      <c r="BK12" s="33"/>
      <c r="BL12" s="34">
        <f t="shared" si="11"/>
        <v>7.7</v>
      </c>
      <c r="BM12" s="31">
        <v>7.3</v>
      </c>
      <c r="BN12" s="16"/>
      <c r="BO12" s="33"/>
      <c r="BP12" s="34">
        <f t="shared" si="12"/>
        <v>7.3</v>
      </c>
      <c r="BQ12" s="31">
        <v>6.6</v>
      </c>
      <c r="BR12" s="16"/>
      <c r="BS12" s="33"/>
      <c r="BT12" s="34">
        <f t="shared" si="13"/>
        <v>6.6</v>
      </c>
      <c r="BU12" s="31">
        <v>8.8</v>
      </c>
      <c r="BV12" s="16"/>
      <c r="BW12" s="33"/>
      <c r="BX12" s="34">
        <f t="shared" si="14"/>
        <v>8.8</v>
      </c>
      <c r="BY12" s="31">
        <v>7.6</v>
      </c>
      <c r="BZ12" s="16"/>
      <c r="CA12" s="33"/>
      <c r="CB12" s="56">
        <f t="shared" si="15"/>
        <v>7.6</v>
      </c>
      <c r="CC12" s="31">
        <v>7.1</v>
      </c>
      <c r="CD12" s="16"/>
      <c r="CE12" s="33"/>
      <c r="CF12" s="56">
        <f t="shared" si="16"/>
        <v>7.1</v>
      </c>
      <c r="CG12" s="31">
        <v>7.4</v>
      </c>
      <c r="CH12" s="16"/>
      <c r="CI12" s="33"/>
      <c r="CJ12" s="56">
        <f t="shared" si="17"/>
        <v>7.4</v>
      </c>
      <c r="CK12" s="31">
        <v>7.1</v>
      </c>
      <c r="CL12" s="16"/>
      <c r="CM12" s="33"/>
      <c r="CN12" s="34">
        <f t="shared" si="18"/>
        <v>7.1</v>
      </c>
      <c r="CO12" s="35">
        <v>8</v>
      </c>
      <c r="CP12" s="16"/>
      <c r="CQ12" s="33"/>
      <c r="CR12" s="34">
        <f t="shared" si="19"/>
        <v>8</v>
      </c>
      <c r="CS12" s="36">
        <f t="shared" si="20"/>
        <v>64</v>
      </c>
      <c r="CT12" s="37">
        <f t="shared" si="21"/>
        <v>7.89</v>
      </c>
      <c r="CU12" s="38">
        <f t="shared" si="22"/>
        <v>0</v>
      </c>
      <c r="CV12" s="38">
        <f t="shared" si="23"/>
        <v>0</v>
      </c>
    </row>
    <row r="13" spans="1:100" s="40" customFormat="1" ht="18" customHeight="1">
      <c r="A13" s="17">
        <v>8</v>
      </c>
      <c r="B13" s="50">
        <v>23302112747</v>
      </c>
      <c r="C13" s="53" t="s">
        <v>61</v>
      </c>
      <c r="D13" s="54" t="s">
        <v>88</v>
      </c>
      <c r="E13" s="31">
        <v>7.7</v>
      </c>
      <c r="F13" s="32"/>
      <c r="G13" s="33"/>
      <c r="H13" s="34">
        <v>7.7</v>
      </c>
      <c r="I13" s="31">
        <v>8.6</v>
      </c>
      <c r="J13" s="32"/>
      <c r="K13" s="33"/>
      <c r="L13" s="34">
        <v>8.6</v>
      </c>
      <c r="M13" s="31">
        <v>9</v>
      </c>
      <c r="N13" s="32"/>
      <c r="O13" s="33"/>
      <c r="P13" s="34">
        <f t="shared" si="0"/>
        <v>9</v>
      </c>
      <c r="Q13" s="31">
        <v>8.1</v>
      </c>
      <c r="R13" s="16"/>
      <c r="S13" s="33"/>
      <c r="T13" s="34">
        <f t="shared" si="1"/>
        <v>8.1</v>
      </c>
      <c r="U13" s="31">
        <v>7.5</v>
      </c>
      <c r="V13" s="16"/>
      <c r="W13" s="33"/>
      <c r="X13" s="34">
        <f t="shared" si="2"/>
        <v>7.5</v>
      </c>
      <c r="Y13" s="31">
        <f>VLOOKUP(B13,'[3]IN_DTK'!$C$9:$Q$45,15,0)</f>
        <v>6.2</v>
      </c>
      <c r="Z13" s="16"/>
      <c r="AA13" s="33"/>
      <c r="AB13" s="34">
        <f t="shared" si="3"/>
        <v>6.2</v>
      </c>
      <c r="AC13" s="39">
        <v>8.7</v>
      </c>
      <c r="AD13" s="16"/>
      <c r="AE13" s="33"/>
      <c r="AF13" s="34">
        <f t="shared" si="4"/>
        <v>8.7</v>
      </c>
      <c r="AG13" s="31">
        <v>7.5</v>
      </c>
      <c r="AH13" s="16"/>
      <c r="AI13" s="33"/>
      <c r="AJ13" s="34">
        <f t="shared" si="5"/>
        <v>7.5</v>
      </c>
      <c r="AK13" s="31">
        <v>7.7</v>
      </c>
      <c r="AL13" s="16"/>
      <c r="AM13" s="33"/>
      <c r="AN13" s="34">
        <f t="shared" si="6"/>
        <v>7.7</v>
      </c>
      <c r="AO13" s="31">
        <v>6.4</v>
      </c>
      <c r="AP13" s="16"/>
      <c r="AQ13" s="33"/>
      <c r="AR13" s="34">
        <f t="shared" si="7"/>
        <v>6.4</v>
      </c>
      <c r="AS13" s="31">
        <v>8.8</v>
      </c>
      <c r="AT13" s="16"/>
      <c r="AU13" s="33"/>
      <c r="AV13" s="34">
        <f t="shared" si="8"/>
        <v>8.8</v>
      </c>
      <c r="AW13" s="31">
        <v>7.6</v>
      </c>
      <c r="AX13" s="16"/>
      <c r="AY13" s="33"/>
      <c r="AZ13" s="34">
        <f t="shared" si="9"/>
        <v>7.6</v>
      </c>
      <c r="BA13" s="31">
        <v>7.2</v>
      </c>
      <c r="BB13" s="16"/>
      <c r="BC13" s="33"/>
      <c r="BD13" s="34">
        <f t="shared" si="10"/>
        <v>7.2</v>
      </c>
      <c r="BE13" s="31">
        <v>7.7</v>
      </c>
      <c r="BF13" s="16"/>
      <c r="BG13" s="33"/>
      <c r="BH13" s="34">
        <v>7.7</v>
      </c>
      <c r="BI13" s="31">
        <v>7.8</v>
      </c>
      <c r="BJ13" s="16"/>
      <c r="BK13" s="33"/>
      <c r="BL13" s="34">
        <f t="shared" si="11"/>
        <v>7.8</v>
      </c>
      <c r="BM13" s="31">
        <v>7.3</v>
      </c>
      <c r="BN13" s="16"/>
      <c r="BO13" s="33"/>
      <c r="BP13" s="34">
        <f t="shared" si="12"/>
        <v>7.3</v>
      </c>
      <c r="BQ13" s="31">
        <v>7</v>
      </c>
      <c r="BR13" s="16"/>
      <c r="BS13" s="33"/>
      <c r="BT13" s="34">
        <f t="shared" si="13"/>
        <v>7</v>
      </c>
      <c r="BU13" s="31">
        <v>8.6</v>
      </c>
      <c r="BV13" s="16"/>
      <c r="BW13" s="33"/>
      <c r="BX13" s="34">
        <f t="shared" si="14"/>
        <v>8.6</v>
      </c>
      <c r="BY13" s="31">
        <v>7.7</v>
      </c>
      <c r="BZ13" s="16"/>
      <c r="CA13" s="33"/>
      <c r="CB13" s="56">
        <f t="shared" si="15"/>
        <v>7.7</v>
      </c>
      <c r="CC13" s="31">
        <v>7</v>
      </c>
      <c r="CD13" s="16"/>
      <c r="CE13" s="33"/>
      <c r="CF13" s="56">
        <f t="shared" si="16"/>
        <v>7</v>
      </c>
      <c r="CG13" s="31">
        <v>7.2</v>
      </c>
      <c r="CH13" s="16"/>
      <c r="CI13" s="33"/>
      <c r="CJ13" s="56">
        <f t="shared" si="17"/>
        <v>7.2</v>
      </c>
      <c r="CK13" s="31">
        <v>7.3</v>
      </c>
      <c r="CL13" s="16"/>
      <c r="CM13" s="33"/>
      <c r="CN13" s="34">
        <f t="shared" si="18"/>
        <v>7.3</v>
      </c>
      <c r="CO13" s="35">
        <v>7.3</v>
      </c>
      <c r="CP13" s="16"/>
      <c r="CQ13" s="33"/>
      <c r="CR13" s="34">
        <f t="shared" si="19"/>
        <v>7.3</v>
      </c>
      <c r="CS13" s="36">
        <f t="shared" si="20"/>
        <v>64</v>
      </c>
      <c r="CT13" s="37">
        <f t="shared" si="21"/>
        <v>7.65</v>
      </c>
      <c r="CU13" s="38">
        <f t="shared" si="22"/>
        <v>0</v>
      </c>
      <c r="CV13" s="38">
        <f t="shared" si="23"/>
        <v>0</v>
      </c>
    </row>
    <row r="14" spans="1:100" s="40" customFormat="1" ht="18" customHeight="1">
      <c r="A14" s="17">
        <v>9</v>
      </c>
      <c r="B14" s="50">
        <v>23312112749</v>
      </c>
      <c r="C14" s="53" t="s">
        <v>62</v>
      </c>
      <c r="D14" s="54" t="s">
        <v>89</v>
      </c>
      <c r="E14" s="31">
        <v>0</v>
      </c>
      <c r="F14" s="32"/>
      <c r="G14" s="33"/>
      <c r="H14" s="34">
        <v>0</v>
      </c>
      <c r="I14" s="31">
        <v>0</v>
      </c>
      <c r="J14" s="32"/>
      <c r="K14" s="33"/>
      <c r="L14" s="34">
        <v>0</v>
      </c>
      <c r="M14" s="31">
        <v>0</v>
      </c>
      <c r="N14" s="32"/>
      <c r="O14" s="33"/>
      <c r="P14" s="34">
        <f t="shared" si="0"/>
        <v>0</v>
      </c>
      <c r="Q14" s="31">
        <v>0</v>
      </c>
      <c r="R14" s="16"/>
      <c r="S14" s="33"/>
      <c r="T14" s="34">
        <f t="shared" si="1"/>
        <v>0</v>
      </c>
      <c r="U14" s="31">
        <v>0</v>
      </c>
      <c r="V14" s="16"/>
      <c r="W14" s="33"/>
      <c r="X14" s="34">
        <f t="shared" si="2"/>
        <v>0</v>
      </c>
      <c r="Y14" s="31">
        <f>VLOOKUP(B14,'[3]IN_DTK'!$C$9:$Q$45,15,0)</f>
        <v>0</v>
      </c>
      <c r="Z14" s="16"/>
      <c r="AA14" s="33"/>
      <c r="AB14" s="34">
        <f t="shared" si="3"/>
        <v>0</v>
      </c>
      <c r="AC14" s="39">
        <v>0</v>
      </c>
      <c r="AD14" s="16"/>
      <c r="AE14" s="33"/>
      <c r="AF14" s="34">
        <f t="shared" si="4"/>
        <v>0</v>
      </c>
      <c r="AG14" s="31">
        <v>0</v>
      </c>
      <c r="AH14" s="16"/>
      <c r="AI14" s="33"/>
      <c r="AJ14" s="34">
        <f t="shared" si="5"/>
        <v>0</v>
      </c>
      <c r="AK14" s="31">
        <v>0</v>
      </c>
      <c r="AL14" s="16"/>
      <c r="AM14" s="33"/>
      <c r="AN14" s="34">
        <f t="shared" si="6"/>
        <v>0</v>
      </c>
      <c r="AO14" s="31">
        <v>0</v>
      </c>
      <c r="AP14" s="16"/>
      <c r="AQ14" s="33"/>
      <c r="AR14" s="34">
        <f t="shared" si="7"/>
        <v>0</v>
      </c>
      <c r="AS14" s="31">
        <v>0</v>
      </c>
      <c r="AT14" s="16"/>
      <c r="AU14" s="33"/>
      <c r="AV14" s="34">
        <f t="shared" si="8"/>
        <v>0</v>
      </c>
      <c r="AW14" s="31">
        <v>0</v>
      </c>
      <c r="AX14" s="16"/>
      <c r="AY14" s="33"/>
      <c r="AZ14" s="34">
        <f t="shared" si="9"/>
        <v>0</v>
      </c>
      <c r="BA14" s="31">
        <v>0</v>
      </c>
      <c r="BB14" s="16"/>
      <c r="BC14" s="33"/>
      <c r="BD14" s="34">
        <f t="shared" si="10"/>
        <v>0</v>
      </c>
      <c r="BE14" s="31">
        <v>0</v>
      </c>
      <c r="BF14" s="16"/>
      <c r="BG14" s="33"/>
      <c r="BH14" s="34">
        <v>0</v>
      </c>
      <c r="BI14" s="31">
        <v>0</v>
      </c>
      <c r="BJ14" s="16"/>
      <c r="BK14" s="33"/>
      <c r="BL14" s="34">
        <f t="shared" si="11"/>
        <v>0</v>
      </c>
      <c r="BM14" s="31">
        <v>0</v>
      </c>
      <c r="BN14" s="16"/>
      <c r="BO14" s="33"/>
      <c r="BP14" s="34">
        <f t="shared" si="12"/>
        <v>0</v>
      </c>
      <c r="BQ14" s="31">
        <v>0</v>
      </c>
      <c r="BR14" s="16"/>
      <c r="BS14" s="33"/>
      <c r="BT14" s="34">
        <f t="shared" si="13"/>
        <v>0</v>
      </c>
      <c r="BU14" s="31">
        <v>0</v>
      </c>
      <c r="BV14" s="16"/>
      <c r="BW14" s="33"/>
      <c r="BX14" s="34">
        <f t="shared" si="14"/>
        <v>0</v>
      </c>
      <c r="BY14" s="31">
        <v>0</v>
      </c>
      <c r="BZ14" s="16"/>
      <c r="CA14" s="33"/>
      <c r="CB14" s="56">
        <f t="shared" si="15"/>
        <v>0</v>
      </c>
      <c r="CC14" s="31">
        <v>0</v>
      </c>
      <c r="CD14" s="16"/>
      <c r="CE14" s="33"/>
      <c r="CF14" s="56">
        <f t="shared" si="16"/>
        <v>0</v>
      </c>
      <c r="CG14" s="31">
        <v>0</v>
      </c>
      <c r="CH14" s="16"/>
      <c r="CI14" s="33"/>
      <c r="CJ14" s="56">
        <f t="shared" si="17"/>
        <v>0</v>
      </c>
      <c r="CK14" s="31">
        <v>0</v>
      </c>
      <c r="CL14" s="16"/>
      <c r="CM14" s="33"/>
      <c r="CN14" s="34">
        <f t="shared" si="18"/>
        <v>0</v>
      </c>
      <c r="CO14" s="35">
        <v>0</v>
      </c>
      <c r="CP14" s="16"/>
      <c r="CQ14" s="33"/>
      <c r="CR14" s="34">
        <f t="shared" si="19"/>
        <v>0</v>
      </c>
      <c r="CS14" s="36">
        <f t="shared" si="20"/>
        <v>0</v>
      </c>
      <c r="CT14" s="37">
        <f t="shared" si="21"/>
        <v>0</v>
      </c>
      <c r="CU14" s="38">
        <f t="shared" si="22"/>
        <v>23</v>
      </c>
      <c r="CV14" s="38">
        <f t="shared" si="23"/>
        <v>64</v>
      </c>
    </row>
    <row r="15" spans="1:100" s="40" customFormat="1" ht="18" customHeight="1">
      <c r="A15" s="17">
        <v>10</v>
      </c>
      <c r="B15" s="50">
        <v>23312112750</v>
      </c>
      <c r="C15" s="53" t="s">
        <v>63</v>
      </c>
      <c r="D15" s="54" t="s">
        <v>89</v>
      </c>
      <c r="E15" s="31">
        <v>7.88</v>
      </c>
      <c r="F15" s="32"/>
      <c r="G15" s="33"/>
      <c r="H15" s="34">
        <v>0</v>
      </c>
      <c r="I15" s="31">
        <v>8.4</v>
      </c>
      <c r="J15" s="32"/>
      <c r="K15" s="33"/>
      <c r="L15" s="34">
        <v>8.4</v>
      </c>
      <c r="M15" s="31">
        <v>9</v>
      </c>
      <c r="N15" s="32"/>
      <c r="O15" s="33"/>
      <c r="P15" s="34">
        <f t="shared" si="0"/>
        <v>9</v>
      </c>
      <c r="Q15" s="31">
        <v>7.4</v>
      </c>
      <c r="R15" s="16"/>
      <c r="S15" s="33"/>
      <c r="T15" s="34">
        <f t="shared" si="1"/>
        <v>7.4</v>
      </c>
      <c r="U15" s="31">
        <v>7.2</v>
      </c>
      <c r="V15" s="16"/>
      <c r="W15" s="33"/>
      <c r="X15" s="34">
        <f t="shared" si="2"/>
        <v>7.2</v>
      </c>
      <c r="Y15" s="31">
        <f>VLOOKUP(B15,'[3]IN_DTK'!$C$9:$Q$45,15,0)</f>
        <v>6</v>
      </c>
      <c r="Z15" s="16"/>
      <c r="AA15" s="33"/>
      <c r="AB15" s="34">
        <f t="shared" si="3"/>
        <v>6</v>
      </c>
      <c r="AC15" s="39">
        <v>9</v>
      </c>
      <c r="AD15" s="16"/>
      <c r="AE15" s="33"/>
      <c r="AF15" s="34">
        <f t="shared" si="4"/>
        <v>9</v>
      </c>
      <c r="AG15" s="31">
        <v>7.2</v>
      </c>
      <c r="AH15" s="16"/>
      <c r="AI15" s="33"/>
      <c r="AJ15" s="34">
        <f t="shared" si="5"/>
        <v>7.2</v>
      </c>
      <c r="AK15" s="31">
        <v>8.1</v>
      </c>
      <c r="AL15" s="16"/>
      <c r="AM15" s="33"/>
      <c r="AN15" s="34">
        <f t="shared" si="6"/>
        <v>8.1</v>
      </c>
      <c r="AO15" s="31">
        <v>5.1</v>
      </c>
      <c r="AP15" s="16"/>
      <c r="AQ15" s="33"/>
      <c r="AR15" s="34">
        <f t="shared" si="7"/>
        <v>5.1</v>
      </c>
      <c r="AS15" s="31">
        <v>7.8</v>
      </c>
      <c r="AT15" s="16"/>
      <c r="AU15" s="33"/>
      <c r="AV15" s="34">
        <f t="shared" si="8"/>
        <v>7.8</v>
      </c>
      <c r="AW15" s="31">
        <v>7.6</v>
      </c>
      <c r="AX15" s="16"/>
      <c r="AY15" s="33"/>
      <c r="AZ15" s="34">
        <f t="shared" si="9"/>
        <v>7.6</v>
      </c>
      <c r="BA15" s="31">
        <v>7</v>
      </c>
      <c r="BB15" s="16"/>
      <c r="BC15" s="33"/>
      <c r="BD15" s="34">
        <f t="shared" si="10"/>
        <v>7</v>
      </c>
      <c r="BE15" s="31">
        <v>7</v>
      </c>
      <c r="BF15" s="16"/>
      <c r="BG15" s="33"/>
      <c r="BH15" s="34">
        <v>7</v>
      </c>
      <c r="BI15" s="31">
        <v>7.9</v>
      </c>
      <c r="BJ15" s="16"/>
      <c r="BK15" s="33"/>
      <c r="BL15" s="34">
        <f t="shared" si="11"/>
        <v>7.9</v>
      </c>
      <c r="BM15" s="31">
        <v>5.4</v>
      </c>
      <c r="BN15" s="16"/>
      <c r="BO15" s="33"/>
      <c r="BP15" s="34">
        <f t="shared" si="12"/>
        <v>5.4</v>
      </c>
      <c r="BQ15" s="31">
        <v>7.8</v>
      </c>
      <c r="BR15" s="16"/>
      <c r="BS15" s="33"/>
      <c r="BT15" s="34">
        <f t="shared" si="13"/>
        <v>7.8</v>
      </c>
      <c r="BU15" s="31">
        <v>8.7</v>
      </c>
      <c r="BV15" s="16"/>
      <c r="BW15" s="33"/>
      <c r="BX15" s="34">
        <f t="shared" si="14"/>
        <v>8.7</v>
      </c>
      <c r="BY15" s="31">
        <v>6.2</v>
      </c>
      <c r="BZ15" s="16"/>
      <c r="CA15" s="33"/>
      <c r="CB15" s="56">
        <f t="shared" si="15"/>
        <v>6.2</v>
      </c>
      <c r="CC15" s="31">
        <v>8</v>
      </c>
      <c r="CD15" s="16"/>
      <c r="CE15" s="33"/>
      <c r="CF15" s="56">
        <f t="shared" si="16"/>
        <v>8</v>
      </c>
      <c r="CG15" s="31">
        <v>7.4</v>
      </c>
      <c r="CH15" s="16"/>
      <c r="CI15" s="33"/>
      <c r="CJ15" s="56">
        <f t="shared" si="17"/>
        <v>7.4</v>
      </c>
      <c r="CK15" s="31">
        <v>7.5</v>
      </c>
      <c r="CL15" s="16"/>
      <c r="CM15" s="33"/>
      <c r="CN15" s="34">
        <f t="shared" si="18"/>
        <v>7.5</v>
      </c>
      <c r="CO15" s="35">
        <v>7.2</v>
      </c>
      <c r="CP15" s="16"/>
      <c r="CQ15" s="33"/>
      <c r="CR15" s="34">
        <f t="shared" si="19"/>
        <v>7.2</v>
      </c>
      <c r="CS15" s="36">
        <f t="shared" si="20"/>
        <v>60</v>
      </c>
      <c r="CT15" s="37">
        <f t="shared" si="21"/>
        <v>7.39</v>
      </c>
      <c r="CU15" s="38">
        <f t="shared" si="22"/>
        <v>1</v>
      </c>
      <c r="CV15" s="38">
        <f t="shared" si="23"/>
        <v>0</v>
      </c>
    </row>
    <row r="16" spans="1:100" s="40" customFormat="1" ht="18" customHeight="1">
      <c r="A16" s="17">
        <v>11</v>
      </c>
      <c r="B16" s="50">
        <v>23302112751</v>
      </c>
      <c r="C16" s="53" t="s">
        <v>64</v>
      </c>
      <c r="D16" s="54" t="s">
        <v>49</v>
      </c>
      <c r="E16" s="31">
        <v>7.6</v>
      </c>
      <c r="F16" s="32"/>
      <c r="G16" s="33"/>
      <c r="H16" s="34">
        <v>7.6</v>
      </c>
      <c r="I16" s="31">
        <v>8.8</v>
      </c>
      <c r="J16" s="32"/>
      <c r="K16" s="33"/>
      <c r="L16" s="34">
        <v>8.8</v>
      </c>
      <c r="M16" s="31">
        <v>0</v>
      </c>
      <c r="N16" s="32"/>
      <c r="O16" s="33"/>
      <c r="P16" s="34">
        <f t="shared" si="0"/>
        <v>0</v>
      </c>
      <c r="Q16" s="31">
        <v>0</v>
      </c>
      <c r="R16" s="16"/>
      <c r="S16" s="33"/>
      <c r="T16" s="34">
        <f t="shared" si="1"/>
        <v>0</v>
      </c>
      <c r="U16" s="31">
        <v>0</v>
      </c>
      <c r="V16" s="16"/>
      <c r="W16" s="33"/>
      <c r="X16" s="34">
        <f t="shared" si="2"/>
        <v>0</v>
      </c>
      <c r="Y16" s="31">
        <f>VLOOKUP(B16,'[3]IN_DTK'!$C$9:$Q$45,15,0)</f>
        <v>6.2</v>
      </c>
      <c r="Z16" s="16"/>
      <c r="AA16" s="33"/>
      <c r="AB16" s="34">
        <f t="shared" si="3"/>
        <v>6.2</v>
      </c>
      <c r="AC16" s="39">
        <v>8.7</v>
      </c>
      <c r="AD16" s="16"/>
      <c r="AE16" s="33"/>
      <c r="AF16" s="34">
        <f t="shared" si="4"/>
        <v>8.7</v>
      </c>
      <c r="AG16" s="31">
        <v>0</v>
      </c>
      <c r="AH16" s="16"/>
      <c r="AI16" s="33"/>
      <c r="AJ16" s="34">
        <f t="shared" si="5"/>
        <v>0</v>
      </c>
      <c r="AK16" s="31">
        <v>0</v>
      </c>
      <c r="AL16" s="16"/>
      <c r="AM16" s="33"/>
      <c r="AN16" s="34">
        <f t="shared" si="6"/>
        <v>0</v>
      </c>
      <c r="AO16" s="31">
        <v>0</v>
      </c>
      <c r="AP16" s="16"/>
      <c r="AQ16" s="33"/>
      <c r="AR16" s="34">
        <f t="shared" si="7"/>
        <v>0</v>
      </c>
      <c r="AS16" s="31">
        <v>0</v>
      </c>
      <c r="AT16" s="16"/>
      <c r="AU16" s="33"/>
      <c r="AV16" s="34">
        <f t="shared" si="8"/>
        <v>0</v>
      </c>
      <c r="AW16" s="31">
        <v>0</v>
      </c>
      <c r="AX16" s="16"/>
      <c r="AY16" s="33"/>
      <c r="AZ16" s="34">
        <f t="shared" si="9"/>
        <v>0</v>
      </c>
      <c r="BA16" s="31">
        <v>0</v>
      </c>
      <c r="BB16" s="16"/>
      <c r="BC16" s="33"/>
      <c r="BD16" s="34">
        <f t="shared" si="10"/>
        <v>0</v>
      </c>
      <c r="BE16" s="31">
        <v>7.9</v>
      </c>
      <c r="BF16" s="16"/>
      <c r="BG16" s="33"/>
      <c r="BH16" s="34">
        <v>7.9</v>
      </c>
      <c r="BI16" s="31">
        <v>0</v>
      </c>
      <c r="BJ16" s="16"/>
      <c r="BK16" s="33"/>
      <c r="BL16" s="34">
        <f t="shared" si="11"/>
        <v>0</v>
      </c>
      <c r="BM16" s="31">
        <v>0</v>
      </c>
      <c r="BN16" s="16"/>
      <c r="BO16" s="33"/>
      <c r="BP16" s="34">
        <f t="shared" si="12"/>
        <v>0</v>
      </c>
      <c r="BQ16" s="31">
        <v>0</v>
      </c>
      <c r="BR16" s="16"/>
      <c r="BS16" s="33"/>
      <c r="BT16" s="34">
        <f t="shared" si="13"/>
        <v>0</v>
      </c>
      <c r="BU16" s="31">
        <v>0</v>
      </c>
      <c r="BV16" s="16"/>
      <c r="BW16" s="33"/>
      <c r="BX16" s="34">
        <f t="shared" si="14"/>
        <v>0</v>
      </c>
      <c r="BY16" s="31">
        <v>0</v>
      </c>
      <c r="BZ16" s="16"/>
      <c r="CA16" s="33"/>
      <c r="CB16" s="56">
        <f t="shared" si="15"/>
        <v>0</v>
      </c>
      <c r="CC16" s="31">
        <v>0</v>
      </c>
      <c r="CD16" s="16"/>
      <c r="CE16" s="33"/>
      <c r="CF16" s="56">
        <f t="shared" si="16"/>
        <v>0</v>
      </c>
      <c r="CG16" s="31">
        <v>0</v>
      </c>
      <c r="CH16" s="16"/>
      <c r="CI16" s="33"/>
      <c r="CJ16" s="56">
        <f t="shared" si="17"/>
        <v>0</v>
      </c>
      <c r="CK16" s="31">
        <v>0</v>
      </c>
      <c r="CL16" s="16"/>
      <c r="CM16" s="33"/>
      <c r="CN16" s="34">
        <f t="shared" si="18"/>
        <v>0</v>
      </c>
      <c r="CO16" s="35">
        <v>0</v>
      </c>
      <c r="CP16" s="16"/>
      <c r="CQ16" s="33"/>
      <c r="CR16" s="34">
        <f t="shared" si="19"/>
        <v>0</v>
      </c>
      <c r="CS16" s="36">
        <f t="shared" si="20"/>
        <v>15</v>
      </c>
      <c r="CT16" s="37">
        <f t="shared" si="21"/>
        <v>7.77</v>
      </c>
      <c r="CU16" s="38">
        <f t="shared" si="22"/>
        <v>18</v>
      </c>
      <c r="CV16" s="38">
        <f t="shared" si="23"/>
        <v>49</v>
      </c>
    </row>
    <row r="17" spans="1:100" s="40" customFormat="1" ht="18" customHeight="1">
      <c r="A17" s="17">
        <v>12</v>
      </c>
      <c r="B17" s="50">
        <v>23312112752</v>
      </c>
      <c r="C17" s="53" t="s">
        <v>65</v>
      </c>
      <c r="D17" s="54" t="s">
        <v>49</v>
      </c>
      <c r="E17" s="31">
        <v>7.8</v>
      </c>
      <c r="F17" s="32"/>
      <c r="G17" s="33"/>
      <c r="H17" s="34">
        <v>7.8</v>
      </c>
      <c r="I17" s="31">
        <v>8.4</v>
      </c>
      <c r="J17" s="32"/>
      <c r="K17" s="33"/>
      <c r="L17" s="34">
        <v>8.4</v>
      </c>
      <c r="M17" s="31">
        <v>9</v>
      </c>
      <c r="N17" s="32"/>
      <c r="O17" s="33"/>
      <c r="P17" s="34">
        <f t="shared" si="0"/>
        <v>9</v>
      </c>
      <c r="Q17" s="31">
        <v>8.4</v>
      </c>
      <c r="R17" s="16"/>
      <c r="S17" s="33"/>
      <c r="T17" s="34">
        <f t="shared" si="1"/>
        <v>8.4</v>
      </c>
      <c r="U17" s="31">
        <v>7.3</v>
      </c>
      <c r="V17" s="16"/>
      <c r="W17" s="33"/>
      <c r="X17" s="34">
        <f t="shared" si="2"/>
        <v>7.3</v>
      </c>
      <c r="Y17" s="31">
        <f>VLOOKUP(B17,'[3]IN_DTK'!$C$9:$Q$45,15,0)</f>
        <v>6.1</v>
      </c>
      <c r="Z17" s="16"/>
      <c r="AA17" s="33"/>
      <c r="AB17" s="34">
        <f t="shared" si="3"/>
        <v>6.1</v>
      </c>
      <c r="AC17" s="39">
        <v>8.9</v>
      </c>
      <c r="AD17" s="16"/>
      <c r="AE17" s="33"/>
      <c r="AF17" s="34">
        <f t="shared" si="4"/>
        <v>8.9</v>
      </c>
      <c r="AG17" s="31">
        <v>9</v>
      </c>
      <c r="AH17" s="16"/>
      <c r="AI17" s="33"/>
      <c r="AJ17" s="34">
        <f t="shared" si="5"/>
        <v>9</v>
      </c>
      <c r="AK17" s="31">
        <v>8.4</v>
      </c>
      <c r="AL17" s="16"/>
      <c r="AM17" s="33"/>
      <c r="AN17" s="34">
        <f t="shared" si="6"/>
        <v>8.4</v>
      </c>
      <c r="AO17" s="31">
        <v>7.8</v>
      </c>
      <c r="AP17" s="16"/>
      <c r="AQ17" s="33"/>
      <c r="AR17" s="34">
        <f t="shared" si="7"/>
        <v>7.8</v>
      </c>
      <c r="AS17" s="31">
        <v>8.7</v>
      </c>
      <c r="AT17" s="16"/>
      <c r="AU17" s="33"/>
      <c r="AV17" s="34">
        <f t="shared" si="8"/>
        <v>8.7</v>
      </c>
      <c r="AW17" s="31">
        <v>7.5</v>
      </c>
      <c r="AX17" s="16"/>
      <c r="AY17" s="33"/>
      <c r="AZ17" s="34">
        <f t="shared" si="9"/>
        <v>7.5</v>
      </c>
      <c r="BA17" s="31">
        <v>7.6</v>
      </c>
      <c r="BB17" s="16"/>
      <c r="BC17" s="33"/>
      <c r="BD17" s="34">
        <f t="shared" si="10"/>
        <v>7.6</v>
      </c>
      <c r="BE17" s="31">
        <v>8.5</v>
      </c>
      <c r="BF17" s="16"/>
      <c r="BG17" s="33"/>
      <c r="BH17" s="34">
        <v>8.5</v>
      </c>
      <c r="BI17" s="31">
        <v>8</v>
      </c>
      <c r="BJ17" s="16"/>
      <c r="BK17" s="33"/>
      <c r="BL17" s="34">
        <f t="shared" si="11"/>
        <v>8</v>
      </c>
      <c r="BM17" s="31">
        <v>8.1</v>
      </c>
      <c r="BN17" s="16"/>
      <c r="BO17" s="33"/>
      <c r="BP17" s="34">
        <f t="shared" si="12"/>
        <v>8.1</v>
      </c>
      <c r="BQ17" s="31">
        <v>8.5</v>
      </c>
      <c r="BR17" s="16"/>
      <c r="BS17" s="33"/>
      <c r="BT17" s="34">
        <f t="shared" si="13"/>
        <v>8.5</v>
      </c>
      <c r="BU17" s="31">
        <v>8.6</v>
      </c>
      <c r="BV17" s="16"/>
      <c r="BW17" s="33"/>
      <c r="BX17" s="34">
        <f t="shared" si="14"/>
        <v>8.6</v>
      </c>
      <c r="BY17" s="31">
        <v>7.7</v>
      </c>
      <c r="BZ17" s="16"/>
      <c r="CA17" s="33"/>
      <c r="CB17" s="56">
        <f t="shared" si="15"/>
        <v>7.7</v>
      </c>
      <c r="CC17" s="31">
        <v>9</v>
      </c>
      <c r="CD17" s="16"/>
      <c r="CE17" s="33"/>
      <c r="CF17" s="56">
        <f t="shared" si="16"/>
        <v>9</v>
      </c>
      <c r="CG17" s="31">
        <v>7.4</v>
      </c>
      <c r="CH17" s="16"/>
      <c r="CI17" s="33"/>
      <c r="CJ17" s="56">
        <f t="shared" si="17"/>
        <v>7.4</v>
      </c>
      <c r="CK17" s="31">
        <v>7.9</v>
      </c>
      <c r="CL17" s="16"/>
      <c r="CM17" s="33"/>
      <c r="CN17" s="34">
        <f t="shared" si="18"/>
        <v>7.9</v>
      </c>
      <c r="CO17" s="35">
        <v>7.8</v>
      </c>
      <c r="CP17" s="16"/>
      <c r="CQ17" s="33"/>
      <c r="CR17" s="34">
        <f t="shared" si="19"/>
        <v>7.8</v>
      </c>
      <c r="CS17" s="36">
        <f t="shared" si="20"/>
        <v>64</v>
      </c>
      <c r="CT17" s="37">
        <f t="shared" si="21"/>
        <v>8.08</v>
      </c>
      <c r="CU17" s="38">
        <f t="shared" si="22"/>
        <v>0</v>
      </c>
      <c r="CV17" s="38">
        <f t="shared" si="23"/>
        <v>0</v>
      </c>
    </row>
    <row r="18" spans="1:100" s="40" customFormat="1" ht="18" customHeight="1">
      <c r="A18" s="17">
        <v>13</v>
      </c>
      <c r="B18" s="50">
        <v>23312112753</v>
      </c>
      <c r="C18" s="53" t="s">
        <v>66</v>
      </c>
      <c r="D18" s="54" t="s">
        <v>51</v>
      </c>
      <c r="E18" s="31">
        <v>6.4</v>
      </c>
      <c r="F18" s="32"/>
      <c r="G18" s="33"/>
      <c r="H18" s="34">
        <v>6.4</v>
      </c>
      <c r="I18" s="31">
        <v>8.9</v>
      </c>
      <c r="J18" s="32"/>
      <c r="K18" s="33"/>
      <c r="L18" s="34">
        <v>8.9</v>
      </c>
      <c r="M18" s="31">
        <v>9.5</v>
      </c>
      <c r="N18" s="32"/>
      <c r="O18" s="33"/>
      <c r="P18" s="34">
        <f t="shared" si="0"/>
        <v>9.5</v>
      </c>
      <c r="Q18" s="31">
        <v>8</v>
      </c>
      <c r="R18" s="16"/>
      <c r="S18" s="33"/>
      <c r="T18" s="34">
        <f t="shared" si="1"/>
        <v>8</v>
      </c>
      <c r="U18" s="31">
        <v>7.6</v>
      </c>
      <c r="V18" s="16"/>
      <c r="W18" s="33"/>
      <c r="X18" s="34">
        <f t="shared" si="2"/>
        <v>7.6</v>
      </c>
      <c r="Y18" s="31">
        <f>VLOOKUP(B18,'[3]IN_DTK'!$C$9:$Q$45,15,0)</f>
        <v>6.3</v>
      </c>
      <c r="Z18" s="16"/>
      <c r="AA18" s="33"/>
      <c r="AB18" s="34">
        <f t="shared" si="3"/>
        <v>6.3</v>
      </c>
      <c r="AC18" s="39">
        <v>8.7</v>
      </c>
      <c r="AD18" s="16"/>
      <c r="AE18" s="33"/>
      <c r="AF18" s="34">
        <f t="shared" si="4"/>
        <v>8.7</v>
      </c>
      <c r="AG18" s="31">
        <v>8.6</v>
      </c>
      <c r="AH18" s="16"/>
      <c r="AI18" s="33"/>
      <c r="AJ18" s="34">
        <f t="shared" si="5"/>
        <v>8.6</v>
      </c>
      <c r="AK18" s="31">
        <v>8.3</v>
      </c>
      <c r="AL18" s="16"/>
      <c r="AM18" s="33"/>
      <c r="AN18" s="34">
        <f t="shared" si="6"/>
        <v>8.3</v>
      </c>
      <c r="AO18" s="31">
        <v>9.1</v>
      </c>
      <c r="AP18" s="16"/>
      <c r="AQ18" s="33"/>
      <c r="AR18" s="34">
        <f t="shared" si="7"/>
        <v>9.1</v>
      </c>
      <c r="AS18" s="31">
        <v>8.3</v>
      </c>
      <c r="AT18" s="16"/>
      <c r="AU18" s="33"/>
      <c r="AV18" s="34">
        <f t="shared" si="8"/>
        <v>8.3</v>
      </c>
      <c r="AW18" s="31">
        <v>7.6</v>
      </c>
      <c r="AX18" s="16"/>
      <c r="AY18" s="33"/>
      <c r="AZ18" s="34">
        <f t="shared" si="9"/>
        <v>7.6</v>
      </c>
      <c r="BA18" s="31">
        <v>6.6</v>
      </c>
      <c r="BB18" s="16"/>
      <c r="BC18" s="33"/>
      <c r="BD18" s="34">
        <f t="shared" si="10"/>
        <v>6.6</v>
      </c>
      <c r="BE18" s="31">
        <v>8.2</v>
      </c>
      <c r="BF18" s="16"/>
      <c r="BG18" s="33"/>
      <c r="BH18" s="34">
        <v>8.2</v>
      </c>
      <c r="BI18" s="31">
        <v>7.8</v>
      </c>
      <c r="BJ18" s="16"/>
      <c r="BK18" s="33"/>
      <c r="BL18" s="34">
        <f t="shared" si="11"/>
        <v>7.8</v>
      </c>
      <c r="BM18" s="31">
        <v>7.2</v>
      </c>
      <c r="BN18" s="16"/>
      <c r="BO18" s="33"/>
      <c r="BP18" s="34">
        <f t="shared" si="12"/>
        <v>7.2</v>
      </c>
      <c r="BQ18" s="31">
        <v>7.7</v>
      </c>
      <c r="BR18" s="16"/>
      <c r="BS18" s="33"/>
      <c r="BT18" s="34">
        <f t="shared" si="13"/>
        <v>7.7</v>
      </c>
      <c r="BU18" s="31">
        <v>9.1</v>
      </c>
      <c r="BV18" s="16"/>
      <c r="BW18" s="33"/>
      <c r="BX18" s="34">
        <f t="shared" si="14"/>
        <v>9.1</v>
      </c>
      <c r="BY18" s="31">
        <v>7.6</v>
      </c>
      <c r="BZ18" s="16"/>
      <c r="CA18" s="33"/>
      <c r="CB18" s="56">
        <f t="shared" si="15"/>
        <v>7.6</v>
      </c>
      <c r="CC18" s="31">
        <v>8.4</v>
      </c>
      <c r="CD18" s="16"/>
      <c r="CE18" s="33"/>
      <c r="CF18" s="56">
        <f t="shared" si="16"/>
        <v>8.4</v>
      </c>
      <c r="CG18" s="31">
        <v>7</v>
      </c>
      <c r="CH18" s="16"/>
      <c r="CI18" s="33"/>
      <c r="CJ18" s="56">
        <f t="shared" si="17"/>
        <v>7</v>
      </c>
      <c r="CK18" s="31">
        <v>7.5</v>
      </c>
      <c r="CL18" s="16"/>
      <c r="CM18" s="33"/>
      <c r="CN18" s="34">
        <f t="shared" si="18"/>
        <v>7.5</v>
      </c>
      <c r="CO18" s="35">
        <v>8.4</v>
      </c>
      <c r="CP18" s="16"/>
      <c r="CQ18" s="33"/>
      <c r="CR18" s="34">
        <f t="shared" si="19"/>
        <v>8.4</v>
      </c>
      <c r="CS18" s="36">
        <f t="shared" si="20"/>
        <v>64</v>
      </c>
      <c r="CT18" s="37">
        <f t="shared" si="21"/>
        <v>7.92</v>
      </c>
      <c r="CU18" s="38">
        <f t="shared" si="22"/>
        <v>0</v>
      </c>
      <c r="CV18" s="38">
        <f t="shared" si="23"/>
        <v>0</v>
      </c>
    </row>
    <row r="19" spans="1:100" s="40" customFormat="1" ht="18" customHeight="1">
      <c r="A19" s="17">
        <v>14</v>
      </c>
      <c r="B19" s="50">
        <v>23302112754</v>
      </c>
      <c r="C19" s="53" t="s">
        <v>67</v>
      </c>
      <c r="D19" s="54" t="s">
        <v>90</v>
      </c>
      <c r="E19" s="31">
        <v>7.9</v>
      </c>
      <c r="F19" s="32"/>
      <c r="G19" s="33"/>
      <c r="H19" s="34">
        <v>7.9</v>
      </c>
      <c r="I19" s="31">
        <v>9.5</v>
      </c>
      <c r="J19" s="32"/>
      <c r="K19" s="33"/>
      <c r="L19" s="34">
        <v>9.5</v>
      </c>
      <c r="M19" s="31">
        <v>9</v>
      </c>
      <c r="N19" s="32"/>
      <c r="O19" s="33"/>
      <c r="P19" s="34">
        <f t="shared" si="0"/>
        <v>9</v>
      </c>
      <c r="Q19" s="31">
        <v>8.9</v>
      </c>
      <c r="R19" s="16"/>
      <c r="S19" s="33"/>
      <c r="T19" s="34">
        <f t="shared" si="1"/>
        <v>8.9</v>
      </c>
      <c r="U19" s="31">
        <v>7.5</v>
      </c>
      <c r="V19" s="16"/>
      <c r="W19" s="33"/>
      <c r="X19" s="34">
        <f t="shared" si="2"/>
        <v>7.5</v>
      </c>
      <c r="Y19" s="31">
        <f>VLOOKUP(B19,'[3]IN_DTK'!$C$9:$Q$45,15,0)</f>
        <v>8.3</v>
      </c>
      <c r="Z19" s="16"/>
      <c r="AA19" s="33"/>
      <c r="AB19" s="34">
        <f t="shared" si="3"/>
        <v>8.3</v>
      </c>
      <c r="AC19" s="39">
        <v>9</v>
      </c>
      <c r="AD19" s="16"/>
      <c r="AE19" s="33"/>
      <c r="AF19" s="34">
        <f t="shared" si="4"/>
        <v>9</v>
      </c>
      <c r="AG19" s="31">
        <v>7.1</v>
      </c>
      <c r="AH19" s="16"/>
      <c r="AI19" s="33"/>
      <c r="AJ19" s="34">
        <f t="shared" si="5"/>
        <v>7.1</v>
      </c>
      <c r="AK19" s="31">
        <v>7.7</v>
      </c>
      <c r="AL19" s="16"/>
      <c r="AM19" s="33"/>
      <c r="AN19" s="34">
        <f t="shared" si="6"/>
        <v>7.7</v>
      </c>
      <c r="AO19" s="31">
        <v>5.4</v>
      </c>
      <c r="AP19" s="16"/>
      <c r="AQ19" s="33"/>
      <c r="AR19" s="34">
        <f t="shared" si="7"/>
        <v>5.4</v>
      </c>
      <c r="AS19" s="31">
        <v>7.4</v>
      </c>
      <c r="AT19" s="16"/>
      <c r="AU19" s="33"/>
      <c r="AV19" s="34">
        <f t="shared" si="8"/>
        <v>7.4</v>
      </c>
      <c r="AW19" s="31">
        <v>7.6</v>
      </c>
      <c r="AX19" s="16"/>
      <c r="AY19" s="33"/>
      <c r="AZ19" s="34">
        <f t="shared" si="9"/>
        <v>7.6</v>
      </c>
      <c r="BA19" s="31">
        <v>6.2</v>
      </c>
      <c r="BB19" s="16"/>
      <c r="BC19" s="33"/>
      <c r="BD19" s="34">
        <f t="shared" si="10"/>
        <v>6.2</v>
      </c>
      <c r="BE19" s="31">
        <v>8.5</v>
      </c>
      <c r="BF19" s="16"/>
      <c r="BG19" s="33"/>
      <c r="BH19" s="34">
        <v>8.5</v>
      </c>
      <c r="BI19" s="31">
        <v>7.8</v>
      </c>
      <c r="BJ19" s="16"/>
      <c r="BK19" s="33"/>
      <c r="BL19" s="34">
        <f t="shared" si="11"/>
        <v>7.8</v>
      </c>
      <c r="BM19" s="31">
        <v>6.4</v>
      </c>
      <c r="BN19" s="16"/>
      <c r="BO19" s="33"/>
      <c r="BP19" s="34">
        <f t="shared" si="12"/>
        <v>6.4</v>
      </c>
      <c r="BQ19" s="31">
        <v>7</v>
      </c>
      <c r="BR19" s="16"/>
      <c r="BS19" s="33"/>
      <c r="BT19" s="34">
        <f t="shared" si="13"/>
        <v>7</v>
      </c>
      <c r="BU19" s="31">
        <v>8.7</v>
      </c>
      <c r="BV19" s="16"/>
      <c r="BW19" s="33"/>
      <c r="BX19" s="34">
        <f t="shared" si="14"/>
        <v>8.7</v>
      </c>
      <c r="BY19" s="31">
        <v>6.7</v>
      </c>
      <c r="BZ19" s="16"/>
      <c r="CA19" s="33"/>
      <c r="CB19" s="56">
        <f t="shared" si="15"/>
        <v>6.7</v>
      </c>
      <c r="CC19" s="31">
        <v>6.9</v>
      </c>
      <c r="CD19" s="16"/>
      <c r="CE19" s="33"/>
      <c r="CF19" s="56">
        <f t="shared" si="16"/>
        <v>6.9</v>
      </c>
      <c r="CG19" s="31">
        <v>7</v>
      </c>
      <c r="CH19" s="16"/>
      <c r="CI19" s="33"/>
      <c r="CJ19" s="56">
        <f t="shared" si="17"/>
        <v>7</v>
      </c>
      <c r="CK19" s="31">
        <v>7.6</v>
      </c>
      <c r="CL19" s="16"/>
      <c r="CM19" s="33"/>
      <c r="CN19" s="34">
        <f t="shared" si="18"/>
        <v>7.6</v>
      </c>
      <c r="CO19" s="35">
        <v>7.2</v>
      </c>
      <c r="CP19" s="16"/>
      <c r="CQ19" s="33"/>
      <c r="CR19" s="34">
        <f t="shared" si="19"/>
        <v>7.2</v>
      </c>
      <c r="CS19" s="36">
        <f t="shared" si="20"/>
        <v>64</v>
      </c>
      <c r="CT19" s="37">
        <f t="shared" si="21"/>
        <v>7.64</v>
      </c>
      <c r="CU19" s="38">
        <f t="shared" si="22"/>
        <v>0</v>
      </c>
      <c r="CV19" s="38">
        <f t="shared" si="23"/>
        <v>0</v>
      </c>
    </row>
    <row r="20" spans="1:100" s="40" customFormat="1" ht="18" customHeight="1">
      <c r="A20" s="17">
        <v>15</v>
      </c>
      <c r="B20" s="50">
        <v>23302112755</v>
      </c>
      <c r="C20" s="53" t="s">
        <v>68</v>
      </c>
      <c r="D20" s="54" t="s">
        <v>91</v>
      </c>
      <c r="E20" s="31">
        <v>7.5</v>
      </c>
      <c r="F20" s="32"/>
      <c r="G20" s="33"/>
      <c r="H20" s="34">
        <v>7.5</v>
      </c>
      <c r="I20" s="31">
        <v>8.8</v>
      </c>
      <c r="J20" s="32"/>
      <c r="K20" s="33"/>
      <c r="L20" s="34">
        <v>8.8</v>
      </c>
      <c r="M20" s="31">
        <v>8</v>
      </c>
      <c r="N20" s="32"/>
      <c r="O20" s="33"/>
      <c r="P20" s="34">
        <f t="shared" si="0"/>
        <v>8</v>
      </c>
      <c r="Q20" s="31">
        <v>8.6</v>
      </c>
      <c r="R20" s="16"/>
      <c r="S20" s="33"/>
      <c r="T20" s="34">
        <f t="shared" si="1"/>
        <v>8.6</v>
      </c>
      <c r="U20" s="31">
        <v>8.3</v>
      </c>
      <c r="V20" s="16"/>
      <c r="W20" s="33"/>
      <c r="X20" s="34">
        <f t="shared" si="2"/>
        <v>8.3</v>
      </c>
      <c r="Y20" s="31">
        <f>VLOOKUP(B20,'[3]IN_DTK'!$C$9:$Q$45,15,0)</f>
        <v>7.1</v>
      </c>
      <c r="Z20" s="16"/>
      <c r="AA20" s="33"/>
      <c r="AB20" s="34">
        <f t="shared" si="3"/>
        <v>7.1</v>
      </c>
      <c r="AC20" s="39">
        <v>9</v>
      </c>
      <c r="AD20" s="16"/>
      <c r="AE20" s="33"/>
      <c r="AF20" s="34">
        <f t="shared" si="4"/>
        <v>9</v>
      </c>
      <c r="AG20" s="31">
        <v>7.5</v>
      </c>
      <c r="AH20" s="16"/>
      <c r="AI20" s="33"/>
      <c r="AJ20" s="34">
        <f t="shared" si="5"/>
        <v>7.5</v>
      </c>
      <c r="AK20" s="31">
        <v>8</v>
      </c>
      <c r="AL20" s="16"/>
      <c r="AM20" s="33"/>
      <c r="AN20" s="34">
        <f t="shared" si="6"/>
        <v>8</v>
      </c>
      <c r="AO20" s="31">
        <v>7.2</v>
      </c>
      <c r="AP20" s="16"/>
      <c r="AQ20" s="33"/>
      <c r="AR20" s="34">
        <f t="shared" si="7"/>
        <v>7.2</v>
      </c>
      <c r="AS20" s="31">
        <v>8.2</v>
      </c>
      <c r="AT20" s="16"/>
      <c r="AU20" s="33"/>
      <c r="AV20" s="34">
        <f t="shared" si="8"/>
        <v>8.2</v>
      </c>
      <c r="AW20" s="31">
        <v>8.1</v>
      </c>
      <c r="AX20" s="16"/>
      <c r="AY20" s="33"/>
      <c r="AZ20" s="34">
        <f t="shared" si="9"/>
        <v>8.1</v>
      </c>
      <c r="BA20" s="31">
        <v>6.4</v>
      </c>
      <c r="BB20" s="16"/>
      <c r="BC20" s="33"/>
      <c r="BD20" s="34">
        <f t="shared" si="10"/>
        <v>6.4</v>
      </c>
      <c r="BE20" s="31">
        <v>7.8</v>
      </c>
      <c r="BF20" s="16"/>
      <c r="BG20" s="33"/>
      <c r="BH20" s="34">
        <v>7.8</v>
      </c>
      <c r="BI20" s="31">
        <v>7.8</v>
      </c>
      <c r="BJ20" s="16"/>
      <c r="BK20" s="33"/>
      <c r="BL20" s="34">
        <f t="shared" si="11"/>
        <v>7.8</v>
      </c>
      <c r="BM20" s="31">
        <v>8</v>
      </c>
      <c r="BN20" s="16"/>
      <c r="BO20" s="33"/>
      <c r="BP20" s="34">
        <f t="shared" si="12"/>
        <v>8</v>
      </c>
      <c r="BQ20" s="31">
        <v>7.1</v>
      </c>
      <c r="BR20" s="16"/>
      <c r="BS20" s="33"/>
      <c r="BT20" s="34">
        <f t="shared" si="13"/>
        <v>7.1</v>
      </c>
      <c r="BU20" s="31">
        <v>9.2</v>
      </c>
      <c r="BV20" s="16"/>
      <c r="BW20" s="33"/>
      <c r="BX20" s="34">
        <f t="shared" si="14"/>
        <v>9.2</v>
      </c>
      <c r="BY20" s="31">
        <v>7.4</v>
      </c>
      <c r="BZ20" s="16"/>
      <c r="CA20" s="33"/>
      <c r="CB20" s="56">
        <f t="shared" si="15"/>
        <v>7.4</v>
      </c>
      <c r="CC20" s="31">
        <v>7.9</v>
      </c>
      <c r="CD20" s="16"/>
      <c r="CE20" s="33"/>
      <c r="CF20" s="56">
        <f t="shared" si="16"/>
        <v>7.9</v>
      </c>
      <c r="CG20" s="31">
        <v>7.5</v>
      </c>
      <c r="CH20" s="16"/>
      <c r="CI20" s="33"/>
      <c r="CJ20" s="56">
        <f t="shared" si="17"/>
        <v>7.5</v>
      </c>
      <c r="CK20" s="31">
        <v>7.2</v>
      </c>
      <c r="CL20" s="16"/>
      <c r="CM20" s="33"/>
      <c r="CN20" s="34">
        <f t="shared" si="18"/>
        <v>7.2</v>
      </c>
      <c r="CO20" s="35">
        <v>8.4</v>
      </c>
      <c r="CP20" s="16"/>
      <c r="CQ20" s="33"/>
      <c r="CR20" s="34">
        <f t="shared" si="19"/>
        <v>8.4</v>
      </c>
      <c r="CS20" s="36">
        <f t="shared" si="20"/>
        <v>64</v>
      </c>
      <c r="CT20" s="37">
        <f t="shared" si="21"/>
        <v>7.85</v>
      </c>
      <c r="CU20" s="38">
        <f t="shared" si="22"/>
        <v>0</v>
      </c>
      <c r="CV20" s="38">
        <f t="shared" si="23"/>
        <v>0</v>
      </c>
    </row>
    <row r="21" spans="1:100" s="40" customFormat="1" ht="18" customHeight="1">
      <c r="A21" s="17">
        <v>16</v>
      </c>
      <c r="B21" s="50">
        <v>23302112756</v>
      </c>
      <c r="C21" s="53" t="s">
        <v>61</v>
      </c>
      <c r="D21" s="54" t="s">
        <v>92</v>
      </c>
      <c r="E21" s="31">
        <v>7.7</v>
      </c>
      <c r="F21" s="32"/>
      <c r="G21" s="33"/>
      <c r="H21" s="34">
        <v>7.7</v>
      </c>
      <c r="I21" s="31">
        <v>9</v>
      </c>
      <c r="J21" s="32"/>
      <c r="K21" s="33"/>
      <c r="L21" s="34">
        <v>9</v>
      </c>
      <c r="M21" s="31">
        <v>9.5</v>
      </c>
      <c r="N21" s="32"/>
      <c r="O21" s="33"/>
      <c r="P21" s="34">
        <f t="shared" si="0"/>
        <v>9.5</v>
      </c>
      <c r="Q21" s="31">
        <v>8.6</v>
      </c>
      <c r="R21" s="16"/>
      <c r="S21" s="33"/>
      <c r="T21" s="34">
        <f t="shared" si="1"/>
        <v>8.6</v>
      </c>
      <c r="U21" s="31">
        <v>8.2</v>
      </c>
      <c r="V21" s="16"/>
      <c r="W21" s="33"/>
      <c r="X21" s="34">
        <f t="shared" si="2"/>
        <v>8.2</v>
      </c>
      <c r="Y21" s="31">
        <f>VLOOKUP(B21,'[3]IN_DTK'!$C$9:$Q$45,15,0)</f>
        <v>7.4</v>
      </c>
      <c r="Z21" s="16"/>
      <c r="AA21" s="33"/>
      <c r="AB21" s="34">
        <f t="shared" si="3"/>
        <v>7.4</v>
      </c>
      <c r="AC21" s="39">
        <v>9</v>
      </c>
      <c r="AD21" s="16"/>
      <c r="AE21" s="33"/>
      <c r="AF21" s="34">
        <f t="shared" si="4"/>
        <v>9</v>
      </c>
      <c r="AG21" s="31">
        <v>8</v>
      </c>
      <c r="AH21" s="16"/>
      <c r="AI21" s="33"/>
      <c r="AJ21" s="34">
        <f t="shared" si="5"/>
        <v>8</v>
      </c>
      <c r="AK21" s="31">
        <v>8.1</v>
      </c>
      <c r="AL21" s="16"/>
      <c r="AM21" s="33"/>
      <c r="AN21" s="34">
        <f t="shared" si="6"/>
        <v>8.1</v>
      </c>
      <c r="AO21" s="31">
        <v>5.1</v>
      </c>
      <c r="AP21" s="16"/>
      <c r="AQ21" s="33"/>
      <c r="AR21" s="34">
        <f t="shared" si="7"/>
        <v>5.1</v>
      </c>
      <c r="AS21" s="31">
        <v>8.6</v>
      </c>
      <c r="AT21" s="16"/>
      <c r="AU21" s="33"/>
      <c r="AV21" s="34">
        <f t="shared" si="8"/>
        <v>8.6</v>
      </c>
      <c r="AW21" s="31">
        <v>7.3</v>
      </c>
      <c r="AX21" s="16"/>
      <c r="AY21" s="33"/>
      <c r="AZ21" s="34">
        <f t="shared" si="9"/>
        <v>7.3</v>
      </c>
      <c r="BA21" s="31">
        <v>6.7</v>
      </c>
      <c r="BB21" s="16"/>
      <c r="BC21" s="33"/>
      <c r="BD21" s="34">
        <f t="shared" si="10"/>
        <v>6.7</v>
      </c>
      <c r="BE21" s="31">
        <v>8.2</v>
      </c>
      <c r="BF21" s="16"/>
      <c r="BG21" s="33"/>
      <c r="BH21" s="34">
        <v>8.2</v>
      </c>
      <c r="BI21" s="31">
        <v>7.8</v>
      </c>
      <c r="BJ21" s="16"/>
      <c r="BK21" s="33"/>
      <c r="BL21" s="34">
        <f t="shared" si="11"/>
        <v>7.8</v>
      </c>
      <c r="BM21" s="31">
        <v>6.7</v>
      </c>
      <c r="BN21" s="16"/>
      <c r="BO21" s="33"/>
      <c r="BP21" s="34">
        <f t="shared" si="12"/>
        <v>6.7</v>
      </c>
      <c r="BQ21" s="31">
        <v>7</v>
      </c>
      <c r="BR21" s="16"/>
      <c r="BS21" s="33"/>
      <c r="BT21" s="34">
        <f t="shared" si="13"/>
        <v>7</v>
      </c>
      <c r="BU21" s="31">
        <v>8.7</v>
      </c>
      <c r="BV21" s="16"/>
      <c r="BW21" s="33"/>
      <c r="BX21" s="34">
        <f t="shared" si="14"/>
        <v>8.7</v>
      </c>
      <c r="BY21" s="31">
        <v>5.9</v>
      </c>
      <c r="BZ21" s="16"/>
      <c r="CA21" s="33"/>
      <c r="CB21" s="56">
        <f t="shared" si="15"/>
        <v>5.9</v>
      </c>
      <c r="CC21" s="31">
        <v>8.8</v>
      </c>
      <c r="CD21" s="16"/>
      <c r="CE21" s="33"/>
      <c r="CF21" s="56">
        <f t="shared" si="16"/>
        <v>8.8</v>
      </c>
      <c r="CG21" s="31">
        <v>7.6</v>
      </c>
      <c r="CH21" s="16"/>
      <c r="CI21" s="33"/>
      <c r="CJ21" s="56">
        <f t="shared" si="17"/>
        <v>7.6</v>
      </c>
      <c r="CK21" s="31">
        <v>7.1</v>
      </c>
      <c r="CL21" s="16"/>
      <c r="CM21" s="33"/>
      <c r="CN21" s="34">
        <f t="shared" si="18"/>
        <v>7.1</v>
      </c>
      <c r="CO21" s="35">
        <v>6.7</v>
      </c>
      <c r="CP21" s="16"/>
      <c r="CQ21" s="33"/>
      <c r="CR21" s="34">
        <f t="shared" si="19"/>
        <v>6.7</v>
      </c>
      <c r="CS21" s="36">
        <f t="shared" si="20"/>
        <v>64</v>
      </c>
      <c r="CT21" s="37">
        <f t="shared" si="21"/>
        <v>7.7</v>
      </c>
      <c r="CU21" s="38">
        <f t="shared" si="22"/>
        <v>0</v>
      </c>
      <c r="CV21" s="38">
        <f t="shared" si="23"/>
        <v>0</v>
      </c>
    </row>
    <row r="22" spans="1:100" s="40" customFormat="1" ht="18" customHeight="1">
      <c r="A22" s="17">
        <v>17</v>
      </c>
      <c r="B22" s="50">
        <v>23302112757</v>
      </c>
      <c r="C22" s="53" t="s">
        <v>69</v>
      </c>
      <c r="D22" s="54" t="s">
        <v>42</v>
      </c>
      <c r="E22" s="31">
        <v>7</v>
      </c>
      <c r="F22" s="32"/>
      <c r="G22" s="33"/>
      <c r="H22" s="34">
        <v>7</v>
      </c>
      <c r="I22" s="31">
        <v>8.3</v>
      </c>
      <c r="J22" s="32"/>
      <c r="K22" s="33"/>
      <c r="L22" s="34">
        <v>8.3</v>
      </c>
      <c r="M22" s="31">
        <v>8.5</v>
      </c>
      <c r="N22" s="32"/>
      <c r="O22" s="33"/>
      <c r="P22" s="34">
        <f t="shared" si="0"/>
        <v>8.5</v>
      </c>
      <c r="Q22" s="31">
        <v>8.1</v>
      </c>
      <c r="R22" s="16"/>
      <c r="S22" s="33"/>
      <c r="T22" s="34">
        <f t="shared" si="1"/>
        <v>8.1</v>
      </c>
      <c r="U22" s="31">
        <v>8.3</v>
      </c>
      <c r="V22" s="16"/>
      <c r="W22" s="33"/>
      <c r="X22" s="34">
        <f t="shared" si="2"/>
        <v>8.3</v>
      </c>
      <c r="Y22" s="31">
        <f>VLOOKUP(B22,'[3]IN_DTK'!$C$9:$Q$45,15,0)</f>
        <v>6.9</v>
      </c>
      <c r="Z22" s="16"/>
      <c r="AA22" s="33"/>
      <c r="AB22" s="34">
        <f t="shared" si="3"/>
        <v>6.9</v>
      </c>
      <c r="AC22" s="39">
        <v>9</v>
      </c>
      <c r="AD22" s="16"/>
      <c r="AE22" s="33"/>
      <c r="AF22" s="34">
        <f t="shared" si="4"/>
        <v>9</v>
      </c>
      <c r="AG22" s="31">
        <v>8</v>
      </c>
      <c r="AH22" s="16"/>
      <c r="AI22" s="33"/>
      <c r="AJ22" s="34">
        <f t="shared" si="5"/>
        <v>8</v>
      </c>
      <c r="AK22" s="31">
        <v>8.1</v>
      </c>
      <c r="AL22" s="16"/>
      <c r="AM22" s="33"/>
      <c r="AN22" s="34">
        <f t="shared" si="6"/>
        <v>8.1</v>
      </c>
      <c r="AO22" s="31">
        <v>8</v>
      </c>
      <c r="AP22" s="16"/>
      <c r="AQ22" s="33"/>
      <c r="AR22" s="34">
        <f t="shared" si="7"/>
        <v>8</v>
      </c>
      <c r="AS22" s="31">
        <v>8.6</v>
      </c>
      <c r="AT22" s="16"/>
      <c r="AU22" s="33"/>
      <c r="AV22" s="34">
        <f t="shared" si="8"/>
        <v>8.6</v>
      </c>
      <c r="AW22" s="31">
        <v>7.9</v>
      </c>
      <c r="AX22" s="16"/>
      <c r="AY22" s="33"/>
      <c r="AZ22" s="34">
        <f t="shared" si="9"/>
        <v>7.9</v>
      </c>
      <c r="BA22" s="31">
        <v>6.6</v>
      </c>
      <c r="BB22" s="16"/>
      <c r="BC22" s="33"/>
      <c r="BD22" s="34">
        <f t="shared" si="10"/>
        <v>6.6</v>
      </c>
      <c r="BE22" s="31">
        <v>8.2</v>
      </c>
      <c r="BF22" s="16"/>
      <c r="BG22" s="33"/>
      <c r="BH22" s="34">
        <v>8.2</v>
      </c>
      <c r="BI22" s="31">
        <v>7.9</v>
      </c>
      <c r="BJ22" s="16"/>
      <c r="BK22" s="33"/>
      <c r="BL22" s="34">
        <f t="shared" si="11"/>
        <v>7.9</v>
      </c>
      <c r="BM22" s="31">
        <v>7.3</v>
      </c>
      <c r="BN22" s="16"/>
      <c r="BO22" s="33"/>
      <c r="BP22" s="34">
        <f t="shared" si="12"/>
        <v>7.3</v>
      </c>
      <c r="BQ22" s="31">
        <v>7.6</v>
      </c>
      <c r="BR22" s="16"/>
      <c r="BS22" s="33"/>
      <c r="BT22" s="34">
        <f t="shared" si="13"/>
        <v>7.6</v>
      </c>
      <c r="BU22" s="31">
        <v>8.8</v>
      </c>
      <c r="BV22" s="16"/>
      <c r="BW22" s="33"/>
      <c r="BX22" s="34">
        <f t="shared" si="14"/>
        <v>8.8</v>
      </c>
      <c r="BY22" s="31">
        <v>7.7</v>
      </c>
      <c r="BZ22" s="16"/>
      <c r="CA22" s="33"/>
      <c r="CB22" s="56">
        <f t="shared" si="15"/>
        <v>7.7</v>
      </c>
      <c r="CC22" s="31">
        <v>8.9</v>
      </c>
      <c r="CD22" s="16"/>
      <c r="CE22" s="33"/>
      <c r="CF22" s="56">
        <f t="shared" si="16"/>
        <v>8.9</v>
      </c>
      <c r="CG22" s="31">
        <v>6.9</v>
      </c>
      <c r="CH22" s="16"/>
      <c r="CI22" s="33"/>
      <c r="CJ22" s="56">
        <f t="shared" si="17"/>
        <v>6.9</v>
      </c>
      <c r="CK22" s="31">
        <v>7.5</v>
      </c>
      <c r="CL22" s="16"/>
      <c r="CM22" s="33"/>
      <c r="CN22" s="34">
        <f t="shared" si="18"/>
        <v>7.5</v>
      </c>
      <c r="CO22" s="35">
        <v>7.7</v>
      </c>
      <c r="CP22" s="16"/>
      <c r="CQ22" s="33"/>
      <c r="CR22" s="34">
        <f t="shared" si="19"/>
        <v>7.7</v>
      </c>
      <c r="CS22" s="36">
        <f t="shared" si="20"/>
        <v>64</v>
      </c>
      <c r="CT22" s="37">
        <f t="shared" si="21"/>
        <v>7.86</v>
      </c>
      <c r="CU22" s="38">
        <f t="shared" si="22"/>
        <v>0</v>
      </c>
      <c r="CV22" s="38">
        <f t="shared" si="23"/>
        <v>0</v>
      </c>
    </row>
    <row r="23" spans="1:100" s="40" customFormat="1" ht="18" customHeight="1">
      <c r="A23" s="17">
        <v>18</v>
      </c>
      <c r="B23" s="50">
        <v>23302112758</v>
      </c>
      <c r="C23" s="53" t="s">
        <v>70</v>
      </c>
      <c r="D23" s="54" t="s">
        <v>42</v>
      </c>
      <c r="E23" s="31">
        <v>7.5</v>
      </c>
      <c r="F23" s="32"/>
      <c r="G23" s="33"/>
      <c r="H23" s="34">
        <v>7.5</v>
      </c>
      <c r="I23" s="31">
        <v>0</v>
      </c>
      <c r="J23" s="32" t="s">
        <v>119</v>
      </c>
      <c r="K23" s="33"/>
      <c r="L23" s="34">
        <v>0</v>
      </c>
      <c r="M23" s="31">
        <v>0</v>
      </c>
      <c r="N23" s="32" t="s">
        <v>119</v>
      </c>
      <c r="O23" s="33"/>
      <c r="P23" s="34">
        <f t="shared" si="0"/>
        <v>0</v>
      </c>
      <c r="Q23" s="31">
        <v>8.3</v>
      </c>
      <c r="R23" s="16"/>
      <c r="S23" s="33"/>
      <c r="T23" s="34">
        <f t="shared" si="1"/>
        <v>8.3</v>
      </c>
      <c r="U23" s="31">
        <v>8.3</v>
      </c>
      <c r="V23" s="16"/>
      <c r="W23" s="33"/>
      <c r="X23" s="34">
        <f t="shared" si="2"/>
        <v>8.3</v>
      </c>
      <c r="Y23" s="31">
        <f>VLOOKUP(B23,'[3]IN_DTK'!$C$9:$Q$45,15,0)</f>
        <v>6.8</v>
      </c>
      <c r="Z23" s="16"/>
      <c r="AA23" s="33"/>
      <c r="AB23" s="34">
        <f t="shared" si="3"/>
        <v>6.8</v>
      </c>
      <c r="AC23" s="39">
        <v>8.6</v>
      </c>
      <c r="AD23" s="16"/>
      <c r="AE23" s="33"/>
      <c r="AF23" s="34">
        <f t="shared" si="4"/>
        <v>8.6</v>
      </c>
      <c r="AG23" s="31">
        <v>9.2</v>
      </c>
      <c r="AH23" s="16"/>
      <c r="AI23" s="33"/>
      <c r="AJ23" s="34">
        <f t="shared" si="5"/>
        <v>9.2</v>
      </c>
      <c r="AK23" s="31">
        <v>8.4</v>
      </c>
      <c r="AL23" s="16"/>
      <c r="AM23" s="33"/>
      <c r="AN23" s="34">
        <f t="shared" si="6"/>
        <v>8.4</v>
      </c>
      <c r="AO23" s="31">
        <v>7.7</v>
      </c>
      <c r="AP23" s="16"/>
      <c r="AQ23" s="33"/>
      <c r="AR23" s="34">
        <f t="shared" si="7"/>
        <v>7.7</v>
      </c>
      <c r="AS23" s="31">
        <v>8.6</v>
      </c>
      <c r="AT23" s="16"/>
      <c r="AU23" s="33"/>
      <c r="AV23" s="34">
        <f t="shared" si="8"/>
        <v>8.6</v>
      </c>
      <c r="AW23" s="31">
        <v>8.4</v>
      </c>
      <c r="AX23" s="16"/>
      <c r="AY23" s="33"/>
      <c r="AZ23" s="34">
        <f t="shared" si="9"/>
        <v>8.4</v>
      </c>
      <c r="BA23" s="31">
        <v>6.8</v>
      </c>
      <c r="BB23" s="16"/>
      <c r="BC23" s="33"/>
      <c r="BD23" s="34">
        <f t="shared" si="10"/>
        <v>6.8</v>
      </c>
      <c r="BE23" s="31">
        <v>8.5</v>
      </c>
      <c r="BF23" s="16"/>
      <c r="BG23" s="33"/>
      <c r="BH23" s="34">
        <v>8.5</v>
      </c>
      <c r="BI23" s="31">
        <v>7.7</v>
      </c>
      <c r="BJ23" s="16"/>
      <c r="BK23" s="33"/>
      <c r="BL23" s="34">
        <f t="shared" si="11"/>
        <v>7.7</v>
      </c>
      <c r="BM23" s="31">
        <v>7.7</v>
      </c>
      <c r="BN23" s="16"/>
      <c r="BO23" s="33"/>
      <c r="BP23" s="34">
        <f t="shared" si="12"/>
        <v>7.7</v>
      </c>
      <c r="BQ23" s="31">
        <v>7.5</v>
      </c>
      <c r="BR23" s="16"/>
      <c r="BS23" s="33"/>
      <c r="BT23" s="34">
        <f t="shared" si="13"/>
        <v>7.5</v>
      </c>
      <c r="BU23" s="31">
        <v>8.8</v>
      </c>
      <c r="BV23" s="16"/>
      <c r="BW23" s="33"/>
      <c r="BX23" s="34">
        <f t="shared" si="14"/>
        <v>8.8</v>
      </c>
      <c r="BY23" s="31">
        <v>7.6</v>
      </c>
      <c r="BZ23" s="16"/>
      <c r="CA23" s="33"/>
      <c r="CB23" s="56">
        <f t="shared" si="15"/>
        <v>7.6</v>
      </c>
      <c r="CC23" s="31">
        <v>8.6</v>
      </c>
      <c r="CD23" s="16"/>
      <c r="CE23" s="33"/>
      <c r="CF23" s="56">
        <f t="shared" si="16"/>
        <v>8.6</v>
      </c>
      <c r="CG23" s="31">
        <v>7.4</v>
      </c>
      <c r="CH23" s="16"/>
      <c r="CI23" s="33"/>
      <c r="CJ23" s="56">
        <f t="shared" si="17"/>
        <v>7.4</v>
      </c>
      <c r="CK23" s="31">
        <v>7.4</v>
      </c>
      <c r="CL23" s="16"/>
      <c r="CM23" s="33"/>
      <c r="CN23" s="34">
        <f t="shared" si="18"/>
        <v>7.4</v>
      </c>
      <c r="CO23" s="35">
        <v>9.1</v>
      </c>
      <c r="CP23" s="16"/>
      <c r="CQ23" s="33"/>
      <c r="CR23" s="34">
        <f t="shared" si="19"/>
        <v>9.1</v>
      </c>
      <c r="CS23" s="36">
        <f t="shared" si="20"/>
        <v>58</v>
      </c>
      <c r="CT23" s="37">
        <f t="shared" si="21"/>
        <v>8.02</v>
      </c>
      <c r="CU23" s="38">
        <f t="shared" si="22"/>
        <v>2</v>
      </c>
      <c r="CV23" s="38">
        <f t="shared" si="23"/>
        <v>7</v>
      </c>
    </row>
    <row r="24" spans="1:100" s="196" customFormat="1" ht="18" customHeight="1">
      <c r="A24" s="192">
        <v>19</v>
      </c>
      <c r="B24" s="193">
        <v>23312112759</v>
      </c>
      <c r="C24" s="178" t="s">
        <v>41</v>
      </c>
      <c r="D24" s="179" t="s">
        <v>52</v>
      </c>
      <c r="E24" s="180">
        <v>6.7</v>
      </c>
      <c r="F24" s="194"/>
      <c r="G24" s="186"/>
      <c r="H24" s="183">
        <v>6.7</v>
      </c>
      <c r="I24" s="180">
        <v>7</v>
      </c>
      <c r="J24" s="194"/>
      <c r="K24" s="186"/>
      <c r="L24" s="183">
        <v>7</v>
      </c>
      <c r="M24" s="180">
        <v>8</v>
      </c>
      <c r="N24" s="194"/>
      <c r="O24" s="186"/>
      <c r="P24" s="183">
        <f t="shared" si="0"/>
        <v>8</v>
      </c>
      <c r="Q24" s="180">
        <v>7.3</v>
      </c>
      <c r="R24" s="185"/>
      <c r="S24" s="186"/>
      <c r="T24" s="183">
        <f t="shared" si="1"/>
        <v>7.3</v>
      </c>
      <c r="U24" s="180">
        <v>3.3</v>
      </c>
      <c r="V24" s="185"/>
      <c r="W24" s="186"/>
      <c r="X24" s="183">
        <f t="shared" si="2"/>
        <v>3.3</v>
      </c>
      <c r="Y24" s="180">
        <f>VLOOKUP(B24,'[3]IN_DTK'!$C$9:$Q$45,15,0)</f>
        <v>6</v>
      </c>
      <c r="Z24" s="185"/>
      <c r="AA24" s="186"/>
      <c r="AB24" s="183">
        <f t="shared" si="3"/>
        <v>6</v>
      </c>
      <c r="AC24" s="195">
        <v>0</v>
      </c>
      <c r="AD24" s="185"/>
      <c r="AE24" s="186"/>
      <c r="AF24" s="183">
        <f t="shared" si="4"/>
        <v>0</v>
      </c>
      <c r="AG24" s="180">
        <v>6.2</v>
      </c>
      <c r="AH24" s="185"/>
      <c r="AI24" s="186"/>
      <c r="AJ24" s="183">
        <f t="shared" si="5"/>
        <v>6.2</v>
      </c>
      <c r="AK24" s="180">
        <v>8.4</v>
      </c>
      <c r="AL24" s="185"/>
      <c r="AM24" s="186"/>
      <c r="AN24" s="183">
        <f t="shared" si="6"/>
        <v>8.4</v>
      </c>
      <c r="AO24" s="180">
        <v>5.4</v>
      </c>
      <c r="AP24" s="185"/>
      <c r="AQ24" s="186"/>
      <c r="AR24" s="183">
        <f t="shared" si="7"/>
        <v>5.4</v>
      </c>
      <c r="AS24" s="180">
        <v>7.9</v>
      </c>
      <c r="AT24" s="185"/>
      <c r="AU24" s="186"/>
      <c r="AV24" s="183">
        <f t="shared" si="8"/>
        <v>7.9</v>
      </c>
      <c r="AW24" s="180">
        <v>7.2</v>
      </c>
      <c r="AX24" s="185"/>
      <c r="AY24" s="186"/>
      <c r="AZ24" s="183">
        <f t="shared" si="9"/>
        <v>7.2</v>
      </c>
      <c r="BA24" s="180">
        <v>5.5</v>
      </c>
      <c r="BB24" s="185"/>
      <c r="BC24" s="186"/>
      <c r="BD24" s="183">
        <f t="shared" si="10"/>
        <v>5.5</v>
      </c>
      <c r="BE24" s="180">
        <v>7.7</v>
      </c>
      <c r="BF24" s="185"/>
      <c r="BG24" s="186"/>
      <c r="BH24" s="183">
        <v>7.7</v>
      </c>
      <c r="BI24" s="180">
        <v>7.7</v>
      </c>
      <c r="BJ24" s="185"/>
      <c r="BK24" s="186"/>
      <c r="BL24" s="183">
        <f t="shared" si="11"/>
        <v>7.7</v>
      </c>
      <c r="BM24" s="180">
        <v>3.9</v>
      </c>
      <c r="BN24" s="185"/>
      <c r="BO24" s="186"/>
      <c r="BP24" s="183">
        <f t="shared" si="12"/>
        <v>3.9</v>
      </c>
      <c r="BQ24" s="180">
        <v>5.1</v>
      </c>
      <c r="BR24" s="185"/>
      <c r="BS24" s="186"/>
      <c r="BT24" s="183">
        <f t="shared" si="13"/>
        <v>5.1</v>
      </c>
      <c r="BU24" s="180">
        <v>0</v>
      </c>
      <c r="BV24" s="185"/>
      <c r="BW24" s="186"/>
      <c r="BX24" s="183">
        <f t="shared" si="14"/>
        <v>0</v>
      </c>
      <c r="BY24" s="180">
        <v>6.2</v>
      </c>
      <c r="BZ24" s="185"/>
      <c r="CA24" s="186"/>
      <c r="CB24" s="184">
        <f t="shared" si="15"/>
        <v>6.2</v>
      </c>
      <c r="CC24" s="180">
        <v>7.2</v>
      </c>
      <c r="CD24" s="185"/>
      <c r="CE24" s="186"/>
      <c r="CF24" s="184">
        <f t="shared" si="16"/>
        <v>7.2</v>
      </c>
      <c r="CG24" s="180">
        <v>0</v>
      </c>
      <c r="CH24" s="185"/>
      <c r="CI24" s="186"/>
      <c r="CJ24" s="184">
        <f t="shared" si="17"/>
        <v>0</v>
      </c>
      <c r="CK24" s="180">
        <v>7.1</v>
      </c>
      <c r="CL24" s="185"/>
      <c r="CM24" s="186"/>
      <c r="CN24" s="183">
        <f t="shared" si="18"/>
        <v>7.1</v>
      </c>
      <c r="CO24" s="187">
        <v>6.9</v>
      </c>
      <c r="CP24" s="185"/>
      <c r="CQ24" s="186"/>
      <c r="CR24" s="183">
        <f t="shared" si="19"/>
        <v>6.9</v>
      </c>
      <c r="CS24" s="188">
        <f t="shared" si="20"/>
        <v>52</v>
      </c>
      <c r="CT24" s="189">
        <f t="shared" si="21"/>
        <v>7.09</v>
      </c>
      <c r="CU24" s="190">
        <f t="shared" si="22"/>
        <v>5</v>
      </c>
      <c r="CV24" s="190">
        <f t="shared" si="23"/>
        <v>14</v>
      </c>
    </row>
    <row r="25" spans="1:100" s="40" customFormat="1" ht="18" customHeight="1">
      <c r="A25" s="17">
        <v>20</v>
      </c>
      <c r="B25" s="50">
        <v>23312112760</v>
      </c>
      <c r="C25" s="53" t="s">
        <v>71</v>
      </c>
      <c r="D25" s="54" t="s">
        <v>93</v>
      </c>
      <c r="E25" s="31">
        <v>6.7</v>
      </c>
      <c r="F25" s="32"/>
      <c r="G25" s="33"/>
      <c r="H25" s="34">
        <v>6.7</v>
      </c>
      <c r="I25" s="31">
        <v>7.8</v>
      </c>
      <c r="J25" s="32"/>
      <c r="K25" s="33"/>
      <c r="L25" s="34">
        <v>7.8</v>
      </c>
      <c r="M25" s="31">
        <v>8</v>
      </c>
      <c r="N25" s="32"/>
      <c r="O25" s="33"/>
      <c r="P25" s="34">
        <f t="shared" si="0"/>
        <v>8</v>
      </c>
      <c r="Q25" s="31">
        <v>7.2</v>
      </c>
      <c r="R25" s="16"/>
      <c r="S25" s="33"/>
      <c r="T25" s="34">
        <f t="shared" si="1"/>
        <v>7.2</v>
      </c>
      <c r="U25" s="31">
        <v>7.5</v>
      </c>
      <c r="V25" s="16"/>
      <c r="W25" s="33"/>
      <c r="X25" s="34">
        <f t="shared" si="2"/>
        <v>7.5</v>
      </c>
      <c r="Y25" s="31">
        <f>VLOOKUP(B25,'[3]IN_DTK'!$C$9:$Q$45,15,0)</f>
        <v>5.7</v>
      </c>
      <c r="Z25" s="16"/>
      <c r="AA25" s="33"/>
      <c r="AB25" s="34">
        <f t="shared" si="3"/>
        <v>5.7</v>
      </c>
      <c r="AC25" s="39">
        <v>8.6</v>
      </c>
      <c r="AD25" s="16"/>
      <c r="AE25" s="33"/>
      <c r="AF25" s="34">
        <f t="shared" si="4"/>
        <v>8.6</v>
      </c>
      <c r="AG25" s="31">
        <v>7.4</v>
      </c>
      <c r="AH25" s="16"/>
      <c r="AI25" s="33"/>
      <c r="AJ25" s="34">
        <f t="shared" si="5"/>
        <v>7.4</v>
      </c>
      <c r="AK25" s="31">
        <v>8.3</v>
      </c>
      <c r="AL25" s="16"/>
      <c r="AM25" s="33"/>
      <c r="AN25" s="34">
        <f t="shared" si="6"/>
        <v>8.3</v>
      </c>
      <c r="AO25" s="31">
        <v>6.1</v>
      </c>
      <c r="AP25" s="16"/>
      <c r="AQ25" s="33"/>
      <c r="AR25" s="34">
        <f t="shared" si="7"/>
        <v>6.1</v>
      </c>
      <c r="AS25" s="31">
        <v>8.3</v>
      </c>
      <c r="AT25" s="16"/>
      <c r="AU25" s="33"/>
      <c r="AV25" s="34">
        <f t="shared" si="8"/>
        <v>8.3</v>
      </c>
      <c r="AW25" s="31">
        <v>7.5</v>
      </c>
      <c r="AX25" s="16"/>
      <c r="AY25" s="33"/>
      <c r="AZ25" s="34">
        <f t="shared" si="9"/>
        <v>7.5</v>
      </c>
      <c r="BA25" s="31">
        <v>6.3</v>
      </c>
      <c r="BB25" s="16"/>
      <c r="BC25" s="33"/>
      <c r="BD25" s="34">
        <f t="shared" si="10"/>
        <v>6.3</v>
      </c>
      <c r="BE25" s="31">
        <v>7.5</v>
      </c>
      <c r="BF25" s="16"/>
      <c r="BG25" s="33"/>
      <c r="BH25" s="34">
        <v>7.5</v>
      </c>
      <c r="BI25" s="31">
        <v>7.9</v>
      </c>
      <c r="BJ25" s="16"/>
      <c r="BK25" s="33"/>
      <c r="BL25" s="34">
        <f t="shared" si="11"/>
        <v>7.9</v>
      </c>
      <c r="BM25" s="31">
        <v>6.4</v>
      </c>
      <c r="BN25" s="16"/>
      <c r="BO25" s="33"/>
      <c r="BP25" s="34">
        <f t="shared" si="12"/>
        <v>6.4</v>
      </c>
      <c r="BQ25" s="31">
        <v>6.8</v>
      </c>
      <c r="BR25" s="16"/>
      <c r="BS25" s="33"/>
      <c r="BT25" s="34">
        <f t="shared" si="13"/>
        <v>6.8</v>
      </c>
      <c r="BU25" s="31">
        <v>9.2</v>
      </c>
      <c r="BV25" s="16"/>
      <c r="BW25" s="33"/>
      <c r="BX25" s="34">
        <f t="shared" si="14"/>
        <v>9.2</v>
      </c>
      <c r="BY25" s="31">
        <v>7</v>
      </c>
      <c r="BZ25" s="16"/>
      <c r="CA25" s="33"/>
      <c r="CB25" s="56">
        <f t="shared" si="15"/>
        <v>7</v>
      </c>
      <c r="CC25" s="31">
        <v>7.7</v>
      </c>
      <c r="CD25" s="16"/>
      <c r="CE25" s="33"/>
      <c r="CF25" s="56">
        <f t="shared" si="16"/>
        <v>7.7</v>
      </c>
      <c r="CG25" s="31">
        <v>7.4</v>
      </c>
      <c r="CH25" s="16"/>
      <c r="CI25" s="33"/>
      <c r="CJ25" s="56">
        <f t="shared" si="17"/>
        <v>7.4</v>
      </c>
      <c r="CK25" s="31">
        <v>7.5</v>
      </c>
      <c r="CL25" s="16"/>
      <c r="CM25" s="33"/>
      <c r="CN25" s="34">
        <f t="shared" si="18"/>
        <v>7.5</v>
      </c>
      <c r="CO25" s="35">
        <v>6.5</v>
      </c>
      <c r="CP25" s="16"/>
      <c r="CQ25" s="33"/>
      <c r="CR25" s="34">
        <f t="shared" si="19"/>
        <v>6.5</v>
      </c>
      <c r="CS25" s="36">
        <f t="shared" si="20"/>
        <v>64</v>
      </c>
      <c r="CT25" s="37">
        <f t="shared" si="21"/>
        <v>7.32</v>
      </c>
      <c r="CU25" s="38">
        <f t="shared" si="22"/>
        <v>0</v>
      </c>
      <c r="CV25" s="38">
        <f t="shared" si="23"/>
        <v>0</v>
      </c>
    </row>
    <row r="26" spans="1:100" s="40" customFormat="1" ht="18" customHeight="1">
      <c r="A26" s="17">
        <v>21</v>
      </c>
      <c r="B26" s="50">
        <v>23312112761</v>
      </c>
      <c r="C26" s="53" t="s">
        <v>72</v>
      </c>
      <c r="D26" s="54" t="s">
        <v>53</v>
      </c>
      <c r="E26" s="31">
        <v>7.8</v>
      </c>
      <c r="F26" s="32"/>
      <c r="G26" s="33"/>
      <c r="H26" s="34">
        <v>7.8</v>
      </c>
      <c r="I26" s="31">
        <v>7.2</v>
      </c>
      <c r="J26" s="32"/>
      <c r="K26" s="33"/>
      <c r="L26" s="34">
        <v>7.2</v>
      </c>
      <c r="M26" s="31">
        <v>7.5</v>
      </c>
      <c r="N26" s="32"/>
      <c r="O26" s="33"/>
      <c r="P26" s="34">
        <f t="shared" si="0"/>
        <v>7.5</v>
      </c>
      <c r="Q26" s="31">
        <v>7.7</v>
      </c>
      <c r="R26" s="16"/>
      <c r="S26" s="33"/>
      <c r="T26" s="34">
        <f t="shared" si="1"/>
        <v>7.7</v>
      </c>
      <c r="U26" s="31">
        <v>8.5</v>
      </c>
      <c r="V26" s="16"/>
      <c r="W26" s="33"/>
      <c r="X26" s="34">
        <f t="shared" si="2"/>
        <v>8.5</v>
      </c>
      <c r="Y26" s="31">
        <f>VLOOKUP(B26,'[3]IN_DTK'!$C$9:$Q$45,15,0)</f>
        <v>6.9</v>
      </c>
      <c r="Z26" s="16"/>
      <c r="AA26" s="33"/>
      <c r="AB26" s="34">
        <f t="shared" si="3"/>
        <v>6.9</v>
      </c>
      <c r="AC26" s="39">
        <v>8.7</v>
      </c>
      <c r="AD26" s="16"/>
      <c r="AE26" s="33"/>
      <c r="AF26" s="34">
        <f t="shared" si="4"/>
        <v>8.7</v>
      </c>
      <c r="AG26" s="31">
        <v>7.3</v>
      </c>
      <c r="AH26" s="16"/>
      <c r="AI26" s="33"/>
      <c r="AJ26" s="34">
        <f t="shared" si="5"/>
        <v>7.3</v>
      </c>
      <c r="AK26" s="31">
        <v>7.7</v>
      </c>
      <c r="AL26" s="16"/>
      <c r="AM26" s="33"/>
      <c r="AN26" s="34">
        <f t="shared" si="6"/>
        <v>7.7</v>
      </c>
      <c r="AO26" s="31">
        <v>6.2</v>
      </c>
      <c r="AP26" s="16"/>
      <c r="AQ26" s="33"/>
      <c r="AR26" s="34">
        <f t="shared" si="7"/>
        <v>6.2</v>
      </c>
      <c r="AS26" s="31">
        <v>8.8</v>
      </c>
      <c r="AT26" s="16"/>
      <c r="AU26" s="33"/>
      <c r="AV26" s="34">
        <f t="shared" si="8"/>
        <v>8.8</v>
      </c>
      <c r="AW26" s="31">
        <v>7.9</v>
      </c>
      <c r="AX26" s="16"/>
      <c r="AY26" s="33"/>
      <c r="AZ26" s="34">
        <f t="shared" si="9"/>
        <v>7.9</v>
      </c>
      <c r="BA26" s="31">
        <v>6.4</v>
      </c>
      <c r="BB26" s="16"/>
      <c r="BC26" s="33"/>
      <c r="BD26" s="34">
        <f t="shared" si="10"/>
        <v>6.4</v>
      </c>
      <c r="BE26" s="31">
        <v>7.7</v>
      </c>
      <c r="BF26" s="16"/>
      <c r="BG26" s="33"/>
      <c r="BH26" s="34">
        <v>7.7</v>
      </c>
      <c r="BI26" s="31">
        <v>7.8</v>
      </c>
      <c r="BJ26" s="16"/>
      <c r="BK26" s="33"/>
      <c r="BL26" s="34">
        <f t="shared" si="11"/>
        <v>7.8</v>
      </c>
      <c r="BM26" s="31">
        <v>7.5</v>
      </c>
      <c r="BN26" s="16"/>
      <c r="BO26" s="33"/>
      <c r="BP26" s="34">
        <f t="shared" si="12"/>
        <v>7.5</v>
      </c>
      <c r="BQ26" s="31">
        <v>7</v>
      </c>
      <c r="BR26" s="16"/>
      <c r="BS26" s="33"/>
      <c r="BT26" s="34">
        <f t="shared" si="13"/>
        <v>7</v>
      </c>
      <c r="BU26" s="31">
        <v>9.2</v>
      </c>
      <c r="BV26" s="16"/>
      <c r="BW26" s="33"/>
      <c r="BX26" s="34">
        <f t="shared" si="14"/>
        <v>9.2</v>
      </c>
      <c r="BY26" s="31">
        <v>7.4</v>
      </c>
      <c r="BZ26" s="16"/>
      <c r="CA26" s="33"/>
      <c r="CB26" s="56">
        <f t="shared" si="15"/>
        <v>7.4</v>
      </c>
      <c r="CC26" s="31">
        <v>8.1</v>
      </c>
      <c r="CD26" s="16"/>
      <c r="CE26" s="33"/>
      <c r="CF26" s="56">
        <f t="shared" si="16"/>
        <v>8.1</v>
      </c>
      <c r="CG26" s="31">
        <v>7.2</v>
      </c>
      <c r="CH26" s="16"/>
      <c r="CI26" s="33"/>
      <c r="CJ26" s="56">
        <f t="shared" si="17"/>
        <v>7.2</v>
      </c>
      <c r="CK26" s="31">
        <v>7.7</v>
      </c>
      <c r="CL26" s="16"/>
      <c r="CM26" s="33"/>
      <c r="CN26" s="34">
        <f t="shared" si="18"/>
        <v>7.7</v>
      </c>
      <c r="CO26" s="35">
        <v>8.4</v>
      </c>
      <c r="CP26" s="16"/>
      <c r="CQ26" s="33"/>
      <c r="CR26" s="34">
        <f t="shared" si="19"/>
        <v>8.4</v>
      </c>
      <c r="CS26" s="36">
        <f t="shared" si="20"/>
        <v>64</v>
      </c>
      <c r="CT26" s="37">
        <f t="shared" si="21"/>
        <v>7.65</v>
      </c>
      <c r="CU26" s="38">
        <f t="shared" si="22"/>
        <v>0</v>
      </c>
      <c r="CV26" s="38">
        <f t="shared" si="23"/>
        <v>0</v>
      </c>
    </row>
    <row r="27" spans="1:100" s="40" customFormat="1" ht="18" customHeight="1">
      <c r="A27" s="17">
        <v>22</v>
      </c>
      <c r="B27" s="50">
        <v>23312112762</v>
      </c>
      <c r="C27" s="53" t="s">
        <v>45</v>
      </c>
      <c r="D27" s="54" t="s">
        <v>94</v>
      </c>
      <c r="E27" s="31">
        <v>7.9</v>
      </c>
      <c r="F27" s="32"/>
      <c r="G27" s="33"/>
      <c r="H27" s="34">
        <v>7.9</v>
      </c>
      <c r="I27" s="31">
        <v>7.1</v>
      </c>
      <c r="J27" s="32"/>
      <c r="K27" s="33"/>
      <c r="L27" s="34">
        <v>7.1</v>
      </c>
      <c r="M27" s="31">
        <v>6.5</v>
      </c>
      <c r="N27" s="32"/>
      <c r="O27" s="33"/>
      <c r="P27" s="34">
        <f t="shared" si="0"/>
        <v>6.5</v>
      </c>
      <c r="Q27" s="31">
        <v>6.7</v>
      </c>
      <c r="R27" s="16"/>
      <c r="S27" s="33"/>
      <c r="T27" s="34">
        <f t="shared" si="1"/>
        <v>6.7</v>
      </c>
      <c r="U27" s="31">
        <v>7.9</v>
      </c>
      <c r="V27" s="16"/>
      <c r="W27" s="33"/>
      <c r="X27" s="34">
        <f t="shared" si="2"/>
        <v>7.9</v>
      </c>
      <c r="Y27" s="31">
        <f>VLOOKUP(B27,'[3]IN_DTK'!$C$9:$Q$45,15,0)</f>
        <v>7.1</v>
      </c>
      <c r="Z27" s="16"/>
      <c r="AA27" s="33"/>
      <c r="AB27" s="34">
        <f t="shared" si="3"/>
        <v>7.1</v>
      </c>
      <c r="AC27" s="39">
        <v>8.7</v>
      </c>
      <c r="AD27" s="16"/>
      <c r="AE27" s="33"/>
      <c r="AF27" s="34">
        <f t="shared" si="4"/>
        <v>8.7</v>
      </c>
      <c r="AG27" s="31">
        <v>7.6</v>
      </c>
      <c r="AH27" s="16"/>
      <c r="AI27" s="33"/>
      <c r="AJ27" s="34">
        <f t="shared" si="5"/>
        <v>7.6</v>
      </c>
      <c r="AK27" s="31">
        <v>7.9</v>
      </c>
      <c r="AL27" s="16"/>
      <c r="AM27" s="33"/>
      <c r="AN27" s="34">
        <f t="shared" si="6"/>
        <v>7.9</v>
      </c>
      <c r="AO27" s="31">
        <v>6.5</v>
      </c>
      <c r="AP27" s="16"/>
      <c r="AQ27" s="33"/>
      <c r="AR27" s="34">
        <f t="shared" si="7"/>
        <v>6.5</v>
      </c>
      <c r="AS27" s="31">
        <v>8.5</v>
      </c>
      <c r="AT27" s="16"/>
      <c r="AU27" s="33"/>
      <c r="AV27" s="34">
        <f t="shared" si="8"/>
        <v>8.5</v>
      </c>
      <c r="AW27" s="31">
        <v>7.6</v>
      </c>
      <c r="AX27" s="16"/>
      <c r="AY27" s="33"/>
      <c r="AZ27" s="34">
        <f t="shared" si="9"/>
        <v>7.6</v>
      </c>
      <c r="BA27" s="31">
        <v>6.3</v>
      </c>
      <c r="BB27" s="16"/>
      <c r="BC27" s="33"/>
      <c r="BD27" s="34">
        <f t="shared" si="10"/>
        <v>6.3</v>
      </c>
      <c r="BE27" s="31">
        <v>7.9</v>
      </c>
      <c r="BF27" s="16"/>
      <c r="BG27" s="33"/>
      <c r="BH27" s="34">
        <v>7.9</v>
      </c>
      <c r="BI27" s="31">
        <v>7.8</v>
      </c>
      <c r="BJ27" s="16"/>
      <c r="BK27" s="33"/>
      <c r="BL27" s="34">
        <f t="shared" si="11"/>
        <v>7.8</v>
      </c>
      <c r="BM27" s="31">
        <v>5.7</v>
      </c>
      <c r="BN27" s="16"/>
      <c r="BO27" s="33"/>
      <c r="BP27" s="34">
        <f t="shared" si="12"/>
        <v>5.7</v>
      </c>
      <c r="BQ27" s="31">
        <v>7</v>
      </c>
      <c r="BR27" s="16"/>
      <c r="BS27" s="33"/>
      <c r="BT27" s="34">
        <f t="shared" si="13"/>
        <v>7</v>
      </c>
      <c r="BU27" s="31">
        <v>9.1</v>
      </c>
      <c r="BV27" s="16"/>
      <c r="BW27" s="33"/>
      <c r="BX27" s="34">
        <f t="shared" si="14"/>
        <v>9.1</v>
      </c>
      <c r="BY27" s="31">
        <v>6.5</v>
      </c>
      <c r="BZ27" s="16"/>
      <c r="CA27" s="33"/>
      <c r="CB27" s="56">
        <f t="shared" si="15"/>
        <v>6.5</v>
      </c>
      <c r="CC27" s="31">
        <v>6.9</v>
      </c>
      <c r="CD27" s="16"/>
      <c r="CE27" s="33"/>
      <c r="CF27" s="56">
        <f t="shared" si="16"/>
        <v>6.9</v>
      </c>
      <c r="CG27" s="31">
        <v>7.1</v>
      </c>
      <c r="CH27" s="16"/>
      <c r="CI27" s="33"/>
      <c r="CJ27" s="56">
        <f t="shared" si="17"/>
        <v>7.1</v>
      </c>
      <c r="CK27" s="31">
        <v>7.2</v>
      </c>
      <c r="CL27" s="16"/>
      <c r="CM27" s="33"/>
      <c r="CN27" s="34">
        <f t="shared" si="18"/>
        <v>7.2</v>
      </c>
      <c r="CO27" s="35">
        <v>6.3</v>
      </c>
      <c r="CP27" s="16"/>
      <c r="CQ27" s="33"/>
      <c r="CR27" s="34">
        <f t="shared" si="19"/>
        <v>6.3</v>
      </c>
      <c r="CS27" s="36">
        <f t="shared" si="20"/>
        <v>64</v>
      </c>
      <c r="CT27" s="37">
        <f t="shared" si="21"/>
        <v>7.3</v>
      </c>
      <c r="CU27" s="38">
        <f t="shared" si="22"/>
        <v>0</v>
      </c>
      <c r="CV27" s="38">
        <f t="shared" si="23"/>
        <v>0</v>
      </c>
    </row>
    <row r="28" spans="1:100" s="40" customFormat="1" ht="18" customHeight="1">
      <c r="A28" s="44">
        <v>23</v>
      </c>
      <c r="B28" s="41">
        <v>23312112763</v>
      </c>
      <c r="C28" s="53" t="s">
        <v>55</v>
      </c>
      <c r="D28" s="54" t="s">
        <v>95</v>
      </c>
      <c r="E28" s="31">
        <v>0</v>
      </c>
      <c r="F28" s="32"/>
      <c r="G28" s="33"/>
      <c r="H28" s="34">
        <v>0</v>
      </c>
      <c r="I28" s="31">
        <v>0</v>
      </c>
      <c r="J28" s="32"/>
      <c r="K28" s="33"/>
      <c r="L28" s="34">
        <v>0</v>
      </c>
      <c r="M28" s="31">
        <v>0</v>
      </c>
      <c r="N28" s="32"/>
      <c r="O28" s="33"/>
      <c r="P28" s="34">
        <f t="shared" si="0"/>
        <v>0</v>
      </c>
      <c r="Q28" s="31" t="e">
        <v>#N/A</v>
      </c>
      <c r="R28" s="16"/>
      <c r="S28" s="33"/>
      <c r="T28" s="34" t="e">
        <f t="shared" si="1"/>
        <v>#N/A</v>
      </c>
      <c r="U28" s="31">
        <v>0</v>
      </c>
      <c r="V28" s="16"/>
      <c r="W28" s="33"/>
      <c r="X28" s="34">
        <f t="shared" si="2"/>
        <v>0</v>
      </c>
      <c r="Y28" s="31">
        <f>VLOOKUP(B28,'[3]IN_DTK'!$C$9:$Q$45,15,0)</f>
        <v>0</v>
      </c>
      <c r="Z28" s="16"/>
      <c r="AA28" s="33"/>
      <c r="AB28" s="34">
        <f t="shared" si="3"/>
        <v>0</v>
      </c>
      <c r="AC28" s="39">
        <v>0</v>
      </c>
      <c r="AD28" s="16"/>
      <c r="AE28" s="33"/>
      <c r="AF28" s="34">
        <f t="shared" si="4"/>
        <v>0</v>
      </c>
      <c r="AG28" s="31">
        <v>0</v>
      </c>
      <c r="AH28" s="16"/>
      <c r="AI28" s="33"/>
      <c r="AJ28" s="34">
        <f t="shared" si="5"/>
        <v>0</v>
      </c>
      <c r="AK28" s="31">
        <v>0</v>
      </c>
      <c r="AL28" s="16"/>
      <c r="AM28" s="33"/>
      <c r="AN28" s="34">
        <f t="shared" si="6"/>
        <v>0</v>
      </c>
      <c r="AO28" s="31">
        <v>0</v>
      </c>
      <c r="AP28" s="16"/>
      <c r="AQ28" s="33"/>
      <c r="AR28" s="34">
        <f t="shared" si="7"/>
        <v>0</v>
      </c>
      <c r="AS28" s="31">
        <v>0</v>
      </c>
      <c r="AT28" s="16"/>
      <c r="AU28" s="33"/>
      <c r="AV28" s="34">
        <f t="shared" si="8"/>
        <v>0</v>
      </c>
      <c r="AW28" s="31">
        <v>0</v>
      </c>
      <c r="AX28" s="16"/>
      <c r="AY28" s="33"/>
      <c r="AZ28" s="34">
        <f t="shared" si="9"/>
        <v>0</v>
      </c>
      <c r="BA28" s="31">
        <v>0</v>
      </c>
      <c r="BB28" s="16"/>
      <c r="BC28" s="33"/>
      <c r="BD28" s="34">
        <f t="shared" si="10"/>
        <v>0</v>
      </c>
      <c r="BE28" s="31">
        <v>0</v>
      </c>
      <c r="BF28" s="16"/>
      <c r="BG28" s="33"/>
      <c r="BH28" s="34">
        <v>0</v>
      </c>
      <c r="BI28" s="31">
        <v>0</v>
      </c>
      <c r="BJ28" s="16"/>
      <c r="BK28" s="33"/>
      <c r="BL28" s="34">
        <f t="shared" si="11"/>
        <v>0</v>
      </c>
      <c r="BM28" s="31">
        <v>0</v>
      </c>
      <c r="BN28" s="16"/>
      <c r="BO28" s="33"/>
      <c r="BP28" s="34">
        <f t="shared" si="12"/>
        <v>0</v>
      </c>
      <c r="BQ28" s="31">
        <v>0</v>
      </c>
      <c r="BR28" s="16"/>
      <c r="BS28" s="33"/>
      <c r="BT28" s="34">
        <f t="shared" si="13"/>
        <v>0</v>
      </c>
      <c r="BU28" s="31">
        <v>0</v>
      </c>
      <c r="BV28" s="16"/>
      <c r="BW28" s="33"/>
      <c r="BX28" s="34">
        <f t="shared" si="14"/>
        <v>0</v>
      </c>
      <c r="BY28" s="31">
        <v>0</v>
      </c>
      <c r="BZ28" s="16"/>
      <c r="CA28" s="33"/>
      <c r="CB28" s="56">
        <f t="shared" si="15"/>
        <v>0</v>
      </c>
      <c r="CC28" s="31">
        <v>0</v>
      </c>
      <c r="CD28" s="16"/>
      <c r="CE28" s="33"/>
      <c r="CF28" s="56">
        <f t="shared" si="16"/>
        <v>0</v>
      </c>
      <c r="CG28" s="31">
        <v>0</v>
      </c>
      <c r="CH28" s="16"/>
      <c r="CI28" s="33"/>
      <c r="CJ28" s="56">
        <f t="shared" si="17"/>
        <v>0</v>
      </c>
      <c r="CK28" s="31">
        <v>0</v>
      </c>
      <c r="CL28" s="16"/>
      <c r="CM28" s="33"/>
      <c r="CN28" s="34">
        <f t="shared" si="18"/>
        <v>0</v>
      </c>
      <c r="CO28" s="35">
        <v>0</v>
      </c>
      <c r="CP28" s="16"/>
      <c r="CQ28" s="33"/>
      <c r="CR28" s="34">
        <f t="shared" si="19"/>
        <v>0</v>
      </c>
      <c r="CS28" s="36">
        <f t="shared" si="20"/>
        <v>0</v>
      </c>
      <c r="CT28" s="37">
        <f t="shared" si="21"/>
        <v>0</v>
      </c>
      <c r="CU28" s="38">
        <f t="shared" si="22"/>
        <v>22</v>
      </c>
      <c r="CV28" s="38">
        <f t="shared" si="23"/>
        <v>61</v>
      </c>
    </row>
    <row r="29" spans="1:100" s="40" customFormat="1" ht="18" customHeight="1">
      <c r="A29" s="43">
        <v>24</v>
      </c>
      <c r="B29" s="49">
        <v>23302112765</v>
      </c>
      <c r="C29" s="53" t="s">
        <v>43</v>
      </c>
      <c r="D29" s="54" t="s">
        <v>96</v>
      </c>
      <c r="E29" s="31">
        <v>7.9</v>
      </c>
      <c r="F29" s="32"/>
      <c r="G29" s="33"/>
      <c r="H29" s="34">
        <v>7.9</v>
      </c>
      <c r="I29" s="31">
        <v>8.2</v>
      </c>
      <c r="J29" s="32"/>
      <c r="K29" s="33"/>
      <c r="L29" s="34">
        <v>8.2</v>
      </c>
      <c r="M29" s="31">
        <v>9.5</v>
      </c>
      <c r="N29" s="32"/>
      <c r="O29" s="33"/>
      <c r="P29" s="34">
        <f t="shared" si="0"/>
        <v>9.5</v>
      </c>
      <c r="Q29" s="31">
        <v>8.7</v>
      </c>
      <c r="R29" s="16"/>
      <c r="S29" s="33"/>
      <c r="T29" s="34">
        <f t="shared" si="1"/>
        <v>8.7</v>
      </c>
      <c r="U29" s="31">
        <v>8.3</v>
      </c>
      <c r="V29" s="16"/>
      <c r="W29" s="33"/>
      <c r="X29" s="34">
        <f t="shared" si="2"/>
        <v>8.3</v>
      </c>
      <c r="Y29" s="31">
        <f>VLOOKUP(B29,'[3]IN_DTK'!$C$9:$Q$45,15,0)</f>
        <v>6.9</v>
      </c>
      <c r="Z29" s="16"/>
      <c r="AA29" s="33"/>
      <c r="AB29" s="34">
        <f t="shared" si="3"/>
        <v>6.9</v>
      </c>
      <c r="AC29" s="39">
        <v>8.4</v>
      </c>
      <c r="AD29" s="16"/>
      <c r="AE29" s="33"/>
      <c r="AF29" s="34">
        <f t="shared" si="4"/>
        <v>8.4</v>
      </c>
      <c r="AG29" s="31">
        <v>8</v>
      </c>
      <c r="AH29" s="16"/>
      <c r="AI29" s="33"/>
      <c r="AJ29" s="34">
        <f t="shared" si="5"/>
        <v>8</v>
      </c>
      <c r="AK29" s="31">
        <v>8.2</v>
      </c>
      <c r="AL29" s="16"/>
      <c r="AM29" s="33"/>
      <c r="AN29" s="34">
        <f t="shared" si="6"/>
        <v>8.2</v>
      </c>
      <c r="AO29" s="31">
        <v>8.6</v>
      </c>
      <c r="AP29" s="16"/>
      <c r="AQ29" s="33"/>
      <c r="AR29" s="34">
        <f t="shared" si="7"/>
        <v>8.6</v>
      </c>
      <c r="AS29" s="31">
        <v>8.8</v>
      </c>
      <c r="AT29" s="16"/>
      <c r="AU29" s="33"/>
      <c r="AV29" s="34">
        <f t="shared" si="8"/>
        <v>8.8</v>
      </c>
      <c r="AW29" s="31">
        <v>7.8</v>
      </c>
      <c r="AX29" s="16"/>
      <c r="AY29" s="33"/>
      <c r="AZ29" s="34">
        <f t="shared" si="9"/>
        <v>7.8</v>
      </c>
      <c r="BA29" s="31">
        <v>6.5</v>
      </c>
      <c r="BB29" s="16"/>
      <c r="BC29" s="33"/>
      <c r="BD29" s="34">
        <f t="shared" si="10"/>
        <v>6.5</v>
      </c>
      <c r="BE29" s="31">
        <v>7.1</v>
      </c>
      <c r="BF29" s="16"/>
      <c r="BG29" s="33"/>
      <c r="BH29" s="34">
        <v>7.1</v>
      </c>
      <c r="BI29" s="31">
        <v>7.9</v>
      </c>
      <c r="BJ29" s="16"/>
      <c r="BK29" s="33"/>
      <c r="BL29" s="34">
        <f t="shared" si="11"/>
        <v>7.9</v>
      </c>
      <c r="BM29" s="31">
        <v>7.3</v>
      </c>
      <c r="BN29" s="16"/>
      <c r="BO29" s="33"/>
      <c r="BP29" s="34">
        <f t="shared" si="12"/>
        <v>7.3</v>
      </c>
      <c r="BQ29" s="31">
        <v>7.2</v>
      </c>
      <c r="BR29" s="16"/>
      <c r="BS29" s="33"/>
      <c r="BT29" s="34">
        <f t="shared" si="13"/>
        <v>7.2</v>
      </c>
      <c r="BU29" s="31">
        <v>9.2</v>
      </c>
      <c r="BV29" s="16"/>
      <c r="BW29" s="33"/>
      <c r="BX29" s="34">
        <f t="shared" si="14"/>
        <v>9.2</v>
      </c>
      <c r="BY29" s="31">
        <v>7</v>
      </c>
      <c r="BZ29" s="16"/>
      <c r="CA29" s="33"/>
      <c r="CB29" s="56">
        <f t="shared" si="15"/>
        <v>7</v>
      </c>
      <c r="CC29" s="31">
        <v>8.9</v>
      </c>
      <c r="CD29" s="16"/>
      <c r="CE29" s="33"/>
      <c r="CF29" s="56">
        <f t="shared" si="16"/>
        <v>8.9</v>
      </c>
      <c r="CG29" s="31">
        <v>7.5</v>
      </c>
      <c r="CH29" s="16"/>
      <c r="CI29" s="33"/>
      <c r="CJ29" s="56">
        <f t="shared" si="17"/>
        <v>7.5</v>
      </c>
      <c r="CK29" s="31">
        <v>7.5</v>
      </c>
      <c r="CL29" s="16"/>
      <c r="CM29" s="33"/>
      <c r="CN29" s="34">
        <f t="shared" si="18"/>
        <v>7.5</v>
      </c>
      <c r="CO29" s="35">
        <v>8.8</v>
      </c>
      <c r="CP29" s="16"/>
      <c r="CQ29" s="33"/>
      <c r="CR29" s="34">
        <f t="shared" si="19"/>
        <v>8.8</v>
      </c>
      <c r="CS29" s="36">
        <f t="shared" si="20"/>
        <v>64</v>
      </c>
      <c r="CT29" s="37">
        <f t="shared" si="21"/>
        <v>8</v>
      </c>
      <c r="CU29" s="38">
        <f t="shared" si="22"/>
        <v>0</v>
      </c>
      <c r="CV29" s="38">
        <f t="shared" si="23"/>
        <v>0</v>
      </c>
    </row>
    <row r="30" spans="1:101" s="47" customFormat="1" ht="18" customHeight="1">
      <c r="A30" s="44">
        <v>25</v>
      </c>
      <c r="B30" s="48">
        <v>23302112764</v>
      </c>
      <c r="C30" s="53" t="s">
        <v>73</v>
      </c>
      <c r="D30" s="54" t="s">
        <v>96</v>
      </c>
      <c r="E30" s="31">
        <v>7.7</v>
      </c>
      <c r="F30" s="32"/>
      <c r="G30" s="33"/>
      <c r="H30" s="34">
        <v>7.7</v>
      </c>
      <c r="I30" s="31">
        <v>7.8</v>
      </c>
      <c r="J30" s="32"/>
      <c r="K30" s="33"/>
      <c r="L30" s="34">
        <v>7.8</v>
      </c>
      <c r="M30" s="31">
        <v>6</v>
      </c>
      <c r="N30" s="32"/>
      <c r="O30" s="33"/>
      <c r="P30" s="34">
        <f t="shared" si="0"/>
        <v>6</v>
      </c>
      <c r="Q30" s="31">
        <v>7.7</v>
      </c>
      <c r="R30" s="16"/>
      <c r="S30" s="33"/>
      <c r="T30" s="34">
        <f t="shared" si="1"/>
        <v>7.7</v>
      </c>
      <c r="U30" s="31">
        <v>8</v>
      </c>
      <c r="V30" s="16"/>
      <c r="W30" s="33"/>
      <c r="X30" s="34">
        <f t="shared" si="2"/>
        <v>8</v>
      </c>
      <c r="Y30" s="31">
        <f>VLOOKUP(B30,'[3]IN_DTK'!$C$9:$Q$45,15,0)</f>
        <v>6.5</v>
      </c>
      <c r="Z30" s="16"/>
      <c r="AA30" s="33"/>
      <c r="AB30" s="34">
        <f t="shared" si="3"/>
        <v>6.5</v>
      </c>
      <c r="AC30" s="39">
        <v>8.7</v>
      </c>
      <c r="AD30" s="16"/>
      <c r="AE30" s="33"/>
      <c r="AF30" s="34">
        <f t="shared" si="4"/>
        <v>8.7</v>
      </c>
      <c r="AG30" s="31">
        <v>8.4</v>
      </c>
      <c r="AH30" s="16"/>
      <c r="AI30" s="33"/>
      <c r="AJ30" s="34">
        <f t="shared" si="5"/>
        <v>8.4</v>
      </c>
      <c r="AK30" s="31">
        <v>8.3</v>
      </c>
      <c r="AL30" s="16"/>
      <c r="AM30" s="33"/>
      <c r="AN30" s="34">
        <f t="shared" si="6"/>
        <v>8.3</v>
      </c>
      <c r="AO30" s="31">
        <v>7.3</v>
      </c>
      <c r="AP30" s="16"/>
      <c r="AQ30" s="33"/>
      <c r="AR30" s="34">
        <f t="shared" si="7"/>
        <v>7.3</v>
      </c>
      <c r="AS30" s="31">
        <v>8.5</v>
      </c>
      <c r="AT30" s="16"/>
      <c r="AU30" s="33"/>
      <c r="AV30" s="34">
        <f t="shared" si="8"/>
        <v>8.5</v>
      </c>
      <c r="AW30" s="31">
        <v>7.8</v>
      </c>
      <c r="AX30" s="16"/>
      <c r="AY30" s="33"/>
      <c r="AZ30" s="34">
        <f t="shared" si="9"/>
        <v>7.8</v>
      </c>
      <c r="BA30" s="31">
        <v>6.8</v>
      </c>
      <c r="BB30" s="16"/>
      <c r="BC30" s="33"/>
      <c r="BD30" s="34">
        <f t="shared" si="10"/>
        <v>6.8</v>
      </c>
      <c r="BE30" s="31">
        <v>8.2</v>
      </c>
      <c r="BF30" s="16"/>
      <c r="BG30" s="33"/>
      <c r="BH30" s="34">
        <v>8.2</v>
      </c>
      <c r="BI30" s="31">
        <v>7.8</v>
      </c>
      <c r="BJ30" s="16"/>
      <c r="BK30" s="33"/>
      <c r="BL30" s="34">
        <f t="shared" si="11"/>
        <v>7.8</v>
      </c>
      <c r="BM30" s="31">
        <v>7</v>
      </c>
      <c r="BN30" s="16"/>
      <c r="BO30" s="33"/>
      <c r="BP30" s="34">
        <f t="shared" si="12"/>
        <v>7</v>
      </c>
      <c r="BQ30" s="31">
        <v>7.1</v>
      </c>
      <c r="BR30" s="16"/>
      <c r="BS30" s="33"/>
      <c r="BT30" s="34">
        <f t="shared" si="13"/>
        <v>7.1</v>
      </c>
      <c r="BU30" s="31">
        <v>8.1</v>
      </c>
      <c r="BV30" s="16"/>
      <c r="BW30" s="33"/>
      <c r="BX30" s="34">
        <f t="shared" si="14"/>
        <v>8.1</v>
      </c>
      <c r="BY30" s="31">
        <v>7.3</v>
      </c>
      <c r="BZ30" s="16"/>
      <c r="CA30" s="33"/>
      <c r="CB30" s="56">
        <f t="shared" si="15"/>
        <v>7.3</v>
      </c>
      <c r="CC30" s="31">
        <v>8.2</v>
      </c>
      <c r="CD30" s="16"/>
      <c r="CE30" s="33"/>
      <c r="CF30" s="56">
        <f t="shared" si="16"/>
        <v>8.2</v>
      </c>
      <c r="CG30" s="31">
        <v>7.1</v>
      </c>
      <c r="CH30" s="16"/>
      <c r="CI30" s="33"/>
      <c r="CJ30" s="56">
        <f t="shared" si="17"/>
        <v>7.1</v>
      </c>
      <c r="CK30" s="31">
        <v>7.2</v>
      </c>
      <c r="CL30" s="16"/>
      <c r="CM30" s="33"/>
      <c r="CN30" s="34">
        <f t="shared" si="18"/>
        <v>7.2</v>
      </c>
      <c r="CO30" s="35">
        <v>7</v>
      </c>
      <c r="CP30" s="16"/>
      <c r="CQ30" s="33"/>
      <c r="CR30" s="34">
        <f t="shared" si="19"/>
        <v>7</v>
      </c>
      <c r="CS30" s="36">
        <f t="shared" si="20"/>
        <v>64</v>
      </c>
      <c r="CT30" s="37">
        <f t="shared" si="21"/>
        <v>7.56</v>
      </c>
      <c r="CU30" s="38">
        <f t="shared" si="22"/>
        <v>0</v>
      </c>
      <c r="CV30" s="38">
        <f>SUMIF(I30:CS30,"&lt;4",$H$5:$CR$5)</f>
        <v>0</v>
      </c>
      <c r="CW30" s="40"/>
    </row>
    <row r="31" spans="1:101" s="47" customFormat="1" ht="18" customHeight="1">
      <c r="A31" s="44">
        <v>26</v>
      </c>
      <c r="B31" s="48">
        <v>23312112766</v>
      </c>
      <c r="C31" s="53" t="s">
        <v>74</v>
      </c>
      <c r="D31" s="54" t="s">
        <v>54</v>
      </c>
      <c r="E31" s="31">
        <v>7</v>
      </c>
      <c r="F31" s="32"/>
      <c r="G31" s="33"/>
      <c r="H31" s="34">
        <v>7</v>
      </c>
      <c r="I31" s="31">
        <v>8.1</v>
      </c>
      <c r="J31" s="32"/>
      <c r="K31" s="33"/>
      <c r="L31" s="34">
        <v>8.1</v>
      </c>
      <c r="M31" s="31">
        <v>7.5</v>
      </c>
      <c r="N31" s="32"/>
      <c r="O31" s="33"/>
      <c r="P31" s="34">
        <f t="shared" si="0"/>
        <v>7.5</v>
      </c>
      <c r="Q31" s="31">
        <v>7.5</v>
      </c>
      <c r="R31" s="16"/>
      <c r="S31" s="33"/>
      <c r="T31" s="34">
        <f t="shared" si="1"/>
        <v>7.5</v>
      </c>
      <c r="U31" s="31">
        <v>7.9</v>
      </c>
      <c r="V31" s="16"/>
      <c r="W31" s="33"/>
      <c r="X31" s="34">
        <f t="shared" si="2"/>
        <v>7.9</v>
      </c>
      <c r="Y31" s="31">
        <f>VLOOKUP(B31,'[3]IN_DTK'!$C$9:$Q$45,15,0)</f>
        <v>7.5</v>
      </c>
      <c r="Z31" s="16"/>
      <c r="AA31" s="33"/>
      <c r="AB31" s="34">
        <f t="shared" si="3"/>
        <v>7.5</v>
      </c>
      <c r="AC31" s="39">
        <v>8.7</v>
      </c>
      <c r="AD31" s="16"/>
      <c r="AE31" s="33"/>
      <c r="AF31" s="34">
        <f t="shared" si="4"/>
        <v>8.7</v>
      </c>
      <c r="AG31" s="31">
        <v>7.8</v>
      </c>
      <c r="AH31" s="16"/>
      <c r="AI31" s="33"/>
      <c r="AJ31" s="34">
        <f t="shared" si="5"/>
        <v>7.8</v>
      </c>
      <c r="AK31" s="31">
        <v>8.3</v>
      </c>
      <c r="AL31" s="16"/>
      <c r="AM31" s="33"/>
      <c r="AN31" s="34">
        <f t="shared" si="6"/>
        <v>8.3</v>
      </c>
      <c r="AO31" s="31">
        <v>8</v>
      </c>
      <c r="AP31" s="16"/>
      <c r="AQ31" s="33"/>
      <c r="AR31" s="34">
        <f t="shared" si="7"/>
        <v>8</v>
      </c>
      <c r="AS31" s="31">
        <v>8.2</v>
      </c>
      <c r="AT31" s="16"/>
      <c r="AU31" s="33"/>
      <c r="AV31" s="34">
        <f t="shared" si="8"/>
        <v>8.2</v>
      </c>
      <c r="AW31" s="31">
        <v>7.6</v>
      </c>
      <c r="AX31" s="16"/>
      <c r="AY31" s="33"/>
      <c r="AZ31" s="34">
        <f t="shared" si="9"/>
        <v>7.6</v>
      </c>
      <c r="BA31" s="31">
        <v>6.4</v>
      </c>
      <c r="BB31" s="16"/>
      <c r="BC31" s="33"/>
      <c r="BD31" s="34">
        <f t="shared" si="10"/>
        <v>6.4</v>
      </c>
      <c r="BE31" s="31">
        <v>8.1</v>
      </c>
      <c r="BF31" s="16"/>
      <c r="BG31" s="33"/>
      <c r="BH31" s="34">
        <v>8.1</v>
      </c>
      <c r="BI31" s="31">
        <v>7.9</v>
      </c>
      <c r="BJ31" s="16"/>
      <c r="BK31" s="33"/>
      <c r="BL31" s="34">
        <f t="shared" si="11"/>
        <v>7.9</v>
      </c>
      <c r="BM31" s="31">
        <v>7.7</v>
      </c>
      <c r="BN31" s="16"/>
      <c r="BO31" s="33"/>
      <c r="BP31" s="34">
        <f t="shared" si="12"/>
        <v>7.7</v>
      </c>
      <c r="BQ31" s="31">
        <v>7.3</v>
      </c>
      <c r="BR31" s="16"/>
      <c r="BS31" s="33"/>
      <c r="BT31" s="34">
        <f t="shared" si="13"/>
        <v>7.3</v>
      </c>
      <c r="BU31" s="31">
        <v>8.7</v>
      </c>
      <c r="BV31" s="16"/>
      <c r="BW31" s="33"/>
      <c r="BX31" s="34">
        <f t="shared" si="14"/>
        <v>8.7</v>
      </c>
      <c r="BY31" s="31">
        <v>7.3</v>
      </c>
      <c r="BZ31" s="16"/>
      <c r="CA31" s="33"/>
      <c r="CB31" s="56">
        <f t="shared" si="15"/>
        <v>7.3</v>
      </c>
      <c r="CC31" s="31">
        <v>7.7</v>
      </c>
      <c r="CD31" s="16"/>
      <c r="CE31" s="33"/>
      <c r="CF31" s="56">
        <f t="shared" si="16"/>
        <v>7.7</v>
      </c>
      <c r="CG31" s="31">
        <v>7</v>
      </c>
      <c r="CH31" s="16"/>
      <c r="CI31" s="33"/>
      <c r="CJ31" s="56">
        <f t="shared" si="17"/>
        <v>7</v>
      </c>
      <c r="CK31" s="31">
        <v>7.1</v>
      </c>
      <c r="CL31" s="16"/>
      <c r="CM31" s="33"/>
      <c r="CN31" s="34">
        <f t="shared" si="18"/>
        <v>7.1</v>
      </c>
      <c r="CO31" s="35">
        <v>7.7</v>
      </c>
      <c r="CP31" s="16"/>
      <c r="CQ31" s="33"/>
      <c r="CR31" s="34">
        <f t="shared" si="19"/>
        <v>7.7</v>
      </c>
      <c r="CS31" s="36">
        <f t="shared" si="20"/>
        <v>64</v>
      </c>
      <c r="CT31" s="37">
        <f t="shared" si="21"/>
        <v>7.67</v>
      </c>
      <c r="CU31" s="38">
        <f t="shared" si="22"/>
        <v>0</v>
      </c>
      <c r="CV31" s="38">
        <f t="shared" si="23"/>
        <v>0</v>
      </c>
      <c r="CW31" s="40"/>
    </row>
    <row r="32" spans="1:101" s="47" customFormat="1" ht="18" customHeight="1">
      <c r="A32" s="44">
        <v>27</v>
      </c>
      <c r="B32" s="48">
        <v>23302112768</v>
      </c>
      <c r="C32" s="53" t="s">
        <v>75</v>
      </c>
      <c r="D32" s="54" t="s">
        <v>44</v>
      </c>
      <c r="E32" s="31">
        <v>7.8</v>
      </c>
      <c r="F32" s="32"/>
      <c r="G32" s="33"/>
      <c r="H32" s="34">
        <v>7.8</v>
      </c>
      <c r="I32" s="31">
        <v>8.5</v>
      </c>
      <c r="J32" s="32"/>
      <c r="K32" s="33"/>
      <c r="L32" s="34">
        <v>8.5</v>
      </c>
      <c r="M32" s="31">
        <v>8</v>
      </c>
      <c r="N32" s="32"/>
      <c r="O32" s="33"/>
      <c r="P32" s="34">
        <f t="shared" si="0"/>
        <v>8</v>
      </c>
      <c r="Q32" s="31">
        <v>8.2</v>
      </c>
      <c r="R32" s="16"/>
      <c r="S32" s="33"/>
      <c r="T32" s="34">
        <f t="shared" si="1"/>
        <v>8.2</v>
      </c>
      <c r="U32" s="31">
        <v>8.5</v>
      </c>
      <c r="V32" s="16"/>
      <c r="W32" s="33"/>
      <c r="X32" s="34">
        <f t="shared" si="2"/>
        <v>8.5</v>
      </c>
      <c r="Y32" s="31">
        <f>VLOOKUP(B32,'[3]IN_DTK'!$C$9:$Q$45,15,0)</f>
        <v>8.1</v>
      </c>
      <c r="Z32" s="16"/>
      <c r="AA32" s="33"/>
      <c r="AB32" s="34">
        <f t="shared" si="3"/>
        <v>8.1</v>
      </c>
      <c r="AC32" s="39">
        <v>8.9</v>
      </c>
      <c r="AD32" s="16"/>
      <c r="AE32" s="33"/>
      <c r="AF32" s="34">
        <f t="shared" si="4"/>
        <v>8.9</v>
      </c>
      <c r="AG32" s="31">
        <v>9.2</v>
      </c>
      <c r="AH32" s="16"/>
      <c r="AI32" s="33"/>
      <c r="AJ32" s="34">
        <f t="shared" si="5"/>
        <v>9.2</v>
      </c>
      <c r="AK32" s="31">
        <v>8.4</v>
      </c>
      <c r="AL32" s="16"/>
      <c r="AM32" s="33"/>
      <c r="AN32" s="34">
        <f t="shared" si="6"/>
        <v>8.4</v>
      </c>
      <c r="AO32" s="31">
        <v>7.5</v>
      </c>
      <c r="AP32" s="16"/>
      <c r="AQ32" s="33"/>
      <c r="AR32" s="34">
        <f t="shared" si="7"/>
        <v>7.5</v>
      </c>
      <c r="AS32" s="31">
        <v>8.8</v>
      </c>
      <c r="AT32" s="16"/>
      <c r="AU32" s="33"/>
      <c r="AV32" s="34">
        <f t="shared" si="8"/>
        <v>8.8</v>
      </c>
      <c r="AW32" s="31">
        <v>7.9</v>
      </c>
      <c r="AX32" s="16"/>
      <c r="AY32" s="33"/>
      <c r="AZ32" s="34">
        <f t="shared" si="9"/>
        <v>7.9</v>
      </c>
      <c r="BA32" s="31">
        <v>6.9</v>
      </c>
      <c r="BB32" s="16"/>
      <c r="BC32" s="33"/>
      <c r="BD32" s="34">
        <f t="shared" si="10"/>
        <v>6.9</v>
      </c>
      <c r="BE32" s="31">
        <v>8.2</v>
      </c>
      <c r="BF32" s="16"/>
      <c r="BG32" s="33"/>
      <c r="BH32" s="34">
        <v>8.2</v>
      </c>
      <c r="BI32" s="31">
        <v>7.9</v>
      </c>
      <c r="BJ32" s="16"/>
      <c r="BK32" s="33"/>
      <c r="BL32" s="34">
        <f t="shared" si="11"/>
        <v>7.9</v>
      </c>
      <c r="BM32" s="31">
        <v>8</v>
      </c>
      <c r="BN32" s="16"/>
      <c r="BO32" s="33"/>
      <c r="BP32" s="34">
        <f t="shared" si="12"/>
        <v>8</v>
      </c>
      <c r="BQ32" s="31">
        <v>7.5</v>
      </c>
      <c r="BR32" s="16"/>
      <c r="BS32" s="33"/>
      <c r="BT32" s="34">
        <f t="shared" si="13"/>
        <v>7.5</v>
      </c>
      <c r="BU32" s="31">
        <v>8.6</v>
      </c>
      <c r="BV32" s="16"/>
      <c r="BW32" s="33"/>
      <c r="BX32" s="34">
        <f t="shared" si="14"/>
        <v>8.6</v>
      </c>
      <c r="BY32" s="31">
        <v>7.8</v>
      </c>
      <c r="BZ32" s="16"/>
      <c r="CA32" s="33"/>
      <c r="CB32" s="56">
        <f t="shared" si="15"/>
        <v>7.8</v>
      </c>
      <c r="CC32" s="31">
        <v>8.7</v>
      </c>
      <c r="CD32" s="16"/>
      <c r="CE32" s="33"/>
      <c r="CF32" s="56">
        <f t="shared" si="16"/>
        <v>8.7</v>
      </c>
      <c r="CG32" s="31">
        <v>8.3</v>
      </c>
      <c r="CH32" s="16"/>
      <c r="CI32" s="33"/>
      <c r="CJ32" s="56">
        <f t="shared" si="17"/>
        <v>8.3</v>
      </c>
      <c r="CK32" s="31">
        <v>7.5</v>
      </c>
      <c r="CL32" s="16"/>
      <c r="CM32" s="33"/>
      <c r="CN32" s="34">
        <f t="shared" si="18"/>
        <v>7.5</v>
      </c>
      <c r="CO32" s="35">
        <v>8.5</v>
      </c>
      <c r="CP32" s="16"/>
      <c r="CQ32" s="33"/>
      <c r="CR32" s="34">
        <f t="shared" si="19"/>
        <v>8.5</v>
      </c>
      <c r="CS32" s="36">
        <f t="shared" si="20"/>
        <v>64</v>
      </c>
      <c r="CT32" s="37">
        <f t="shared" si="21"/>
        <v>8.14</v>
      </c>
      <c r="CU32" s="38">
        <f t="shared" si="22"/>
        <v>0</v>
      </c>
      <c r="CV32" s="38">
        <f t="shared" si="23"/>
        <v>0</v>
      </c>
      <c r="CW32" s="40"/>
    </row>
    <row r="33" spans="1:101" s="47" customFormat="1" ht="18" customHeight="1">
      <c r="A33" s="44">
        <v>28</v>
      </c>
      <c r="B33" s="48">
        <v>23312112767</v>
      </c>
      <c r="C33" s="53" t="s">
        <v>76</v>
      </c>
      <c r="D33" s="54" t="s">
        <v>44</v>
      </c>
      <c r="E33" s="31">
        <v>7.7</v>
      </c>
      <c r="F33" s="32"/>
      <c r="G33" s="33"/>
      <c r="H33" s="34">
        <v>7.7</v>
      </c>
      <c r="I33" s="31">
        <v>8.1</v>
      </c>
      <c r="J33" s="32"/>
      <c r="K33" s="33"/>
      <c r="L33" s="34">
        <v>8.1</v>
      </c>
      <c r="M33" s="31">
        <v>6.5</v>
      </c>
      <c r="N33" s="32"/>
      <c r="O33" s="33"/>
      <c r="P33" s="34">
        <f t="shared" si="0"/>
        <v>6.5</v>
      </c>
      <c r="Q33" s="31">
        <v>7.6</v>
      </c>
      <c r="R33" s="16"/>
      <c r="S33" s="33"/>
      <c r="T33" s="34">
        <f t="shared" si="1"/>
        <v>7.6</v>
      </c>
      <c r="U33" s="31">
        <v>7.9</v>
      </c>
      <c r="V33" s="16"/>
      <c r="W33" s="33"/>
      <c r="X33" s="34">
        <f t="shared" si="2"/>
        <v>7.9</v>
      </c>
      <c r="Y33" s="31">
        <f>VLOOKUP(B33,'[3]IN_DTK'!$C$9:$Q$45,15,0)</f>
        <v>6.8</v>
      </c>
      <c r="Z33" s="16"/>
      <c r="AA33" s="33"/>
      <c r="AB33" s="34">
        <f t="shared" si="3"/>
        <v>6.8</v>
      </c>
      <c r="AC33" s="39">
        <v>8.7</v>
      </c>
      <c r="AD33" s="16"/>
      <c r="AE33" s="33"/>
      <c r="AF33" s="34">
        <f t="shared" si="4"/>
        <v>8.7</v>
      </c>
      <c r="AG33" s="31">
        <v>7.7</v>
      </c>
      <c r="AH33" s="16"/>
      <c r="AI33" s="33"/>
      <c r="AJ33" s="34">
        <f t="shared" si="5"/>
        <v>7.7</v>
      </c>
      <c r="AK33" s="31">
        <v>8.1</v>
      </c>
      <c r="AL33" s="16"/>
      <c r="AM33" s="33"/>
      <c r="AN33" s="34">
        <f t="shared" si="6"/>
        <v>8.1</v>
      </c>
      <c r="AO33" s="31">
        <v>7.1</v>
      </c>
      <c r="AP33" s="16"/>
      <c r="AQ33" s="33"/>
      <c r="AR33" s="34">
        <f t="shared" si="7"/>
        <v>7.1</v>
      </c>
      <c r="AS33" s="31">
        <v>8.7</v>
      </c>
      <c r="AT33" s="16"/>
      <c r="AU33" s="33"/>
      <c r="AV33" s="34">
        <f t="shared" si="8"/>
        <v>8.7</v>
      </c>
      <c r="AW33" s="31">
        <v>7.8</v>
      </c>
      <c r="AX33" s="16"/>
      <c r="AY33" s="33"/>
      <c r="AZ33" s="34">
        <f t="shared" si="9"/>
        <v>7.8</v>
      </c>
      <c r="BA33" s="31">
        <v>6.8</v>
      </c>
      <c r="BB33" s="16"/>
      <c r="BC33" s="33"/>
      <c r="BD33" s="34">
        <f t="shared" si="10"/>
        <v>6.8</v>
      </c>
      <c r="BE33" s="31">
        <v>7.8</v>
      </c>
      <c r="BF33" s="16"/>
      <c r="BG33" s="33"/>
      <c r="BH33" s="34">
        <v>7.8</v>
      </c>
      <c r="BI33" s="31">
        <v>7.7</v>
      </c>
      <c r="BJ33" s="16"/>
      <c r="BK33" s="33"/>
      <c r="BL33" s="34">
        <f t="shared" si="11"/>
        <v>7.7</v>
      </c>
      <c r="BM33" s="31">
        <v>7</v>
      </c>
      <c r="BN33" s="16"/>
      <c r="BO33" s="33"/>
      <c r="BP33" s="34">
        <f t="shared" si="12"/>
        <v>7</v>
      </c>
      <c r="BQ33" s="31">
        <v>7.6</v>
      </c>
      <c r="BR33" s="16"/>
      <c r="BS33" s="33"/>
      <c r="BT33" s="34">
        <f t="shared" si="13"/>
        <v>7.6</v>
      </c>
      <c r="BU33" s="31">
        <v>8.6</v>
      </c>
      <c r="BV33" s="16"/>
      <c r="BW33" s="33"/>
      <c r="BX33" s="34">
        <f t="shared" si="14"/>
        <v>8.6</v>
      </c>
      <c r="BY33" s="31">
        <v>7.5</v>
      </c>
      <c r="BZ33" s="16"/>
      <c r="CA33" s="33"/>
      <c r="CB33" s="56">
        <f t="shared" si="15"/>
        <v>7.5</v>
      </c>
      <c r="CC33" s="31">
        <v>8</v>
      </c>
      <c r="CD33" s="16"/>
      <c r="CE33" s="33"/>
      <c r="CF33" s="56">
        <f t="shared" si="16"/>
        <v>8</v>
      </c>
      <c r="CG33" s="31">
        <v>7.4</v>
      </c>
      <c r="CH33" s="16"/>
      <c r="CI33" s="33"/>
      <c r="CJ33" s="56">
        <f t="shared" si="17"/>
        <v>7.4</v>
      </c>
      <c r="CK33" s="31">
        <v>7.3</v>
      </c>
      <c r="CL33" s="16"/>
      <c r="CM33" s="33"/>
      <c r="CN33" s="34">
        <f t="shared" si="18"/>
        <v>7.3</v>
      </c>
      <c r="CO33" s="35">
        <v>7.8</v>
      </c>
      <c r="CP33" s="16"/>
      <c r="CQ33" s="33"/>
      <c r="CR33" s="34">
        <f t="shared" si="19"/>
        <v>7.8</v>
      </c>
      <c r="CS33" s="36">
        <f t="shared" si="20"/>
        <v>64</v>
      </c>
      <c r="CT33" s="37">
        <f t="shared" si="21"/>
        <v>7.65</v>
      </c>
      <c r="CU33" s="38">
        <f t="shared" si="22"/>
        <v>0</v>
      </c>
      <c r="CV33" s="38">
        <f t="shared" si="23"/>
        <v>0</v>
      </c>
      <c r="CW33" s="40"/>
    </row>
    <row r="34" spans="1:101" s="47" customFormat="1" ht="18" customHeight="1">
      <c r="A34" s="44">
        <v>29</v>
      </c>
      <c r="B34" s="48">
        <v>23312112769</v>
      </c>
      <c r="C34" s="53" t="s">
        <v>77</v>
      </c>
      <c r="D34" s="54" t="s">
        <v>39</v>
      </c>
      <c r="E34" s="31">
        <v>5.1</v>
      </c>
      <c r="F34" s="32"/>
      <c r="G34" s="33"/>
      <c r="H34" s="34">
        <v>5.1</v>
      </c>
      <c r="I34" s="31">
        <v>8.2</v>
      </c>
      <c r="J34" s="32"/>
      <c r="K34" s="33"/>
      <c r="L34" s="34">
        <v>8.2</v>
      </c>
      <c r="M34" s="31">
        <v>8</v>
      </c>
      <c r="N34" s="32"/>
      <c r="O34" s="33"/>
      <c r="P34" s="34">
        <f t="shared" si="0"/>
        <v>8</v>
      </c>
      <c r="Q34" s="31">
        <v>7.8</v>
      </c>
      <c r="R34" s="16"/>
      <c r="S34" s="33"/>
      <c r="T34" s="34">
        <f t="shared" si="1"/>
        <v>7.8</v>
      </c>
      <c r="U34" s="31">
        <v>7.6</v>
      </c>
      <c r="V34" s="16"/>
      <c r="W34" s="33"/>
      <c r="X34" s="34">
        <f t="shared" si="2"/>
        <v>7.6</v>
      </c>
      <c r="Y34" s="31">
        <f>VLOOKUP(B34,'[3]IN_DTK'!$C$9:$Q$45,15,0)</f>
        <v>6.5</v>
      </c>
      <c r="Z34" s="16"/>
      <c r="AA34" s="33"/>
      <c r="AB34" s="34">
        <f t="shared" si="3"/>
        <v>6.5</v>
      </c>
      <c r="AC34" s="39">
        <v>8.3</v>
      </c>
      <c r="AD34" s="16"/>
      <c r="AE34" s="33"/>
      <c r="AF34" s="34">
        <f t="shared" si="4"/>
        <v>8.3</v>
      </c>
      <c r="AG34" s="31">
        <v>7.5</v>
      </c>
      <c r="AH34" s="16"/>
      <c r="AI34" s="33"/>
      <c r="AJ34" s="34">
        <f t="shared" si="5"/>
        <v>7.5</v>
      </c>
      <c r="AK34" s="31">
        <v>8.1</v>
      </c>
      <c r="AL34" s="16"/>
      <c r="AM34" s="33"/>
      <c r="AN34" s="34">
        <f t="shared" si="6"/>
        <v>8.1</v>
      </c>
      <c r="AO34" s="31">
        <v>6.9</v>
      </c>
      <c r="AP34" s="16"/>
      <c r="AQ34" s="33"/>
      <c r="AR34" s="34">
        <f t="shared" si="7"/>
        <v>6.9</v>
      </c>
      <c r="AS34" s="31">
        <v>7.1</v>
      </c>
      <c r="AT34" s="16"/>
      <c r="AU34" s="33"/>
      <c r="AV34" s="34">
        <f t="shared" si="8"/>
        <v>7.1</v>
      </c>
      <c r="AW34" s="31">
        <v>7.2</v>
      </c>
      <c r="AX34" s="16"/>
      <c r="AY34" s="33"/>
      <c r="AZ34" s="34">
        <f t="shared" si="9"/>
        <v>7.2</v>
      </c>
      <c r="BA34" s="31">
        <v>6.5</v>
      </c>
      <c r="BB34" s="16"/>
      <c r="BC34" s="33"/>
      <c r="BD34" s="34">
        <f t="shared" si="10"/>
        <v>6.5</v>
      </c>
      <c r="BE34" s="31">
        <v>7.4</v>
      </c>
      <c r="BF34" s="16"/>
      <c r="BG34" s="33"/>
      <c r="BH34" s="34">
        <v>7.4</v>
      </c>
      <c r="BI34" s="31">
        <v>7.7</v>
      </c>
      <c r="BJ34" s="16"/>
      <c r="BK34" s="33"/>
      <c r="BL34" s="34">
        <f t="shared" si="11"/>
        <v>7.7</v>
      </c>
      <c r="BM34" s="31">
        <v>6</v>
      </c>
      <c r="BN34" s="16"/>
      <c r="BO34" s="33"/>
      <c r="BP34" s="34">
        <f t="shared" si="12"/>
        <v>6</v>
      </c>
      <c r="BQ34" s="31">
        <v>7</v>
      </c>
      <c r="BR34" s="16"/>
      <c r="BS34" s="33"/>
      <c r="BT34" s="34">
        <f t="shared" si="13"/>
        <v>7</v>
      </c>
      <c r="BU34" s="31">
        <v>8</v>
      </c>
      <c r="BV34" s="16"/>
      <c r="BW34" s="33"/>
      <c r="BX34" s="34">
        <f t="shared" si="14"/>
        <v>8</v>
      </c>
      <c r="BY34" s="31">
        <v>6.9</v>
      </c>
      <c r="BZ34" s="16"/>
      <c r="CA34" s="33"/>
      <c r="CB34" s="56">
        <f t="shared" si="15"/>
        <v>6.9</v>
      </c>
      <c r="CC34" s="31">
        <v>6.9</v>
      </c>
      <c r="CD34" s="16"/>
      <c r="CE34" s="33"/>
      <c r="CF34" s="56">
        <f t="shared" si="16"/>
        <v>6.9</v>
      </c>
      <c r="CG34" s="31">
        <v>7.1</v>
      </c>
      <c r="CH34" s="16"/>
      <c r="CI34" s="33"/>
      <c r="CJ34" s="56">
        <f t="shared" si="17"/>
        <v>7.1</v>
      </c>
      <c r="CK34" s="31">
        <v>7.2</v>
      </c>
      <c r="CL34" s="16"/>
      <c r="CM34" s="33"/>
      <c r="CN34" s="34">
        <f t="shared" si="18"/>
        <v>7.2</v>
      </c>
      <c r="CO34" s="35">
        <v>7.1</v>
      </c>
      <c r="CP34" s="16"/>
      <c r="CQ34" s="33"/>
      <c r="CR34" s="34">
        <f t="shared" si="19"/>
        <v>7.1</v>
      </c>
      <c r="CS34" s="36">
        <f t="shared" si="20"/>
        <v>64</v>
      </c>
      <c r="CT34" s="37">
        <f t="shared" si="21"/>
        <v>7.18</v>
      </c>
      <c r="CU34" s="38">
        <f t="shared" si="22"/>
        <v>0</v>
      </c>
      <c r="CV34" s="38">
        <f t="shared" si="23"/>
        <v>0</v>
      </c>
      <c r="CW34" s="40"/>
    </row>
    <row r="35" spans="1:101" s="47" customFormat="1" ht="18" customHeight="1">
      <c r="A35" s="44">
        <v>30</v>
      </c>
      <c r="B35" s="48">
        <v>23312112770</v>
      </c>
      <c r="C35" s="53" t="s">
        <v>78</v>
      </c>
      <c r="D35" s="54" t="s">
        <v>97</v>
      </c>
      <c r="E35" s="31">
        <v>7</v>
      </c>
      <c r="F35" s="32"/>
      <c r="G35" s="33"/>
      <c r="H35" s="34">
        <v>7</v>
      </c>
      <c r="I35" s="31">
        <v>0</v>
      </c>
      <c r="J35" s="32" t="s">
        <v>119</v>
      </c>
      <c r="K35" s="33"/>
      <c r="L35" s="34">
        <v>0</v>
      </c>
      <c r="M35" s="31">
        <v>0</v>
      </c>
      <c r="N35" s="32" t="s">
        <v>119</v>
      </c>
      <c r="O35" s="33"/>
      <c r="P35" s="34">
        <f t="shared" si="0"/>
        <v>0</v>
      </c>
      <c r="Q35" s="31">
        <v>8.6</v>
      </c>
      <c r="R35" s="16"/>
      <c r="S35" s="33"/>
      <c r="T35" s="34">
        <f t="shared" si="1"/>
        <v>8.6</v>
      </c>
      <c r="U35" s="31">
        <v>8.2</v>
      </c>
      <c r="V35" s="16"/>
      <c r="W35" s="33"/>
      <c r="X35" s="34">
        <f t="shared" si="2"/>
        <v>8.2</v>
      </c>
      <c r="Y35" s="31">
        <f>VLOOKUP(B35,'[3]IN_DTK'!$C$9:$Q$45,15,0)</f>
        <v>6.6</v>
      </c>
      <c r="Z35" s="16"/>
      <c r="AA35" s="33"/>
      <c r="AB35" s="34">
        <f t="shared" si="3"/>
        <v>6.6</v>
      </c>
      <c r="AC35" s="39">
        <v>8.3</v>
      </c>
      <c r="AD35" s="16"/>
      <c r="AE35" s="33"/>
      <c r="AF35" s="34">
        <f t="shared" si="4"/>
        <v>8.3</v>
      </c>
      <c r="AG35" s="31">
        <v>7.8</v>
      </c>
      <c r="AH35" s="16"/>
      <c r="AI35" s="33"/>
      <c r="AJ35" s="34">
        <f t="shared" si="5"/>
        <v>7.8</v>
      </c>
      <c r="AK35" s="31">
        <v>8.3</v>
      </c>
      <c r="AL35" s="16"/>
      <c r="AM35" s="33"/>
      <c r="AN35" s="34">
        <f t="shared" si="6"/>
        <v>8.3</v>
      </c>
      <c r="AO35" s="31">
        <v>9.2</v>
      </c>
      <c r="AP35" s="16"/>
      <c r="AQ35" s="33"/>
      <c r="AR35" s="34">
        <f t="shared" si="7"/>
        <v>9.2</v>
      </c>
      <c r="AS35" s="31">
        <v>7.5</v>
      </c>
      <c r="AT35" s="16"/>
      <c r="AU35" s="33"/>
      <c r="AV35" s="34">
        <f t="shared" si="8"/>
        <v>7.5</v>
      </c>
      <c r="AW35" s="31">
        <v>7.5</v>
      </c>
      <c r="AX35" s="16"/>
      <c r="AY35" s="33"/>
      <c r="AZ35" s="34">
        <f t="shared" si="9"/>
        <v>7.5</v>
      </c>
      <c r="BA35" s="31">
        <v>7.4</v>
      </c>
      <c r="BB35" s="16"/>
      <c r="BC35" s="33"/>
      <c r="BD35" s="34">
        <f t="shared" si="10"/>
        <v>7.4</v>
      </c>
      <c r="BE35" s="31">
        <v>7.6</v>
      </c>
      <c r="BF35" s="16"/>
      <c r="BG35" s="33"/>
      <c r="BH35" s="34">
        <v>7.6</v>
      </c>
      <c r="BI35" s="31">
        <v>7.8</v>
      </c>
      <c r="BJ35" s="16"/>
      <c r="BK35" s="33"/>
      <c r="BL35" s="34">
        <f t="shared" si="11"/>
        <v>7.8</v>
      </c>
      <c r="BM35" s="31">
        <v>6.7</v>
      </c>
      <c r="BN35" s="16"/>
      <c r="BO35" s="33"/>
      <c r="BP35" s="34">
        <f t="shared" si="12"/>
        <v>6.7</v>
      </c>
      <c r="BQ35" s="31">
        <v>6.8</v>
      </c>
      <c r="BR35" s="16"/>
      <c r="BS35" s="33"/>
      <c r="BT35" s="34">
        <f t="shared" si="13"/>
        <v>6.8</v>
      </c>
      <c r="BU35" s="31">
        <v>8.4</v>
      </c>
      <c r="BV35" s="16"/>
      <c r="BW35" s="33"/>
      <c r="BX35" s="34">
        <f t="shared" si="14"/>
        <v>8.4</v>
      </c>
      <c r="BY35" s="31">
        <v>6.9</v>
      </c>
      <c r="BZ35" s="16"/>
      <c r="CA35" s="33"/>
      <c r="CB35" s="56">
        <f t="shared" si="15"/>
        <v>6.9</v>
      </c>
      <c r="CC35" s="31">
        <v>7.2</v>
      </c>
      <c r="CD35" s="16"/>
      <c r="CE35" s="33"/>
      <c r="CF35" s="56">
        <f t="shared" si="16"/>
        <v>7.2</v>
      </c>
      <c r="CG35" s="31">
        <v>6.7</v>
      </c>
      <c r="CH35" s="16"/>
      <c r="CI35" s="33"/>
      <c r="CJ35" s="56">
        <f t="shared" si="17"/>
        <v>6.7</v>
      </c>
      <c r="CK35" s="31">
        <v>7.3</v>
      </c>
      <c r="CL35" s="16"/>
      <c r="CM35" s="33"/>
      <c r="CN35" s="34">
        <f t="shared" si="18"/>
        <v>7.3</v>
      </c>
      <c r="CO35" s="35">
        <v>7.1</v>
      </c>
      <c r="CP35" s="16"/>
      <c r="CQ35" s="33"/>
      <c r="CR35" s="34">
        <f t="shared" si="19"/>
        <v>7.1</v>
      </c>
      <c r="CS35" s="36">
        <f t="shared" si="20"/>
        <v>58</v>
      </c>
      <c r="CT35" s="37">
        <f t="shared" si="21"/>
        <v>7.55</v>
      </c>
      <c r="CU35" s="38">
        <f t="shared" si="22"/>
        <v>2</v>
      </c>
      <c r="CV35" s="38">
        <f t="shared" si="23"/>
        <v>7</v>
      </c>
      <c r="CW35" s="40"/>
    </row>
    <row r="36" spans="1:101" s="47" customFormat="1" ht="18" customHeight="1">
      <c r="A36" s="44">
        <v>31</v>
      </c>
      <c r="B36" s="48">
        <v>23302112772</v>
      </c>
      <c r="C36" s="53" t="s">
        <v>79</v>
      </c>
      <c r="D36" s="54" t="s">
        <v>98</v>
      </c>
      <c r="E36" s="31">
        <v>6.4</v>
      </c>
      <c r="F36" s="32"/>
      <c r="G36" s="33"/>
      <c r="H36" s="34">
        <v>6.4</v>
      </c>
      <c r="I36" s="31">
        <v>6.9</v>
      </c>
      <c r="J36" s="32"/>
      <c r="K36" s="33"/>
      <c r="L36" s="34">
        <v>6.9</v>
      </c>
      <c r="M36" s="31">
        <v>7.5</v>
      </c>
      <c r="N36" s="32"/>
      <c r="O36" s="33"/>
      <c r="P36" s="34">
        <f t="shared" si="0"/>
        <v>7.5</v>
      </c>
      <c r="Q36" s="31">
        <v>8.1</v>
      </c>
      <c r="R36" s="16"/>
      <c r="S36" s="33"/>
      <c r="T36" s="34">
        <f t="shared" si="1"/>
        <v>8.1</v>
      </c>
      <c r="U36" s="31">
        <v>8.3</v>
      </c>
      <c r="V36" s="16"/>
      <c r="W36" s="33"/>
      <c r="X36" s="34">
        <f t="shared" si="2"/>
        <v>8.3</v>
      </c>
      <c r="Y36" s="31">
        <f>VLOOKUP(B36,'[3]IN_DTK'!$C$9:$Q$45,15,0)</f>
        <v>3.5</v>
      </c>
      <c r="Z36" s="16">
        <v>7.7</v>
      </c>
      <c r="AA36" s="33"/>
      <c r="AB36" s="34">
        <f t="shared" si="3"/>
        <v>7.7</v>
      </c>
      <c r="AC36" s="39">
        <v>8.6</v>
      </c>
      <c r="AD36" s="16"/>
      <c r="AE36" s="33"/>
      <c r="AF36" s="34">
        <f t="shared" si="4"/>
        <v>8.6</v>
      </c>
      <c r="AG36" s="31">
        <v>6.1</v>
      </c>
      <c r="AH36" s="16"/>
      <c r="AI36" s="33"/>
      <c r="AJ36" s="34">
        <f t="shared" si="5"/>
        <v>6.1</v>
      </c>
      <c r="AK36" s="31">
        <v>8</v>
      </c>
      <c r="AL36" s="16"/>
      <c r="AM36" s="33"/>
      <c r="AN36" s="34">
        <f t="shared" si="6"/>
        <v>8</v>
      </c>
      <c r="AO36" s="31">
        <v>7.6</v>
      </c>
      <c r="AP36" s="16"/>
      <c r="AQ36" s="33"/>
      <c r="AR36" s="34">
        <f t="shared" si="7"/>
        <v>7.6</v>
      </c>
      <c r="AS36" s="31">
        <v>7.2</v>
      </c>
      <c r="AT36" s="16"/>
      <c r="AU36" s="33"/>
      <c r="AV36" s="34">
        <f t="shared" si="8"/>
        <v>7.2</v>
      </c>
      <c r="AW36" s="31">
        <v>7.3</v>
      </c>
      <c r="AX36" s="16"/>
      <c r="AY36" s="33"/>
      <c r="AZ36" s="34">
        <f t="shared" si="9"/>
        <v>7.3</v>
      </c>
      <c r="BA36" s="31">
        <v>6.5</v>
      </c>
      <c r="BB36" s="16"/>
      <c r="BC36" s="33"/>
      <c r="BD36" s="34">
        <f t="shared" si="10"/>
        <v>6.5</v>
      </c>
      <c r="BE36" s="31">
        <v>8.1</v>
      </c>
      <c r="BF36" s="16"/>
      <c r="BG36" s="33"/>
      <c r="BH36" s="34">
        <v>8.1</v>
      </c>
      <c r="BI36" s="31">
        <v>7.9</v>
      </c>
      <c r="BJ36" s="16"/>
      <c r="BK36" s="33"/>
      <c r="BL36" s="34">
        <f t="shared" si="11"/>
        <v>7.9</v>
      </c>
      <c r="BM36" s="31">
        <v>7.2</v>
      </c>
      <c r="BN36" s="16"/>
      <c r="BO36" s="33"/>
      <c r="BP36" s="34">
        <f t="shared" si="12"/>
        <v>7.2</v>
      </c>
      <c r="BQ36" s="31">
        <v>7.3</v>
      </c>
      <c r="BR36" s="16"/>
      <c r="BS36" s="33"/>
      <c r="BT36" s="34">
        <f t="shared" si="13"/>
        <v>7.3</v>
      </c>
      <c r="BU36" s="31">
        <v>8.7</v>
      </c>
      <c r="BV36" s="16"/>
      <c r="BW36" s="33"/>
      <c r="BX36" s="34">
        <f t="shared" si="14"/>
        <v>8.7</v>
      </c>
      <c r="BY36" s="31">
        <v>6.6</v>
      </c>
      <c r="BZ36" s="16"/>
      <c r="CA36" s="33"/>
      <c r="CB36" s="56">
        <f t="shared" si="15"/>
        <v>6.6</v>
      </c>
      <c r="CC36" s="31">
        <v>6.8</v>
      </c>
      <c r="CD36" s="16"/>
      <c r="CE36" s="33"/>
      <c r="CF36" s="56">
        <f t="shared" si="16"/>
        <v>6.8</v>
      </c>
      <c r="CG36" s="31">
        <v>6.7</v>
      </c>
      <c r="CH36" s="16"/>
      <c r="CI36" s="33"/>
      <c r="CJ36" s="56">
        <f t="shared" si="17"/>
        <v>6.7</v>
      </c>
      <c r="CK36" s="31">
        <v>7.3</v>
      </c>
      <c r="CL36" s="16"/>
      <c r="CM36" s="33"/>
      <c r="CN36" s="34">
        <f t="shared" si="18"/>
        <v>7.3</v>
      </c>
      <c r="CO36" s="35">
        <v>6.5</v>
      </c>
      <c r="CP36" s="16"/>
      <c r="CQ36" s="33"/>
      <c r="CR36" s="34">
        <f t="shared" si="19"/>
        <v>6.5</v>
      </c>
      <c r="CS36" s="36">
        <f t="shared" si="20"/>
        <v>64</v>
      </c>
      <c r="CT36" s="37">
        <f t="shared" si="21"/>
        <v>7.31</v>
      </c>
      <c r="CU36" s="38">
        <f t="shared" si="22"/>
        <v>0</v>
      </c>
      <c r="CV36" s="38">
        <f t="shared" si="23"/>
        <v>2</v>
      </c>
      <c r="CW36" s="40"/>
    </row>
    <row r="37" spans="1:101" s="47" customFormat="1" ht="18" customHeight="1">
      <c r="A37" s="44">
        <v>32</v>
      </c>
      <c r="B37" s="48">
        <v>23302112771</v>
      </c>
      <c r="C37" s="53" t="s">
        <v>80</v>
      </c>
      <c r="D37" s="54" t="s">
        <v>98</v>
      </c>
      <c r="E37" s="31">
        <v>7.2</v>
      </c>
      <c r="F37" s="32"/>
      <c r="G37" s="33"/>
      <c r="H37" s="34">
        <v>7.2</v>
      </c>
      <c r="I37" s="31">
        <v>9.4</v>
      </c>
      <c r="J37" s="32"/>
      <c r="K37" s="33"/>
      <c r="L37" s="34">
        <v>9.4</v>
      </c>
      <c r="M37" s="31">
        <v>8.5</v>
      </c>
      <c r="N37" s="32"/>
      <c r="O37" s="33"/>
      <c r="P37" s="34">
        <f t="shared" si="0"/>
        <v>8.5</v>
      </c>
      <c r="Q37" s="31">
        <v>8.1</v>
      </c>
      <c r="R37" s="16"/>
      <c r="S37" s="33"/>
      <c r="T37" s="34">
        <f t="shared" si="1"/>
        <v>8.1</v>
      </c>
      <c r="U37" s="31">
        <v>8.2</v>
      </c>
      <c r="V37" s="16"/>
      <c r="W37" s="33"/>
      <c r="X37" s="34">
        <f t="shared" si="2"/>
        <v>8.2</v>
      </c>
      <c r="Y37" s="31">
        <f>VLOOKUP(B37,'[3]IN_DTK'!$C$9:$Q$45,15,0)</f>
        <v>6.6</v>
      </c>
      <c r="Z37" s="16"/>
      <c r="AA37" s="33"/>
      <c r="AB37" s="34">
        <f t="shared" si="3"/>
        <v>6.6</v>
      </c>
      <c r="AC37" s="39">
        <v>8.9</v>
      </c>
      <c r="AD37" s="16"/>
      <c r="AE37" s="33"/>
      <c r="AF37" s="34">
        <f t="shared" si="4"/>
        <v>8.9</v>
      </c>
      <c r="AG37" s="31">
        <v>8.3</v>
      </c>
      <c r="AH37" s="16"/>
      <c r="AI37" s="33"/>
      <c r="AJ37" s="34">
        <f t="shared" si="5"/>
        <v>8.3</v>
      </c>
      <c r="AK37" s="31">
        <v>8.3</v>
      </c>
      <c r="AL37" s="16"/>
      <c r="AM37" s="33"/>
      <c r="AN37" s="34">
        <f t="shared" si="6"/>
        <v>8.3</v>
      </c>
      <c r="AO37" s="31">
        <v>5.5</v>
      </c>
      <c r="AP37" s="16"/>
      <c r="AQ37" s="33"/>
      <c r="AR37" s="34">
        <f t="shared" si="7"/>
        <v>5.5</v>
      </c>
      <c r="AS37" s="31">
        <v>8.4</v>
      </c>
      <c r="AT37" s="16"/>
      <c r="AU37" s="33"/>
      <c r="AV37" s="34">
        <f t="shared" si="8"/>
        <v>8.4</v>
      </c>
      <c r="AW37" s="31">
        <v>7.6</v>
      </c>
      <c r="AX37" s="16"/>
      <c r="AY37" s="33"/>
      <c r="AZ37" s="34">
        <f t="shared" si="9"/>
        <v>7.6</v>
      </c>
      <c r="BA37" s="31">
        <v>7.1</v>
      </c>
      <c r="BB37" s="16"/>
      <c r="BC37" s="33"/>
      <c r="BD37" s="34">
        <f t="shared" si="10"/>
        <v>7.1</v>
      </c>
      <c r="BE37" s="31">
        <v>7.7</v>
      </c>
      <c r="BF37" s="16"/>
      <c r="BG37" s="33"/>
      <c r="BH37" s="34">
        <v>7.7</v>
      </c>
      <c r="BI37" s="31">
        <v>7.8</v>
      </c>
      <c r="BJ37" s="16"/>
      <c r="BK37" s="33"/>
      <c r="BL37" s="34">
        <f t="shared" si="11"/>
        <v>7.8</v>
      </c>
      <c r="BM37" s="31">
        <v>7.2</v>
      </c>
      <c r="BN37" s="16"/>
      <c r="BO37" s="33"/>
      <c r="BP37" s="34">
        <f t="shared" si="12"/>
        <v>7.2</v>
      </c>
      <c r="BQ37" s="31">
        <v>7.6</v>
      </c>
      <c r="BR37" s="16"/>
      <c r="BS37" s="33"/>
      <c r="BT37" s="34">
        <f t="shared" si="13"/>
        <v>7.6</v>
      </c>
      <c r="BU37" s="31">
        <v>8.7</v>
      </c>
      <c r="BV37" s="16"/>
      <c r="BW37" s="33"/>
      <c r="BX37" s="34">
        <f t="shared" si="14"/>
        <v>8.7</v>
      </c>
      <c r="BY37" s="31">
        <v>6.4</v>
      </c>
      <c r="BZ37" s="16"/>
      <c r="CA37" s="33"/>
      <c r="CB37" s="56">
        <f t="shared" si="15"/>
        <v>6.4</v>
      </c>
      <c r="CC37" s="31">
        <v>9</v>
      </c>
      <c r="CD37" s="16"/>
      <c r="CE37" s="33"/>
      <c r="CF37" s="56">
        <f t="shared" si="16"/>
        <v>9</v>
      </c>
      <c r="CG37" s="31">
        <v>7.1</v>
      </c>
      <c r="CH37" s="16"/>
      <c r="CI37" s="33"/>
      <c r="CJ37" s="56">
        <f t="shared" si="17"/>
        <v>7.1</v>
      </c>
      <c r="CK37" s="31">
        <v>7.7</v>
      </c>
      <c r="CL37" s="16"/>
      <c r="CM37" s="33"/>
      <c r="CN37" s="34">
        <f t="shared" si="18"/>
        <v>7.7</v>
      </c>
      <c r="CO37" s="35">
        <v>7.4</v>
      </c>
      <c r="CP37" s="16"/>
      <c r="CQ37" s="33"/>
      <c r="CR37" s="34">
        <f t="shared" si="19"/>
        <v>7.4</v>
      </c>
      <c r="CS37" s="36">
        <f t="shared" si="20"/>
        <v>64</v>
      </c>
      <c r="CT37" s="37">
        <f t="shared" si="21"/>
        <v>7.72</v>
      </c>
      <c r="CU37" s="38">
        <f t="shared" si="22"/>
        <v>0</v>
      </c>
      <c r="CV37" s="38">
        <f t="shared" si="23"/>
        <v>0</v>
      </c>
      <c r="CW37" s="40"/>
    </row>
    <row r="38" spans="1:100" s="47" customFormat="1" ht="18" customHeight="1">
      <c r="A38" s="44">
        <v>33</v>
      </c>
      <c r="B38" s="48">
        <v>23312112774</v>
      </c>
      <c r="C38" s="53" t="s">
        <v>50</v>
      </c>
      <c r="D38" s="54" t="s">
        <v>40</v>
      </c>
      <c r="E38" s="31">
        <v>7.88</v>
      </c>
      <c r="F38" s="16"/>
      <c r="G38" s="51"/>
      <c r="H38" s="34">
        <v>0</v>
      </c>
      <c r="I38" s="31">
        <v>6.7</v>
      </c>
      <c r="J38" s="16"/>
      <c r="K38" s="16"/>
      <c r="L38" s="34">
        <v>6.7</v>
      </c>
      <c r="M38" s="31">
        <v>7</v>
      </c>
      <c r="N38" s="16"/>
      <c r="O38" s="16"/>
      <c r="P38" s="34">
        <f t="shared" si="0"/>
        <v>7</v>
      </c>
      <c r="Q38" s="31">
        <v>7.4</v>
      </c>
      <c r="R38" s="16"/>
      <c r="S38" s="16"/>
      <c r="T38" s="34">
        <f t="shared" si="1"/>
        <v>7.4</v>
      </c>
      <c r="U38" s="31">
        <v>7.2</v>
      </c>
      <c r="V38" s="16"/>
      <c r="W38" s="16"/>
      <c r="X38" s="34">
        <f t="shared" si="2"/>
        <v>7.2</v>
      </c>
      <c r="Y38" s="31">
        <f>VLOOKUP(B38,'[3]IN_DTK'!$C$9:$Q$45,15,0)</f>
        <v>6.6</v>
      </c>
      <c r="Z38" s="16"/>
      <c r="AA38" s="16"/>
      <c r="AB38" s="34">
        <f t="shared" si="3"/>
        <v>6.6</v>
      </c>
      <c r="AC38" s="16">
        <v>8.7</v>
      </c>
      <c r="AD38" s="16"/>
      <c r="AE38" s="16"/>
      <c r="AF38" s="34">
        <f t="shared" si="4"/>
        <v>8.7</v>
      </c>
      <c r="AG38" s="31">
        <v>6.4</v>
      </c>
      <c r="AH38" s="16"/>
      <c r="AI38" s="16"/>
      <c r="AJ38" s="34">
        <f t="shared" si="5"/>
        <v>6.4</v>
      </c>
      <c r="AK38" s="31">
        <v>8</v>
      </c>
      <c r="AL38" s="16"/>
      <c r="AM38" s="16"/>
      <c r="AN38" s="34">
        <f t="shared" si="6"/>
        <v>8</v>
      </c>
      <c r="AO38" s="31">
        <v>7.3</v>
      </c>
      <c r="AP38" s="16"/>
      <c r="AQ38" s="16"/>
      <c r="AR38" s="34">
        <f t="shared" si="7"/>
        <v>7.3</v>
      </c>
      <c r="AS38" s="31">
        <v>7.8</v>
      </c>
      <c r="AT38" s="16"/>
      <c r="AU38" s="16"/>
      <c r="AV38" s="34">
        <f t="shared" si="8"/>
        <v>7.8</v>
      </c>
      <c r="AW38" s="31">
        <v>7</v>
      </c>
      <c r="AX38" s="16"/>
      <c r="AY38" s="16"/>
      <c r="AZ38" s="34">
        <f t="shared" si="9"/>
        <v>7</v>
      </c>
      <c r="BA38" s="31">
        <v>6.9</v>
      </c>
      <c r="BB38" s="16"/>
      <c r="BC38" s="16"/>
      <c r="BD38" s="34">
        <f t="shared" si="10"/>
        <v>6.9</v>
      </c>
      <c r="BE38" s="31">
        <v>7.9</v>
      </c>
      <c r="BF38" s="16"/>
      <c r="BG38" s="16"/>
      <c r="BH38" s="34">
        <v>7.9</v>
      </c>
      <c r="BI38" s="31">
        <v>7.7</v>
      </c>
      <c r="BJ38" s="16"/>
      <c r="BK38" s="16"/>
      <c r="BL38" s="34">
        <f t="shared" si="11"/>
        <v>7.7</v>
      </c>
      <c r="BM38" s="31">
        <v>7</v>
      </c>
      <c r="BN38" s="16"/>
      <c r="BO38" s="16"/>
      <c r="BP38" s="34">
        <f t="shared" si="12"/>
        <v>7</v>
      </c>
      <c r="BQ38" s="31">
        <v>6.8</v>
      </c>
      <c r="BR38" s="16"/>
      <c r="BS38" s="16"/>
      <c r="BT38" s="34">
        <f t="shared" si="13"/>
        <v>6.8</v>
      </c>
      <c r="BU38" s="31">
        <v>8.7</v>
      </c>
      <c r="BV38" s="16"/>
      <c r="BW38" s="16"/>
      <c r="BX38" s="34">
        <f t="shared" si="14"/>
        <v>8.7</v>
      </c>
      <c r="BY38" s="31">
        <v>6.2</v>
      </c>
      <c r="BZ38" s="16"/>
      <c r="CA38" s="16"/>
      <c r="CB38" s="56">
        <f t="shared" si="15"/>
        <v>6.2</v>
      </c>
      <c r="CC38" s="31">
        <v>7.4</v>
      </c>
      <c r="CD38" s="16"/>
      <c r="CE38" s="16"/>
      <c r="CF38" s="56">
        <f t="shared" si="16"/>
        <v>7.4</v>
      </c>
      <c r="CG38" s="31">
        <v>6.8</v>
      </c>
      <c r="CH38" s="16"/>
      <c r="CI38" s="33"/>
      <c r="CJ38" s="56">
        <f t="shared" si="17"/>
        <v>6.8</v>
      </c>
      <c r="CK38" s="31">
        <v>7.1</v>
      </c>
      <c r="CL38" s="16"/>
      <c r="CM38" s="33"/>
      <c r="CN38" s="34">
        <f t="shared" si="18"/>
        <v>7.1</v>
      </c>
      <c r="CO38" s="35">
        <v>7.4</v>
      </c>
      <c r="CP38" s="16"/>
      <c r="CQ38" s="33"/>
      <c r="CR38" s="34">
        <f t="shared" si="19"/>
        <v>7.4</v>
      </c>
      <c r="CS38" s="36">
        <f t="shared" si="20"/>
        <v>60</v>
      </c>
      <c r="CT38" s="37">
        <f t="shared" si="21"/>
        <v>7.24</v>
      </c>
      <c r="CU38" s="38">
        <f t="shared" si="22"/>
        <v>1</v>
      </c>
      <c r="CV38" s="38">
        <f t="shared" si="23"/>
        <v>0</v>
      </c>
    </row>
    <row r="39" spans="1:100" s="46" customFormat="1" ht="21" customHeight="1">
      <c r="A39" s="44">
        <v>34</v>
      </c>
      <c r="B39" s="48">
        <v>23302112775</v>
      </c>
      <c r="C39" s="53" t="s">
        <v>46</v>
      </c>
      <c r="D39" s="54" t="s">
        <v>99</v>
      </c>
      <c r="E39" s="31">
        <v>7.7</v>
      </c>
      <c r="F39" s="42"/>
      <c r="G39" s="52"/>
      <c r="H39" s="34">
        <v>7.7</v>
      </c>
      <c r="I39" s="31">
        <v>7.2</v>
      </c>
      <c r="J39" s="45"/>
      <c r="K39" s="45"/>
      <c r="L39" s="34">
        <v>7.2</v>
      </c>
      <c r="M39" s="31">
        <v>7</v>
      </c>
      <c r="N39" s="45"/>
      <c r="O39" s="45"/>
      <c r="P39" s="34">
        <f t="shared" si="0"/>
        <v>7</v>
      </c>
      <c r="Q39" s="31">
        <v>6.9</v>
      </c>
      <c r="R39" s="45"/>
      <c r="S39" s="45"/>
      <c r="T39" s="34">
        <f t="shared" si="1"/>
        <v>6.9</v>
      </c>
      <c r="U39" s="31">
        <v>7.9</v>
      </c>
      <c r="V39" s="45"/>
      <c r="W39" s="45"/>
      <c r="X39" s="34">
        <f t="shared" si="2"/>
        <v>7.9</v>
      </c>
      <c r="Y39" s="31">
        <f>VLOOKUP(B39,'[3]IN_DTK'!$C$9:$Q$45,15,0)</f>
        <v>6.8</v>
      </c>
      <c r="Z39" s="45"/>
      <c r="AA39" s="45"/>
      <c r="AB39" s="34">
        <f t="shared" si="3"/>
        <v>6.8</v>
      </c>
      <c r="AC39" s="45">
        <v>8.4</v>
      </c>
      <c r="AD39" s="45"/>
      <c r="AE39" s="45"/>
      <c r="AF39" s="34">
        <f t="shared" si="4"/>
        <v>8.4</v>
      </c>
      <c r="AG39" s="31">
        <v>7.7</v>
      </c>
      <c r="AH39" s="45"/>
      <c r="AI39" s="45"/>
      <c r="AJ39" s="34">
        <f t="shared" si="5"/>
        <v>7.7</v>
      </c>
      <c r="AK39" s="31">
        <v>8.1</v>
      </c>
      <c r="AL39" s="45"/>
      <c r="AM39" s="45"/>
      <c r="AN39" s="34">
        <f t="shared" si="6"/>
        <v>8.1</v>
      </c>
      <c r="AO39" s="31">
        <v>6</v>
      </c>
      <c r="AP39" s="45"/>
      <c r="AQ39" s="45"/>
      <c r="AR39" s="34">
        <f t="shared" si="7"/>
        <v>6</v>
      </c>
      <c r="AS39" s="31">
        <v>8.5</v>
      </c>
      <c r="AT39" s="45"/>
      <c r="AU39" s="45"/>
      <c r="AV39" s="34">
        <f t="shared" si="8"/>
        <v>8.5</v>
      </c>
      <c r="AW39" s="31">
        <v>7.6</v>
      </c>
      <c r="AX39" s="45"/>
      <c r="AY39" s="45"/>
      <c r="AZ39" s="34">
        <f t="shared" si="9"/>
        <v>7.6</v>
      </c>
      <c r="BA39" s="31">
        <v>6.9</v>
      </c>
      <c r="BB39" s="45"/>
      <c r="BC39" s="45"/>
      <c r="BD39" s="34">
        <f t="shared" si="10"/>
        <v>6.9</v>
      </c>
      <c r="BE39" s="31">
        <v>8.5</v>
      </c>
      <c r="BF39" s="45"/>
      <c r="BG39" s="45"/>
      <c r="BH39" s="34">
        <v>8.5</v>
      </c>
      <c r="BI39" s="31">
        <v>7.8</v>
      </c>
      <c r="BJ39" s="45"/>
      <c r="BK39" s="45"/>
      <c r="BL39" s="34">
        <f t="shared" si="11"/>
        <v>7.8</v>
      </c>
      <c r="BM39" s="31">
        <v>5.4</v>
      </c>
      <c r="BN39" s="45"/>
      <c r="BO39" s="45"/>
      <c r="BP39" s="34">
        <f t="shared" si="12"/>
        <v>5.4</v>
      </c>
      <c r="BQ39" s="31">
        <v>7</v>
      </c>
      <c r="BR39" s="45"/>
      <c r="BS39" s="45"/>
      <c r="BT39" s="34">
        <f t="shared" si="13"/>
        <v>7</v>
      </c>
      <c r="BU39" s="31">
        <v>8.7</v>
      </c>
      <c r="BV39" s="45"/>
      <c r="BW39" s="45"/>
      <c r="BX39" s="34">
        <f t="shared" si="14"/>
        <v>8.7</v>
      </c>
      <c r="BY39" s="31">
        <v>6.6</v>
      </c>
      <c r="BZ39" s="45"/>
      <c r="CA39" s="45"/>
      <c r="CB39" s="56">
        <f t="shared" si="15"/>
        <v>6.6</v>
      </c>
      <c r="CC39" s="31">
        <v>7.7</v>
      </c>
      <c r="CD39" s="45"/>
      <c r="CE39" s="45"/>
      <c r="CF39" s="56">
        <f t="shared" si="16"/>
        <v>7.7</v>
      </c>
      <c r="CG39" s="31">
        <v>7</v>
      </c>
      <c r="CH39" s="16"/>
      <c r="CI39" s="33"/>
      <c r="CJ39" s="56">
        <f t="shared" si="17"/>
        <v>7</v>
      </c>
      <c r="CK39" s="31">
        <v>7.2</v>
      </c>
      <c r="CL39" s="16"/>
      <c r="CM39" s="33"/>
      <c r="CN39" s="34">
        <f t="shared" si="18"/>
        <v>7.2</v>
      </c>
      <c r="CO39" s="35">
        <v>6.2</v>
      </c>
      <c r="CP39" s="16"/>
      <c r="CQ39" s="33"/>
      <c r="CR39" s="34">
        <f t="shared" si="19"/>
        <v>6.2</v>
      </c>
      <c r="CS39" s="36">
        <f t="shared" si="20"/>
        <v>64</v>
      </c>
      <c r="CT39" s="37">
        <f t="shared" si="21"/>
        <v>7.33</v>
      </c>
      <c r="CU39" s="38">
        <f t="shared" si="22"/>
        <v>0</v>
      </c>
      <c r="CV39" s="38">
        <f t="shared" si="23"/>
        <v>0</v>
      </c>
    </row>
    <row r="40" spans="1:100" s="46" customFormat="1" ht="21" customHeight="1">
      <c r="A40" s="44">
        <v>35</v>
      </c>
      <c r="B40" s="48">
        <v>23302112776</v>
      </c>
      <c r="C40" s="53" t="s">
        <v>81</v>
      </c>
      <c r="D40" s="54" t="s">
        <v>100</v>
      </c>
      <c r="E40" s="31">
        <v>6.9</v>
      </c>
      <c r="F40" s="45"/>
      <c r="G40" s="42"/>
      <c r="H40" s="34">
        <v>6.9</v>
      </c>
      <c r="I40" s="31">
        <v>9</v>
      </c>
      <c r="J40" s="45"/>
      <c r="K40" s="45"/>
      <c r="L40" s="34">
        <v>9</v>
      </c>
      <c r="M40" s="31">
        <v>8.5</v>
      </c>
      <c r="N40" s="45"/>
      <c r="O40" s="45"/>
      <c r="P40" s="34">
        <f t="shared" si="0"/>
        <v>8.5</v>
      </c>
      <c r="Q40" s="31">
        <v>8.1</v>
      </c>
      <c r="R40" s="45"/>
      <c r="S40" s="45"/>
      <c r="T40" s="34">
        <f t="shared" si="1"/>
        <v>8.1</v>
      </c>
      <c r="U40" s="31">
        <v>7.8</v>
      </c>
      <c r="V40" s="45"/>
      <c r="W40" s="45"/>
      <c r="X40" s="34">
        <f t="shared" si="2"/>
        <v>7.8</v>
      </c>
      <c r="Y40" s="31">
        <f>VLOOKUP(B40,'[3]IN_DTK'!$C$9:$Q$45,15,0)</f>
        <v>8</v>
      </c>
      <c r="Z40" s="45"/>
      <c r="AA40" s="45"/>
      <c r="AB40" s="34">
        <f t="shared" si="3"/>
        <v>8</v>
      </c>
      <c r="AC40" s="45">
        <v>9</v>
      </c>
      <c r="AD40" s="45"/>
      <c r="AE40" s="45"/>
      <c r="AF40" s="34">
        <f t="shared" si="4"/>
        <v>9</v>
      </c>
      <c r="AG40" s="31">
        <v>7.3</v>
      </c>
      <c r="AH40" s="45"/>
      <c r="AI40" s="45"/>
      <c r="AJ40" s="34">
        <f t="shared" si="5"/>
        <v>7.3</v>
      </c>
      <c r="AK40" s="31">
        <v>8.3</v>
      </c>
      <c r="AL40" s="45"/>
      <c r="AM40" s="45"/>
      <c r="AN40" s="34">
        <f t="shared" si="6"/>
        <v>8.3</v>
      </c>
      <c r="AO40" s="31">
        <v>8.9</v>
      </c>
      <c r="AP40" s="45"/>
      <c r="AQ40" s="45"/>
      <c r="AR40" s="34">
        <f t="shared" si="7"/>
        <v>8.9</v>
      </c>
      <c r="AS40" s="31">
        <v>7.8</v>
      </c>
      <c r="AT40" s="45"/>
      <c r="AU40" s="45"/>
      <c r="AV40" s="34">
        <f t="shared" si="8"/>
        <v>7.8</v>
      </c>
      <c r="AW40" s="31">
        <v>7.6</v>
      </c>
      <c r="AX40" s="45"/>
      <c r="AY40" s="45"/>
      <c r="AZ40" s="34">
        <f t="shared" si="9"/>
        <v>7.6</v>
      </c>
      <c r="BA40" s="31">
        <v>7.1</v>
      </c>
      <c r="BB40" s="45"/>
      <c r="BC40" s="45"/>
      <c r="BD40" s="34">
        <f t="shared" si="10"/>
        <v>7.1</v>
      </c>
      <c r="BE40" s="31">
        <v>7.8</v>
      </c>
      <c r="BF40" s="45"/>
      <c r="BG40" s="45"/>
      <c r="BH40" s="34">
        <v>7.8</v>
      </c>
      <c r="BI40" s="31">
        <v>7.9</v>
      </c>
      <c r="BJ40" s="45"/>
      <c r="BK40" s="45"/>
      <c r="BL40" s="34">
        <f t="shared" si="11"/>
        <v>7.9</v>
      </c>
      <c r="BM40" s="31">
        <v>7.4</v>
      </c>
      <c r="BN40" s="45"/>
      <c r="BO40" s="45"/>
      <c r="BP40" s="34">
        <f t="shared" si="12"/>
        <v>7.4</v>
      </c>
      <c r="BQ40" s="31">
        <v>7.8</v>
      </c>
      <c r="BR40" s="45"/>
      <c r="BS40" s="45"/>
      <c r="BT40" s="34">
        <f t="shared" si="13"/>
        <v>7.8</v>
      </c>
      <c r="BU40" s="31">
        <v>8.8</v>
      </c>
      <c r="BV40" s="45"/>
      <c r="BW40" s="45"/>
      <c r="BX40" s="34">
        <f t="shared" si="14"/>
        <v>8.8</v>
      </c>
      <c r="BY40" s="31">
        <v>6.9</v>
      </c>
      <c r="BZ40" s="45"/>
      <c r="CA40" s="45"/>
      <c r="CB40" s="56">
        <f t="shared" si="15"/>
        <v>6.9</v>
      </c>
      <c r="CC40" s="31">
        <v>7.7</v>
      </c>
      <c r="CD40" s="45"/>
      <c r="CE40" s="45"/>
      <c r="CF40" s="56">
        <f t="shared" si="16"/>
        <v>7.7</v>
      </c>
      <c r="CG40" s="31">
        <v>7.6</v>
      </c>
      <c r="CH40" s="16"/>
      <c r="CI40" s="33"/>
      <c r="CJ40" s="56">
        <f t="shared" si="17"/>
        <v>7.6</v>
      </c>
      <c r="CK40" s="31">
        <v>7.5</v>
      </c>
      <c r="CL40" s="16"/>
      <c r="CM40" s="33"/>
      <c r="CN40" s="34">
        <f t="shared" si="18"/>
        <v>7.5</v>
      </c>
      <c r="CO40" s="35">
        <v>7.9</v>
      </c>
      <c r="CP40" s="16"/>
      <c r="CQ40" s="33"/>
      <c r="CR40" s="34">
        <f t="shared" si="19"/>
        <v>7.9</v>
      </c>
      <c r="CS40" s="36">
        <f t="shared" si="20"/>
        <v>64</v>
      </c>
      <c r="CT40" s="37">
        <f t="shared" si="21"/>
        <v>7.88</v>
      </c>
      <c r="CU40" s="38">
        <f t="shared" si="22"/>
        <v>0</v>
      </c>
      <c r="CV40" s="38">
        <f t="shared" si="23"/>
        <v>0</v>
      </c>
    </row>
    <row r="41" spans="1:100" s="191" customFormat="1" ht="21" customHeight="1">
      <c r="A41" s="176">
        <v>36</v>
      </c>
      <c r="B41" s="177">
        <v>23302112777</v>
      </c>
      <c r="C41" s="178" t="s">
        <v>82</v>
      </c>
      <c r="D41" s="179" t="s">
        <v>101</v>
      </c>
      <c r="E41" s="180">
        <v>6.4</v>
      </c>
      <c r="F41" s="181"/>
      <c r="G41" s="182"/>
      <c r="H41" s="183">
        <v>6.4</v>
      </c>
      <c r="I41" s="180">
        <v>6.4</v>
      </c>
      <c r="J41" s="181"/>
      <c r="K41" s="181"/>
      <c r="L41" s="183">
        <v>6.4</v>
      </c>
      <c r="M41" s="180">
        <v>6.5</v>
      </c>
      <c r="N41" s="181"/>
      <c r="O41" s="181"/>
      <c r="P41" s="183">
        <f t="shared" si="0"/>
        <v>6.5</v>
      </c>
      <c r="Q41" s="180">
        <v>7.5</v>
      </c>
      <c r="R41" s="181"/>
      <c r="S41" s="181"/>
      <c r="T41" s="183">
        <f t="shared" si="1"/>
        <v>7.5</v>
      </c>
      <c r="U41" s="180">
        <v>3.9</v>
      </c>
      <c r="V41" s="181"/>
      <c r="W41" s="181"/>
      <c r="X41" s="183">
        <f t="shared" si="2"/>
        <v>3.9</v>
      </c>
      <c r="Y41" s="180">
        <f>VLOOKUP(B41,'[3]IN_DTK'!$C$9:$Q$45,15,0)</f>
        <v>7.4</v>
      </c>
      <c r="Z41" s="181"/>
      <c r="AA41" s="181"/>
      <c r="AB41" s="183">
        <f t="shared" si="3"/>
        <v>7.4</v>
      </c>
      <c r="AC41" s="181">
        <v>8.9</v>
      </c>
      <c r="AD41" s="181"/>
      <c r="AE41" s="181"/>
      <c r="AF41" s="183">
        <f t="shared" si="4"/>
        <v>8.9</v>
      </c>
      <c r="AG41" s="180">
        <v>6.2</v>
      </c>
      <c r="AH41" s="181"/>
      <c r="AI41" s="181"/>
      <c r="AJ41" s="183">
        <f t="shared" si="5"/>
        <v>6.2</v>
      </c>
      <c r="AK41" s="180">
        <v>8.3</v>
      </c>
      <c r="AL41" s="181"/>
      <c r="AM41" s="181"/>
      <c r="AN41" s="183">
        <f t="shared" si="6"/>
        <v>8.3</v>
      </c>
      <c r="AO41" s="180">
        <v>6.9</v>
      </c>
      <c r="AP41" s="181"/>
      <c r="AQ41" s="181"/>
      <c r="AR41" s="183">
        <f t="shared" si="7"/>
        <v>6.9</v>
      </c>
      <c r="AS41" s="180">
        <v>7.6</v>
      </c>
      <c r="AT41" s="181"/>
      <c r="AU41" s="181"/>
      <c r="AV41" s="183">
        <f t="shared" si="8"/>
        <v>7.6</v>
      </c>
      <c r="AW41" s="180">
        <v>7.3</v>
      </c>
      <c r="AX41" s="181"/>
      <c r="AY41" s="181"/>
      <c r="AZ41" s="183">
        <f t="shared" si="9"/>
        <v>7.3</v>
      </c>
      <c r="BA41" s="180">
        <v>7.1</v>
      </c>
      <c r="BB41" s="181"/>
      <c r="BC41" s="181"/>
      <c r="BD41" s="183">
        <f t="shared" si="10"/>
        <v>7.1</v>
      </c>
      <c r="BE41" s="180">
        <v>7.4</v>
      </c>
      <c r="BF41" s="181"/>
      <c r="BG41" s="181"/>
      <c r="BH41" s="183">
        <v>7.4</v>
      </c>
      <c r="BI41" s="180">
        <v>7.9</v>
      </c>
      <c r="BJ41" s="181"/>
      <c r="BK41" s="181"/>
      <c r="BL41" s="183">
        <f t="shared" si="11"/>
        <v>7.9</v>
      </c>
      <c r="BM41" s="180">
        <v>7.7</v>
      </c>
      <c r="BN41" s="181"/>
      <c r="BO41" s="181"/>
      <c r="BP41" s="183">
        <f t="shared" si="12"/>
        <v>7.7</v>
      </c>
      <c r="BQ41" s="180">
        <v>6.8</v>
      </c>
      <c r="BR41" s="181"/>
      <c r="BS41" s="181"/>
      <c r="BT41" s="183">
        <f t="shared" si="13"/>
        <v>6.8</v>
      </c>
      <c r="BU41" s="180">
        <v>8</v>
      </c>
      <c r="BV41" s="181"/>
      <c r="BW41" s="181"/>
      <c r="BX41" s="183">
        <f t="shared" si="14"/>
        <v>8</v>
      </c>
      <c r="BY41" s="180">
        <v>6.2</v>
      </c>
      <c r="BZ41" s="181"/>
      <c r="CA41" s="181"/>
      <c r="CB41" s="184">
        <f t="shared" si="15"/>
        <v>6.2</v>
      </c>
      <c r="CC41" s="180">
        <v>7.9</v>
      </c>
      <c r="CD41" s="181"/>
      <c r="CE41" s="181"/>
      <c r="CF41" s="184">
        <f t="shared" si="16"/>
        <v>7.9</v>
      </c>
      <c r="CG41" s="180">
        <v>7.1</v>
      </c>
      <c r="CH41" s="185"/>
      <c r="CI41" s="186"/>
      <c r="CJ41" s="184">
        <f t="shared" si="17"/>
        <v>7.1</v>
      </c>
      <c r="CK41" s="180">
        <v>7.1</v>
      </c>
      <c r="CL41" s="185"/>
      <c r="CM41" s="186"/>
      <c r="CN41" s="183">
        <f t="shared" si="18"/>
        <v>7.1</v>
      </c>
      <c r="CO41" s="187">
        <v>7.3</v>
      </c>
      <c r="CP41" s="185"/>
      <c r="CQ41" s="186"/>
      <c r="CR41" s="183">
        <f t="shared" si="19"/>
        <v>7.3</v>
      </c>
      <c r="CS41" s="188">
        <f t="shared" si="20"/>
        <v>62</v>
      </c>
      <c r="CT41" s="189">
        <f t="shared" si="21"/>
        <v>7.32</v>
      </c>
      <c r="CU41" s="190">
        <f t="shared" si="22"/>
        <v>1</v>
      </c>
      <c r="CV41" s="190">
        <f t="shared" si="23"/>
        <v>3</v>
      </c>
    </row>
  </sheetData>
  <sheetProtection/>
  <mergeCells count="4">
    <mergeCell ref="A4:A5"/>
    <mergeCell ref="B4:B5"/>
    <mergeCell ref="C4:C5"/>
    <mergeCell ref="D4:D5"/>
  </mergeCells>
  <conditionalFormatting sqref="BH38:BH41 H38:H41 L38:L41">
    <cfRule type="cellIs" priority="10" dxfId="1" operator="lessThan" stopIfTrue="1">
      <formula>4</formula>
    </cfRule>
  </conditionalFormatting>
  <conditionalFormatting sqref="B6:B38">
    <cfRule type="cellIs" priority="8" dxfId="4" operator="equal" stopIfTrue="1">
      <formula>0</formula>
    </cfRule>
  </conditionalFormatting>
  <conditionalFormatting sqref="C6:D38">
    <cfRule type="cellIs" priority="7" dxfId="4" operator="equal" stopIfTrue="1">
      <formula>0</formula>
    </cfRule>
  </conditionalFormatting>
  <conditionalFormatting sqref="CU6:CV41">
    <cfRule type="cellIs" priority="6" dxfId="1" operator="greaterThan" stopIfTrue="1">
      <formula>0</formula>
    </cfRule>
  </conditionalFormatting>
  <conditionalFormatting sqref="CU6:CV41">
    <cfRule type="cellIs" priority="5" dxfId="1" operator="notEqual" stopIfTrue="1">
      <formula>0</formula>
    </cfRule>
  </conditionalFormatting>
  <conditionalFormatting sqref="H6:H37 BH6:BH37 L6:L37 AF6:AF41 BX6:BX41 CJ6:CJ41 AB6:AB41 X6:X41 AJ6:AJ41 AV6:AV41 CB6:CB41 CR6:CR41 CN6:CN41 AN6:AN41 BT6:BT41 P6:P41 AR6:AR41 AZ6:AZ41 CF6:CF41 T6:T41 BD6:BD41 BP6:BP41 BL6:BL41">
    <cfRule type="cellIs" priority="4" dxfId="1" operator="lessThan" stopIfTrue="1">
      <formula>4</formula>
    </cfRule>
  </conditionalFormatting>
  <printOptions/>
  <pageMargins left="0.25" right="0" top="1" bottom="1" header="0.5" footer="0.5"/>
  <pageSetup horizontalDpi="600" verticalDpi="600" orientation="landscape" pageOrder="overThenDown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7"/>
  <sheetViews>
    <sheetView zoomScalePageLayoutView="0" workbookViewId="0" topLeftCell="B1">
      <selection activeCell="K18" sqref="K18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6.8515625" style="0" customWidth="1"/>
    <col min="4" max="4" width="6.00390625" style="0" customWidth="1"/>
    <col min="6" max="6" width="8.7109375" style="0" customWidth="1"/>
    <col min="7" max="7" width="7.8515625" style="0" customWidth="1"/>
    <col min="8" max="8" width="5.421875" style="0" customWidth="1"/>
    <col min="9" max="9" width="1.57421875" style="0" customWidth="1"/>
    <col min="11" max="11" width="11.421875" style="0" customWidth="1"/>
    <col min="13" max="13" width="8.8515625" style="0" customWidth="1"/>
  </cols>
  <sheetData>
    <row r="1" spans="2:15" s="57" customFormat="1" ht="17.25" customHeight="1">
      <c r="B1" s="58"/>
      <c r="C1" s="58"/>
      <c r="D1" s="164" t="s">
        <v>120</v>
      </c>
      <c r="E1" s="164"/>
      <c r="F1" s="164"/>
      <c r="G1" s="164"/>
      <c r="H1" s="162" t="s">
        <v>121</v>
      </c>
      <c r="I1" s="162"/>
      <c r="J1" s="162"/>
      <c r="K1" s="162"/>
      <c r="L1" s="162"/>
      <c r="M1" s="162"/>
      <c r="N1" s="62"/>
      <c r="O1" s="63"/>
    </row>
    <row r="2" spans="2:15" s="57" customFormat="1" ht="17.25" customHeight="1">
      <c r="B2" s="58"/>
      <c r="C2" s="58"/>
      <c r="D2" s="58"/>
      <c r="E2" s="150" t="s">
        <v>122</v>
      </c>
      <c r="F2" s="150"/>
      <c r="G2" s="150"/>
      <c r="H2" s="163" t="s">
        <v>123</v>
      </c>
      <c r="I2" s="163"/>
      <c r="J2" s="163"/>
      <c r="K2" s="163"/>
      <c r="L2" s="163"/>
      <c r="M2" s="163"/>
      <c r="N2" s="64"/>
      <c r="O2" s="65"/>
    </row>
    <row r="3" spans="2:15" s="66" customFormat="1" ht="11.25" customHeight="1">
      <c r="B3" s="174" t="s">
        <v>169</v>
      </c>
      <c r="C3" s="174"/>
      <c r="D3" s="174"/>
      <c r="E3" s="174"/>
      <c r="F3" s="174"/>
      <c r="G3" s="174"/>
      <c r="H3" s="68"/>
      <c r="I3" s="69"/>
      <c r="J3" s="69"/>
      <c r="K3" s="69"/>
      <c r="L3" s="70"/>
      <c r="M3" s="70"/>
      <c r="N3" s="71"/>
      <c r="O3" s="72"/>
    </row>
    <row r="4" spans="2:15" s="66" customFormat="1" ht="14.25" customHeight="1">
      <c r="B4" s="174"/>
      <c r="C4" s="174"/>
      <c r="D4" s="174"/>
      <c r="E4" s="174"/>
      <c r="F4" s="174"/>
      <c r="G4" s="174"/>
      <c r="H4" s="68"/>
      <c r="I4" s="73"/>
      <c r="J4" s="69"/>
      <c r="K4" s="69"/>
      <c r="L4" s="70"/>
      <c r="M4" s="70"/>
      <c r="N4" s="71"/>
      <c r="O4" s="72"/>
    </row>
    <row r="5" spans="2:15" s="66" customFormat="1" ht="8.25" customHeight="1">
      <c r="B5" s="67"/>
      <c r="C5" s="67"/>
      <c r="D5" s="67"/>
      <c r="E5" s="67"/>
      <c r="F5" s="67"/>
      <c r="G5" s="67"/>
      <c r="H5" s="68"/>
      <c r="I5" s="68"/>
      <c r="J5" s="74"/>
      <c r="K5" s="74"/>
      <c r="L5" s="75"/>
      <c r="M5" s="75"/>
      <c r="N5" s="71"/>
      <c r="O5" s="72"/>
    </row>
    <row r="6" spans="2:18" s="66" customFormat="1" ht="26.25">
      <c r="B6" s="175" t="s">
        <v>124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71"/>
      <c r="O6" s="72"/>
      <c r="P6" s="76" t="s">
        <v>125</v>
      </c>
      <c r="Q6" s="166">
        <v>23302112768</v>
      </c>
      <c r="R6" s="166"/>
    </row>
    <row r="7" spans="2:15" s="66" customFormat="1" ht="7.5" customHeight="1">
      <c r="B7" s="67"/>
      <c r="C7" s="67"/>
      <c r="D7" s="67"/>
      <c r="E7" s="67"/>
      <c r="F7" s="67"/>
      <c r="G7" s="67"/>
      <c r="H7" s="68"/>
      <c r="I7" s="68"/>
      <c r="J7" s="74"/>
      <c r="K7" s="74"/>
      <c r="L7" s="75"/>
      <c r="M7" s="75"/>
      <c r="N7" s="71"/>
      <c r="O7" s="72"/>
    </row>
    <row r="8" spans="2:15" s="66" customFormat="1" ht="12.75">
      <c r="B8" s="77" t="s">
        <v>126</v>
      </c>
      <c r="C8" s="77"/>
      <c r="D8" s="77"/>
      <c r="F8" s="77" t="s">
        <v>127</v>
      </c>
      <c r="G8" s="78" t="s">
        <v>167</v>
      </c>
      <c r="H8" s="78"/>
      <c r="I8" s="78"/>
      <c r="K8" s="79"/>
      <c r="L8" s="79"/>
      <c r="M8" s="77"/>
      <c r="N8" s="80"/>
      <c r="O8" s="81"/>
    </row>
    <row r="9" spans="2:15" s="66" customFormat="1" ht="12.75">
      <c r="B9" s="77" t="s">
        <v>128</v>
      </c>
      <c r="C9" s="77"/>
      <c r="D9" s="77"/>
      <c r="F9" s="77" t="s">
        <v>127</v>
      </c>
      <c r="G9" s="82">
        <v>33299</v>
      </c>
      <c r="H9" s="77"/>
      <c r="I9" s="77"/>
      <c r="J9" s="66" t="s">
        <v>129</v>
      </c>
      <c r="K9" s="83" t="s">
        <v>173</v>
      </c>
      <c r="L9" s="83"/>
      <c r="M9" s="83"/>
      <c r="N9" s="84"/>
      <c r="O9" s="85"/>
    </row>
    <row r="10" spans="2:15" s="66" customFormat="1" ht="12.75">
      <c r="B10" s="77" t="s">
        <v>130</v>
      </c>
      <c r="C10" s="77"/>
      <c r="D10" s="77"/>
      <c r="F10" s="77" t="s">
        <v>127</v>
      </c>
      <c r="G10" s="86" t="s">
        <v>168</v>
      </c>
      <c r="H10" s="77"/>
      <c r="I10" s="87"/>
      <c r="J10" s="66" t="s">
        <v>172</v>
      </c>
      <c r="K10" s="83"/>
      <c r="L10" s="83"/>
      <c r="M10" s="77"/>
      <c r="N10" s="84"/>
      <c r="O10" s="85"/>
    </row>
    <row r="11" spans="2:15" s="66" customFormat="1" ht="12.75">
      <c r="B11" s="66" t="s">
        <v>131</v>
      </c>
      <c r="E11" s="77"/>
      <c r="F11" s="77" t="s">
        <v>127</v>
      </c>
      <c r="G11" s="86" t="s">
        <v>132</v>
      </c>
      <c r="H11" s="88"/>
      <c r="I11" s="88"/>
      <c r="J11" s="88"/>
      <c r="K11" s="83"/>
      <c r="L11" s="83"/>
      <c r="M11" s="77"/>
      <c r="N11" s="84"/>
      <c r="O11" s="85"/>
    </row>
    <row r="12" spans="5:15" s="66" customFormat="1" ht="7.5" customHeight="1">
      <c r="E12" s="86"/>
      <c r="F12" s="77"/>
      <c r="G12" s="77"/>
      <c r="H12" s="88"/>
      <c r="I12" s="88"/>
      <c r="J12" s="88"/>
      <c r="K12" s="89"/>
      <c r="L12" s="89"/>
      <c r="M12" s="90"/>
      <c r="N12" s="91"/>
      <c r="O12" s="92"/>
    </row>
    <row r="13" spans="2:15" s="66" customFormat="1" ht="25.5" customHeight="1">
      <c r="B13" s="167" t="s">
        <v>0</v>
      </c>
      <c r="C13" s="169" t="s">
        <v>133</v>
      </c>
      <c r="D13" s="169" t="s">
        <v>134</v>
      </c>
      <c r="E13" s="171" t="s">
        <v>135</v>
      </c>
      <c r="F13" s="171"/>
      <c r="G13" s="171"/>
      <c r="H13" s="171"/>
      <c r="I13" s="171"/>
      <c r="J13" s="169" t="s">
        <v>136</v>
      </c>
      <c r="K13" s="172" t="s">
        <v>137</v>
      </c>
      <c r="L13" s="173"/>
      <c r="M13" s="169" t="s">
        <v>138</v>
      </c>
      <c r="N13" s="93"/>
      <c r="O13" s="94"/>
    </row>
    <row r="14" spans="2:15" s="66" customFormat="1" ht="25.5">
      <c r="B14" s="168"/>
      <c r="C14" s="170"/>
      <c r="D14" s="170"/>
      <c r="E14" s="171"/>
      <c r="F14" s="171"/>
      <c r="G14" s="171"/>
      <c r="H14" s="171"/>
      <c r="I14" s="171"/>
      <c r="J14" s="168"/>
      <c r="K14" s="95" t="s">
        <v>139</v>
      </c>
      <c r="L14" s="95" t="s">
        <v>140</v>
      </c>
      <c r="M14" s="168"/>
      <c r="N14" s="93"/>
      <c r="O14" s="94"/>
    </row>
    <row r="15" spans="2:15" s="125" customFormat="1" ht="15.75" customHeight="1">
      <c r="B15" s="147">
        <v>1</v>
      </c>
      <c r="C15" s="147" t="s">
        <v>141</v>
      </c>
      <c r="D15" s="147">
        <v>500</v>
      </c>
      <c r="E15" s="103" t="str">
        <f>INDEX('[4]K6MAC'!$B$1:$CH$5,4,'[4]BD'!L15)</f>
        <v>Triết học</v>
      </c>
      <c r="F15" s="97"/>
      <c r="G15" s="97"/>
      <c r="H15" s="97"/>
      <c r="I15" s="98"/>
      <c r="J15" s="99">
        <v>4</v>
      </c>
      <c r="K15" s="148">
        <v>7.8</v>
      </c>
      <c r="L15" s="148"/>
      <c r="M15" s="149"/>
      <c r="N15" s="91">
        <f>J15*K15</f>
        <v>31.2</v>
      </c>
      <c r="O15" s="92"/>
    </row>
    <row r="16" spans="2:15" s="125" customFormat="1" ht="15.75" customHeight="1">
      <c r="B16" s="147">
        <v>2</v>
      </c>
      <c r="C16" s="147" t="s">
        <v>142</v>
      </c>
      <c r="D16" s="147">
        <v>601</v>
      </c>
      <c r="E16" s="103" t="str">
        <f>INDEX('[4]K6MAC'!$B$1:$CH$5,4,'[4]BD'!L16)</f>
        <v>Anh văn 1</v>
      </c>
      <c r="F16" s="97"/>
      <c r="G16" s="97"/>
      <c r="H16" s="97"/>
      <c r="I16" s="98"/>
      <c r="J16" s="102">
        <v>3</v>
      </c>
      <c r="K16" s="148">
        <v>8.5</v>
      </c>
      <c r="L16" s="148"/>
      <c r="M16" s="149"/>
      <c r="N16" s="91">
        <f aca="true" t="shared" si="0" ref="N16:N37">J16*K16</f>
        <v>25.5</v>
      </c>
      <c r="O16" s="92"/>
    </row>
    <row r="17" spans="2:15" s="125" customFormat="1" ht="15.75" customHeight="1">
      <c r="B17" s="147">
        <v>3</v>
      </c>
      <c r="C17" s="147" t="s">
        <v>141</v>
      </c>
      <c r="D17" s="147">
        <v>600</v>
      </c>
      <c r="E17" s="103" t="str">
        <f>INDEX('[4]K6MAC'!$B$1:$CH$5,4,'[4]BD'!L17)</f>
        <v>Phương pháp luận nghiên cứu khoa học</v>
      </c>
      <c r="F17" s="97"/>
      <c r="G17" s="97"/>
      <c r="H17" s="97"/>
      <c r="I17" s="98"/>
      <c r="J17" s="102">
        <v>2</v>
      </c>
      <c r="K17" s="148">
        <v>8.5</v>
      </c>
      <c r="L17" s="148"/>
      <c r="M17" s="149"/>
      <c r="N17" s="91">
        <f t="shared" si="0"/>
        <v>17</v>
      </c>
      <c r="O17" s="92"/>
    </row>
    <row r="18" spans="2:15" s="125" customFormat="1" ht="15.75" customHeight="1">
      <c r="B18" s="147">
        <v>4</v>
      </c>
      <c r="C18" s="147" t="s">
        <v>143</v>
      </c>
      <c r="D18" s="147">
        <v>601</v>
      </c>
      <c r="E18" s="103" t="s">
        <v>17</v>
      </c>
      <c r="F18" s="97"/>
      <c r="G18" s="97"/>
      <c r="H18" s="97"/>
      <c r="I18" s="98"/>
      <c r="J18" s="102">
        <v>3</v>
      </c>
      <c r="K18" s="148">
        <v>8.2</v>
      </c>
      <c r="L18" s="148"/>
      <c r="M18" s="149"/>
      <c r="N18" s="91">
        <f t="shared" si="0"/>
        <v>24.599999999999998</v>
      </c>
      <c r="O18" s="92"/>
    </row>
    <row r="19" spans="2:15" s="125" customFormat="1" ht="15.75" customHeight="1">
      <c r="B19" s="147">
        <v>5</v>
      </c>
      <c r="C19" s="147" t="s">
        <v>144</v>
      </c>
      <c r="D19" s="147">
        <v>602</v>
      </c>
      <c r="E19" s="103" t="s">
        <v>145</v>
      </c>
      <c r="F19" s="97"/>
      <c r="G19" s="97"/>
      <c r="H19" s="97"/>
      <c r="I19" s="98"/>
      <c r="J19" s="102">
        <v>3</v>
      </c>
      <c r="K19" s="148">
        <v>7.9</v>
      </c>
      <c r="L19" s="148"/>
      <c r="M19" s="149"/>
      <c r="N19" s="91">
        <f t="shared" si="0"/>
        <v>23.700000000000003</v>
      </c>
      <c r="O19" s="92"/>
    </row>
    <row r="20" spans="2:15" s="125" customFormat="1" ht="15.75" customHeight="1">
      <c r="B20" s="147">
        <v>6</v>
      </c>
      <c r="C20" s="147" t="s">
        <v>146</v>
      </c>
      <c r="D20" s="147">
        <v>601</v>
      </c>
      <c r="E20" s="103" t="s">
        <v>27</v>
      </c>
      <c r="F20" s="97"/>
      <c r="G20" s="97"/>
      <c r="H20" s="97"/>
      <c r="I20" s="98"/>
      <c r="J20" s="102">
        <v>2</v>
      </c>
      <c r="K20" s="148">
        <v>8.4</v>
      </c>
      <c r="L20" s="148"/>
      <c r="M20" s="149"/>
      <c r="N20" s="91">
        <f t="shared" si="0"/>
        <v>16.8</v>
      </c>
      <c r="O20" s="92"/>
    </row>
    <row r="21" spans="2:15" s="125" customFormat="1" ht="15.75" customHeight="1">
      <c r="B21" s="147">
        <v>7</v>
      </c>
      <c r="C21" s="147" t="s">
        <v>147</v>
      </c>
      <c r="D21" s="147">
        <v>601</v>
      </c>
      <c r="E21" s="103" t="s">
        <v>29</v>
      </c>
      <c r="F21" s="97"/>
      <c r="G21" s="97"/>
      <c r="H21" s="97"/>
      <c r="I21" s="98"/>
      <c r="J21" s="102">
        <v>3</v>
      </c>
      <c r="K21" s="148">
        <v>7.5</v>
      </c>
      <c r="L21" s="148"/>
      <c r="M21" s="149"/>
      <c r="N21" s="91">
        <f t="shared" si="0"/>
        <v>22.5</v>
      </c>
      <c r="O21" s="92"/>
    </row>
    <row r="22" spans="2:15" s="125" customFormat="1" ht="15.75" customHeight="1">
      <c r="B22" s="147">
        <v>8</v>
      </c>
      <c r="C22" s="147" t="s">
        <v>148</v>
      </c>
      <c r="D22" s="147">
        <v>651</v>
      </c>
      <c r="E22" s="103" t="s">
        <v>102</v>
      </c>
      <c r="F22" s="97"/>
      <c r="G22" s="97"/>
      <c r="H22" s="97"/>
      <c r="I22" s="98"/>
      <c r="J22" s="102">
        <v>2</v>
      </c>
      <c r="K22" s="148">
        <v>8.9</v>
      </c>
      <c r="L22" s="148"/>
      <c r="M22" s="149"/>
      <c r="N22" s="91">
        <f t="shared" si="0"/>
        <v>17.8</v>
      </c>
      <c r="O22" s="92"/>
    </row>
    <row r="23" spans="2:15" s="125" customFormat="1" ht="15.75" customHeight="1">
      <c r="B23" s="147">
        <v>9</v>
      </c>
      <c r="C23" s="147" t="s">
        <v>149</v>
      </c>
      <c r="D23" s="147">
        <v>651</v>
      </c>
      <c r="E23" s="103" t="s">
        <v>107</v>
      </c>
      <c r="F23" s="97"/>
      <c r="G23" s="97"/>
      <c r="H23" s="97"/>
      <c r="I23" s="98"/>
      <c r="J23" s="102">
        <v>3</v>
      </c>
      <c r="K23" s="148">
        <v>6.9</v>
      </c>
      <c r="L23" s="148"/>
      <c r="M23" s="149"/>
      <c r="N23" s="91">
        <f t="shared" si="0"/>
        <v>20.700000000000003</v>
      </c>
      <c r="O23" s="92"/>
    </row>
    <row r="24" spans="2:15" s="66" customFormat="1" ht="15.75" customHeight="1">
      <c r="B24" s="96">
        <v>10</v>
      </c>
      <c r="C24" s="96" t="s">
        <v>150</v>
      </c>
      <c r="D24" s="96">
        <v>601</v>
      </c>
      <c r="E24" s="103" t="s">
        <v>14</v>
      </c>
      <c r="F24" s="97"/>
      <c r="G24" s="97"/>
      <c r="H24" s="97"/>
      <c r="I24" s="98"/>
      <c r="J24" s="102">
        <v>2</v>
      </c>
      <c r="K24" s="148">
        <v>8</v>
      </c>
      <c r="L24" s="100"/>
      <c r="M24" s="101"/>
      <c r="N24" s="91">
        <f t="shared" si="0"/>
        <v>16</v>
      </c>
      <c r="O24" s="92"/>
    </row>
    <row r="25" spans="2:15" s="66" customFormat="1" ht="15.75" customHeight="1">
      <c r="B25" s="96">
        <v>11</v>
      </c>
      <c r="C25" s="96" t="s">
        <v>144</v>
      </c>
      <c r="D25" s="96">
        <v>614</v>
      </c>
      <c r="E25" s="103" t="s">
        <v>16</v>
      </c>
      <c r="F25" s="97"/>
      <c r="G25" s="97"/>
      <c r="H25" s="97"/>
      <c r="I25" s="98"/>
      <c r="J25" s="102">
        <v>3</v>
      </c>
      <c r="K25" s="100">
        <v>8.1</v>
      </c>
      <c r="L25" s="100"/>
      <c r="M25" s="101"/>
      <c r="N25" s="91">
        <f t="shared" si="0"/>
        <v>24.299999999999997</v>
      </c>
      <c r="O25" s="92"/>
    </row>
    <row r="26" spans="2:15" s="66" customFormat="1" ht="15.75" customHeight="1">
      <c r="B26" s="96">
        <v>12</v>
      </c>
      <c r="C26" s="96" t="s">
        <v>151</v>
      </c>
      <c r="D26" s="96">
        <v>651</v>
      </c>
      <c r="E26" s="103" t="s">
        <v>105</v>
      </c>
      <c r="F26" s="97"/>
      <c r="G26" s="97"/>
      <c r="H26" s="97"/>
      <c r="I26" s="98"/>
      <c r="J26" s="102">
        <v>3</v>
      </c>
      <c r="K26" s="100">
        <v>9.2</v>
      </c>
      <c r="L26" s="100"/>
      <c r="M26" s="101"/>
      <c r="N26" s="91">
        <f t="shared" si="0"/>
        <v>27.599999999999998</v>
      </c>
      <c r="O26" s="92"/>
    </row>
    <row r="27" spans="2:15" s="66" customFormat="1" ht="15.75" customHeight="1">
      <c r="B27" s="96">
        <v>13</v>
      </c>
      <c r="C27" s="96" t="s">
        <v>152</v>
      </c>
      <c r="D27" s="96">
        <v>612</v>
      </c>
      <c r="E27" s="103" t="s">
        <v>31</v>
      </c>
      <c r="F27" s="97"/>
      <c r="G27" s="97"/>
      <c r="H27" s="97"/>
      <c r="I27" s="98"/>
      <c r="J27" s="102">
        <v>3</v>
      </c>
      <c r="K27" s="100">
        <v>8.8</v>
      </c>
      <c r="L27" s="100"/>
      <c r="M27" s="101"/>
      <c r="N27" s="91">
        <f t="shared" si="0"/>
        <v>26.400000000000002</v>
      </c>
      <c r="O27" s="92"/>
    </row>
    <row r="28" spans="2:15" s="66" customFormat="1" ht="15.75" customHeight="1">
      <c r="B28" s="96">
        <v>14</v>
      </c>
      <c r="C28" s="96" t="s">
        <v>142</v>
      </c>
      <c r="D28" s="96">
        <v>602</v>
      </c>
      <c r="E28" s="103" t="s">
        <v>7</v>
      </c>
      <c r="F28" s="97"/>
      <c r="G28" s="97"/>
      <c r="H28" s="97"/>
      <c r="I28" s="98"/>
      <c r="J28" s="102">
        <v>3</v>
      </c>
      <c r="K28" s="100">
        <v>8</v>
      </c>
      <c r="L28" s="100"/>
      <c r="M28" s="101"/>
      <c r="N28" s="91">
        <f t="shared" si="0"/>
        <v>24</v>
      </c>
      <c r="O28" s="92"/>
    </row>
    <row r="29" spans="2:15" s="66" customFormat="1" ht="15.75" customHeight="1">
      <c r="B29" s="96">
        <v>15</v>
      </c>
      <c r="C29" s="96" t="s">
        <v>153</v>
      </c>
      <c r="D29" s="96">
        <v>601</v>
      </c>
      <c r="E29" s="103" t="s">
        <v>154</v>
      </c>
      <c r="F29" s="97"/>
      <c r="G29" s="97"/>
      <c r="H29" s="97"/>
      <c r="I29" s="98"/>
      <c r="J29" s="102">
        <v>3</v>
      </c>
      <c r="K29" s="100">
        <v>7.5</v>
      </c>
      <c r="L29" s="100"/>
      <c r="M29" s="101"/>
      <c r="N29" s="91">
        <f t="shared" si="0"/>
        <v>22.5</v>
      </c>
      <c r="O29" s="92"/>
    </row>
    <row r="30" spans="2:15" s="66" customFormat="1" ht="15.75" customHeight="1">
      <c r="B30" s="96">
        <v>16</v>
      </c>
      <c r="C30" s="96" t="s">
        <v>143</v>
      </c>
      <c r="D30" s="96">
        <v>702</v>
      </c>
      <c r="E30" s="103" t="s">
        <v>33</v>
      </c>
      <c r="F30" s="97"/>
      <c r="G30" s="97"/>
      <c r="H30" s="97"/>
      <c r="I30" s="98"/>
      <c r="J30" s="102">
        <v>3</v>
      </c>
      <c r="K30" s="100">
        <v>7.9</v>
      </c>
      <c r="L30" s="100"/>
      <c r="M30" s="101"/>
      <c r="N30" s="91">
        <f t="shared" si="0"/>
        <v>23.700000000000003</v>
      </c>
      <c r="O30" s="92"/>
    </row>
    <row r="31" spans="2:15" s="66" customFormat="1" ht="15.75" customHeight="1">
      <c r="B31" s="96">
        <v>17</v>
      </c>
      <c r="C31" s="96" t="s">
        <v>153</v>
      </c>
      <c r="D31" s="96">
        <v>705</v>
      </c>
      <c r="E31" s="103" t="s">
        <v>104</v>
      </c>
      <c r="F31" s="97"/>
      <c r="G31" s="97"/>
      <c r="H31" s="97"/>
      <c r="I31" s="98"/>
      <c r="J31" s="102">
        <v>3</v>
      </c>
      <c r="K31" s="100">
        <v>7.8</v>
      </c>
      <c r="L31" s="100"/>
      <c r="M31" s="101"/>
      <c r="N31" s="91">
        <f t="shared" si="0"/>
        <v>23.4</v>
      </c>
      <c r="O31" s="92"/>
    </row>
    <row r="32" spans="2:15" s="66" customFormat="1" ht="15.75" customHeight="1">
      <c r="B32" s="96">
        <v>18</v>
      </c>
      <c r="C32" s="96" t="s">
        <v>143</v>
      </c>
      <c r="D32" s="96">
        <v>703</v>
      </c>
      <c r="E32" s="103" t="s">
        <v>155</v>
      </c>
      <c r="F32" s="97"/>
      <c r="G32" s="97"/>
      <c r="H32" s="97"/>
      <c r="I32" s="98"/>
      <c r="J32" s="102">
        <v>3</v>
      </c>
      <c r="K32" s="100">
        <v>8.3</v>
      </c>
      <c r="L32" s="100"/>
      <c r="M32" s="101"/>
      <c r="N32" s="91">
        <f t="shared" si="0"/>
        <v>24.900000000000002</v>
      </c>
      <c r="O32" s="92"/>
    </row>
    <row r="33" spans="2:15" s="66" customFormat="1" ht="15.75" customHeight="1">
      <c r="B33" s="96">
        <v>19</v>
      </c>
      <c r="C33" s="96" t="s">
        <v>146</v>
      </c>
      <c r="D33" s="96">
        <v>706</v>
      </c>
      <c r="E33" s="103" t="s">
        <v>109</v>
      </c>
      <c r="F33" s="97"/>
      <c r="G33" s="97"/>
      <c r="H33" s="97"/>
      <c r="I33" s="98"/>
      <c r="J33" s="102">
        <v>2</v>
      </c>
      <c r="K33" s="100">
        <v>8.7</v>
      </c>
      <c r="L33" s="100"/>
      <c r="M33" s="101"/>
      <c r="N33" s="91">
        <f t="shared" si="0"/>
        <v>17.4</v>
      </c>
      <c r="O33" s="92"/>
    </row>
    <row r="34" spans="2:15" s="66" customFormat="1" ht="15.75" customHeight="1">
      <c r="B34" s="96">
        <v>20</v>
      </c>
      <c r="C34" s="96" t="s">
        <v>142</v>
      </c>
      <c r="D34" s="96">
        <v>701</v>
      </c>
      <c r="E34" s="103" t="s">
        <v>9</v>
      </c>
      <c r="F34" s="97"/>
      <c r="G34" s="97"/>
      <c r="H34" s="97"/>
      <c r="I34" s="98"/>
      <c r="J34" s="102">
        <v>3</v>
      </c>
      <c r="K34" s="100">
        <v>8.2</v>
      </c>
      <c r="L34" s="100"/>
      <c r="M34" s="101"/>
      <c r="N34" s="91">
        <f t="shared" si="0"/>
        <v>24.599999999999998</v>
      </c>
      <c r="O34" s="92"/>
    </row>
    <row r="35" spans="2:15" s="66" customFormat="1" ht="15.75" customHeight="1">
      <c r="B35" s="96">
        <v>21</v>
      </c>
      <c r="C35" s="96" t="s">
        <v>148</v>
      </c>
      <c r="D35" s="96">
        <v>703</v>
      </c>
      <c r="E35" s="103" t="s">
        <v>113</v>
      </c>
      <c r="F35" s="97"/>
      <c r="G35" s="97"/>
      <c r="H35" s="97"/>
      <c r="I35" s="98"/>
      <c r="J35" s="102">
        <v>2</v>
      </c>
      <c r="K35" s="100">
        <v>7.5</v>
      </c>
      <c r="L35" s="100"/>
      <c r="M35" s="101"/>
      <c r="N35" s="91">
        <f t="shared" si="0"/>
        <v>15</v>
      </c>
      <c r="O35" s="92"/>
    </row>
    <row r="36" spans="2:15" s="66" customFormat="1" ht="15.75" customHeight="1">
      <c r="B36" s="96">
        <v>22</v>
      </c>
      <c r="C36" s="96" t="s">
        <v>146</v>
      </c>
      <c r="D36" s="96">
        <v>703</v>
      </c>
      <c r="E36" s="103" t="s">
        <v>35</v>
      </c>
      <c r="F36" s="97"/>
      <c r="G36" s="97"/>
      <c r="H36" s="97"/>
      <c r="I36" s="98"/>
      <c r="J36" s="102">
        <v>3</v>
      </c>
      <c r="K36" s="100">
        <v>8.6</v>
      </c>
      <c r="L36" s="100"/>
      <c r="M36" s="101"/>
      <c r="N36" s="91">
        <f t="shared" si="0"/>
        <v>25.799999999999997</v>
      </c>
      <c r="O36" s="92"/>
    </row>
    <row r="37" spans="2:15" s="66" customFormat="1" ht="15.75" customHeight="1">
      <c r="B37" s="145">
        <v>23</v>
      </c>
      <c r="C37" s="145" t="s">
        <v>149</v>
      </c>
      <c r="D37" s="146">
        <v>703</v>
      </c>
      <c r="E37" s="104" t="s">
        <v>115</v>
      </c>
      <c r="F37" s="105"/>
      <c r="G37" s="105"/>
      <c r="H37" s="105"/>
      <c r="I37" s="106"/>
      <c r="J37" s="107">
        <v>3</v>
      </c>
      <c r="K37" s="108">
        <v>8.5</v>
      </c>
      <c r="L37" s="108"/>
      <c r="M37" s="109"/>
      <c r="N37" s="91">
        <f t="shared" si="0"/>
        <v>25.5</v>
      </c>
      <c r="O37" s="92"/>
    </row>
    <row r="38" spans="2:15" s="110" customFormat="1" ht="18.75" customHeight="1">
      <c r="B38" s="111"/>
      <c r="C38" s="111"/>
      <c r="D38" s="111"/>
      <c r="E38" s="112"/>
      <c r="F38" s="113"/>
      <c r="G38" s="113"/>
      <c r="H38" s="113"/>
      <c r="I38" s="113"/>
      <c r="J38" s="114">
        <f>SUM(J15:J37)</f>
        <v>64</v>
      </c>
      <c r="K38" s="115"/>
      <c r="M38" s="116"/>
      <c r="N38" s="117">
        <f>SUM(N15:N37)</f>
        <v>520.9</v>
      </c>
      <c r="O38" s="118"/>
    </row>
    <row r="39" spans="2:16" s="66" customFormat="1" ht="15">
      <c r="B39" s="119"/>
      <c r="C39" s="160" t="s">
        <v>156</v>
      </c>
      <c r="D39" s="160"/>
      <c r="E39" s="160"/>
      <c r="F39" s="160"/>
      <c r="G39" s="160"/>
      <c r="H39" s="120" t="s">
        <v>170</v>
      </c>
      <c r="I39" s="121"/>
      <c r="J39" s="122">
        <v>8.14</v>
      </c>
      <c r="K39" s="123"/>
      <c r="L39" s="124"/>
      <c r="M39" s="123"/>
      <c r="N39" s="125"/>
      <c r="O39" s="126"/>
      <c r="P39" s="66">
        <f>SUM(P15:P38)</f>
        <v>0</v>
      </c>
    </row>
    <row r="40" spans="2:15" s="66" customFormat="1" ht="15" hidden="1">
      <c r="B40" s="60"/>
      <c r="C40" s="60"/>
      <c r="D40" s="60"/>
      <c r="E40" s="110" t="s">
        <v>157</v>
      </c>
      <c r="F40" s="127"/>
      <c r="G40" s="127"/>
      <c r="H40" s="60" t="s">
        <v>127</v>
      </c>
      <c r="I40" s="121" t="e">
        <f>VLOOKUP($Q$6,'[4]K6MAC'!$B$6:$IV$65536,93,0)</f>
        <v>#N/A</v>
      </c>
      <c r="J40" s="128"/>
      <c r="K40" s="128"/>
      <c r="L40" s="128"/>
      <c r="M40" s="128"/>
      <c r="N40" s="125"/>
      <c r="O40" s="126"/>
    </row>
    <row r="41" spans="2:15" s="66" customFormat="1" ht="3.75" customHeight="1" hidden="1">
      <c r="B41" s="129"/>
      <c r="C41" s="129"/>
      <c r="D41" s="129"/>
      <c r="E41" s="130"/>
      <c r="F41" s="129"/>
      <c r="G41" s="129"/>
      <c r="H41" s="129"/>
      <c r="I41" s="128"/>
      <c r="J41" s="128"/>
      <c r="K41" s="128"/>
      <c r="L41" s="128"/>
      <c r="M41" s="128"/>
      <c r="N41" s="125"/>
      <c r="O41" s="126"/>
    </row>
    <row r="42" spans="2:15" s="66" customFormat="1" ht="15" customHeight="1" hidden="1">
      <c r="B42" s="161" t="e">
        <f>"Đề tài luận văn:"&amp;" "&amp;VLOOKUP($Q$6,'[4]LUAN VAN'!$B$4:$L$17,6,0)</f>
        <v>#N/A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25"/>
      <c r="O42" s="126"/>
    </row>
    <row r="43" spans="2:15" s="66" customFormat="1" ht="15" customHeight="1" hidden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25"/>
      <c r="O43" s="126"/>
    </row>
    <row r="44" spans="2:15" s="66" customFormat="1" ht="15" hidden="1">
      <c r="B44" s="127" t="e">
        <f>"Bảo vệ ngày "&amp;DAY(VLOOKUP($Q$6,'[4]LUAN VAN'!$B$4:$M$17,12,0))&amp;" tháng "&amp;MONTH(VLOOKUP('[4]BD'!$O$6,'[4]LUAN VAN'!$B$4:$M$17,12,0))&amp;" năm "&amp;YEAR(VLOOKUP('[4]BD'!$O$6,'[4]LUAN VAN'!$B$4:$M$17,12,0))&amp;" tại Hội đồng Chấm Luận văn gồm:"</f>
        <v>#N/A</v>
      </c>
      <c r="C44" s="127"/>
      <c r="D44" s="127"/>
      <c r="E44" s="130"/>
      <c r="F44" s="61"/>
      <c r="G44" s="61"/>
      <c r="H44" s="130"/>
      <c r="J44" s="59"/>
      <c r="K44" s="59"/>
      <c r="L44" s="59"/>
      <c r="M44" s="59"/>
      <c r="N44" s="91"/>
      <c r="O44" s="92"/>
    </row>
    <row r="45" spans="2:15" s="66" customFormat="1" ht="15" hidden="1">
      <c r="B45" s="131" t="s">
        <v>158</v>
      </c>
      <c r="C45" s="131"/>
      <c r="D45" s="131"/>
      <c r="E45" s="132" t="e">
        <f>VLOOKUP($Q$6,'[4]LUAN VAN'!$B$4:$L$17,7,0)</f>
        <v>#N/A</v>
      </c>
      <c r="F45" s="58"/>
      <c r="G45" s="58"/>
      <c r="H45" s="130"/>
      <c r="I45" s="130" t="s">
        <v>159</v>
      </c>
      <c r="J45" s="133"/>
      <c r="K45" s="133"/>
      <c r="L45" s="133"/>
      <c r="M45" s="133"/>
      <c r="N45" s="91"/>
      <c r="O45" s="92"/>
    </row>
    <row r="46" spans="2:15" s="66" customFormat="1" ht="15" hidden="1">
      <c r="B46" s="131" t="s">
        <v>160</v>
      </c>
      <c r="C46" s="131"/>
      <c r="D46" s="131"/>
      <c r="E46" s="132" t="e">
        <f>VLOOKUP($Q$6,'[4]LUAN VAN'!$B$4:$L$17,8,0)</f>
        <v>#N/A</v>
      </c>
      <c r="F46" s="58"/>
      <c r="G46" s="58"/>
      <c r="H46" s="130"/>
      <c r="I46" s="130" t="s">
        <v>161</v>
      </c>
      <c r="J46" s="133"/>
      <c r="K46" s="133"/>
      <c r="L46" s="133"/>
      <c r="M46" s="133"/>
      <c r="N46" s="84"/>
      <c r="O46" s="85"/>
    </row>
    <row r="47" spans="2:15" s="66" customFormat="1" ht="15" hidden="1">
      <c r="B47" s="131" t="s">
        <v>162</v>
      </c>
      <c r="C47" s="131"/>
      <c r="D47" s="131"/>
      <c r="E47" s="132" t="e">
        <f>VLOOKUP($Q$6,'[4]LUAN VAN'!$B$4:$L$17,9,0)</f>
        <v>#N/A</v>
      </c>
      <c r="F47" s="58"/>
      <c r="G47" s="58"/>
      <c r="H47" s="130"/>
      <c r="I47" s="130" t="s">
        <v>163</v>
      </c>
      <c r="J47" s="133"/>
      <c r="K47" s="133"/>
      <c r="L47" s="133"/>
      <c r="M47" s="133"/>
      <c r="N47" s="134"/>
      <c r="O47" s="135"/>
    </row>
    <row r="48" spans="2:15" s="66" customFormat="1" ht="15" hidden="1">
      <c r="B48" s="131" t="s">
        <v>164</v>
      </c>
      <c r="C48" s="131"/>
      <c r="D48" s="131"/>
      <c r="E48" s="132" t="e">
        <f>VLOOKUP($Q$6,'[4]LUAN VAN'!$B$4:$L$17,10,0)</f>
        <v>#N/A</v>
      </c>
      <c r="F48" s="58"/>
      <c r="G48" s="58"/>
      <c r="H48" s="130"/>
      <c r="I48" s="130" t="s">
        <v>165</v>
      </c>
      <c r="J48" s="133"/>
      <c r="K48" s="133"/>
      <c r="L48" s="133"/>
      <c r="M48" s="133"/>
      <c r="N48" s="84"/>
      <c r="O48" s="85"/>
    </row>
    <row r="49" spans="14:15" s="130" customFormat="1" ht="12" customHeight="1">
      <c r="N49" s="136"/>
      <c r="O49" s="137"/>
    </row>
    <row r="50" spans="8:15" s="130" customFormat="1" ht="15">
      <c r="H50" s="165" t="str">
        <f ca="1">"Đà Nẵng, ngày "&amp;TEXT(DAY(TODAY()),"00")&amp;" tháng "&amp;TEXT(MONTH(TODAY()),"00")&amp;" năm "&amp;YEAR(TODAY())</f>
        <v>Đà Nẵng, ngày 24 tháng 03 năm 2020</v>
      </c>
      <c r="I50" s="165"/>
      <c r="J50" s="165"/>
      <c r="K50" s="165"/>
      <c r="L50" s="165"/>
      <c r="M50" s="165"/>
      <c r="N50" s="136"/>
      <c r="O50" s="137"/>
    </row>
    <row r="51" spans="8:15" s="138" customFormat="1" ht="16.5">
      <c r="H51" s="158" t="s">
        <v>166</v>
      </c>
      <c r="I51" s="158"/>
      <c r="J51" s="158"/>
      <c r="K51" s="158"/>
      <c r="L51" s="158"/>
      <c r="M51" s="158"/>
      <c r="N51" s="84"/>
      <c r="O51" s="85"/>
    </row>
    <row r="52" spans="11:15" s="138" customFormat="1" ht="16.5">
      <c r="K52" s="139"/>
      <c r="N52" s="140"/>
      <c r="O52" s="141"/>
    </row>
    <row r="53" spans="11:15" s="138" customFormat="1" ht="16.5">
      <c r="K53" s="139"/>
      <c r="N53" s="91"/>
      <c r="O53" s="92"/>
    </row>
    <row r="54" spans="11:15" s="138" customFormat="1" ht="16.5">
      <c r="K54" s="142"/>
      <c r="N54" s="91"/>
      <c r="O54" s="92"/>
    </row>
    <row r="55" spans="11:15" s="138" customFormat="1" ht="16.5">
      <c r="K55" s="142"/>
      <c r="N55" s="91"/>
      <c r="O55" s="92"/>
    </row>
    <row r="56" spans="11:15" s="138" customFormat="1" ht="16.5">
      <c r="K56" s="139"/>
      <c r="N56" s="91"/>
      <c r="O56" s="92"/>
    </row>
    <row r="57" spans="10:15" s="138" customFormat="1" ht="16.5">
      <c r="J57" s="159" t="s">
        <v>171</v>
      </c>
      <c r="K57" s="159"/>
      <c r="L57" s="159"/>
      <c r="M57" s="159"/>
      <c r="N57" s="143"/>
      <c r="O57" s="144"/>
    </row>
    <row r="58" spans="14:15" s="138" customFormat="1" ht="16.5">
      <c r="N58" s="143"/>
      <c r="O58" s="144"/>
    </row>
    <row r="59" spans="14:15" s="138" customFormat="1" ht="16.5">
      <c r="N59" s="143"/>
      <c r="O59" s="144"/>
    </row>
    <row r="60" spans="14:15" s="138" customFormat="1" ht="16.5">
      <c r="N60" s="143"/>
      <c r="O60" s="144"/>
    </row>
    <row r="61" spans="14:15" s="138" customFormat="1" ht="16.5">
      <c r="N61" s="143"/>
      <c r="O61" s="144"/>
    </row>
    <row r="62" spans="14:15" s="138" customFormat="1" ht="16.5">
      <c r="N62" s="143"/>
      <c r="O62" s="144"/>
    </row>
    <row r="63" spans="14:15" s="138" customFormat="1" ht="16.5">
      <c r="N63" s="143"/>
      <c r="O63" s="144"/>
    </row>
    <row r="64" spans="14:15" s="138" customFormat="1" ht="16.5">
      <c r="N64" s="143"/>
      <c r="O64" s="144"/>
    </row>
    <row r="65" spans="14:15" s="138" customFormat="1" ht="16.5">
      <c r="N65" s="143"/>
      <c r="O65" s="144"/>
    </row>
    <row r="66" spans="14:15" s="138" customFormat="1" ht="16.5">
      <c r="N66" s="143"/>
      <c r="O66" s="144"/>
    </row>
    <row r="67" spans="14:15" s="138" customFormat="1" ht="16.5">
      <c r="N67" s="143"/>
      <c r="O67" s="144"/>
    </row>
  </sheetData>
  <sheetProtection/>
  <mergeCells count="18">
    <mergeCell ref="Q6:R6"/>
    <mergeCell ref="B13:B14"/>
    <mergeCell ref="C13:C14"/>
    <mergeCell ref="D13:D14"/>
    <mergeCell ref="E13:I14"/>
    <mergeCell ref="J13:J14"/>
    <mergeCell ref="K13:L13"/>
    <mergeCell ref="M13:M14"/>
    <mergeCell ref="B6:M6"/>
    <mergeCell ref="H51:M51"/>
    <mergeCell ref="J57:M57"/>
    <mergeCell ref="C39:G39"/>
    <mergeCell ref="B42:M43"/>
    <mergeCell ref="H1:M1"/>
    <mergeCell ref="H2:M2"/>
    <mergeCell ref="D1:G1"/>
    <mergeCell ref="H50:M50"/>
    <mergeCell ref="B3:G4"/>
  </mergeCells>
  <conditionalFormatting sqref="K15:L3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Bao_tri</cp:lastModifiedBy>
  <cp:lastPrinted>2020-03-21T03:15:48Z</cp:lastPrinted>
  <dcterms:created xsi:type="dcterms:W3CDTF">2017-08-04T02:37:49Z</dcterms:created>
  <dcterms:modified xsi:type="dcterms:W3CDTF">2020-03-24T02:54:01Z</dcterms:modified>
  <cp:category/>
  <cp:version/>
  <cp:contentType/>
  <cp:contentStatus/>
</cp:coreProperties>
</file>