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 KHÓA 25\CHUYÊN ĐỀ TỐT NGHIỆP\"/>
    </mc:Choice>
  </mc:AlternateContent>
  <bookViews>
    <workbookView xWindow="240" yWindow="315" windowWidth="8460" windowHeight="6105" tabRatio="643" firstSheet="1" activeTab="1"/>
  </bookViews>
  <sheets>
    <sheet name="BD" sheetId="16" state="hidden" r:id="rId1"/>
    <sheet name="ĐIỂM-CĐTN" sheetId="20" r:id="rId2"/>
  </sheets>
  <externalReferences>
    <externalReference r:id="rId3"/>
  </externalReferences>
  <definedNames>
    <definedName name="_Fill" localSheetId="0" hidden="1">#REF!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DSLOP">[1]DSSV!$A$7:$T$996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KHANH" localSheetId="1" hidden="1">#REF!</definedName>
    <definedName name="KHANH" hidden="1">#REF!</definedName>
    <definedName name="_xlnm.Print_Area" localSheetId="0">BD!$A$1:$O$49</definedName>
    <definedName name="_xlnm.Print_Area" localSheetId="1">'ĐIỂM-CĐTN'!$A$1:$N$34</definedName>
    <definedName name="_xlnm.Print_Titles" localSheetId="1">'ĐIỂM-CĐTN'!$5:$7</definedName>
  </definedNames>
  <calcPr calcId="162913"/>
</workbook>
</file>

<file path=xl/calcChain.xml><?xml version="1.0" encoding="utf-8"?>
<calcChain xmlns="http://schemas.openxmlformats.org/spreadsheetml/2006/main">
  <c r="I43" i="16" l="1"/>
  <c r="O33" i="16" l="1"/>
  <c r="P16" i="16"/>
  <c r="O16" i="16"/>
  <c r="O17" i="16" s="1"/>
  <c r="O18" i="16" s="1"/>
  <c r="B16" i="16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M8" i="16"/>
  <c r="J15" i="16"/>
  <c r="G8" i="16"/>
  <c r="E15" i="16"/>
  <c r="D15" i="16"/>
  <c r="B35" i="16"/>
  <c r="C39" i="16"/>
  <c r="C42" i="16"/>
  <c r="D16" i="16"/>
  <c r="K33" i="16" l="1"/>
  <c r="P17" i="16"/>
  <c r="P18" i="16" s="1"/>
  <c r="O19" i="16"/>
  <c r="G9" i="16"/>
  <c r="J17" i="16"/>
  <c r="J16" i="16"/>
  <c r="J18" i="16"/>
  <c r="D18" i="16"/>
  <c r="C40" i="16"/>
  <c r="E16" i="16"/>
  <c r="B8" i="16"/>
  <c r="C15" i="16"/>
  <c r="C16" i="16"/>
  <c r="B37" i="16"/>
  <c r="E17" i="16"/>
  <c r="C38" i="16"/>
  <c r="D17" i="16"/>
  <c r="M9" i="16"/>
  <c r="E18" i="16"/>
  <c r="C41" i="16"/>
  <c r="M33" i="16" l="1"/>
  <c r="L33" i="16"/>
  <c r="P19" i="16"/>
  <c r="O20" i="16"/>
  <c r="E19" i="16"/>
  <c r="C17" i="16"/>
  <c r="D19" i="16"/>
  <c r="C18" i="16"/>
  <c r="J19" i="16"/>
  <c r="P20" i="16" l="1"/>
  <c r="O21" i="16"/>
  <c r="C19" i="16"/>
  <c r="E20" i="16"/>
  <c r="D20" i="16"/>
  <c r="J20" i="16"/>
  <c r="P21" i="16" l="1"/>
  <c r="O22" i="16"/>
  <c r="D21" i="16"/>
  <c r="E21" i="16"/>
  <c r="J21" i="16"/>
  <c r="C20" i="16"/>
  <c r="K16" i="16" l="1"/>
  <c r="K17" i="16"/>
  <c r="K15" i="16"/>
  <c r="K18" i="16"/>
  <c r="O23" i="16"/>
  <c r="P22" i="16"/>
  <c r="C21" i="16"/>
  <c r="E22" i="16"/>
  <c r="J22" i="16"/>
  <c r="D22" i="16"/>
  <c r="L17" i="16" l="1"/>
  <c r="Q17" i="16"/>
  <c r="L16" i="16"/>
  <c r="Q16" i="16"/>
  <c r="M18" i="16"/>
  <c r="Q18" i="16"/>
  <c r="L15" i="16"/>
  <c r="Q15" i="16"/>
  <c r="M15" i="16"/>
  <c r="L18" i="16"/>
  <c r="M17" i="16"/>
  <c r="M16" i="16"/>
  <c r="P23" i="16"/>
  <c r="O24" i="16"/>
  <c r="D23" i="16"/>
  <c r="J23" i="16"/>
  <c r="C22" i="16"/>
  <c r="E23" i="16"/>
  <c r="O25" i="16" l="1"/>
  <c r="P24" i="16"/>
  <c r="E24" i="16"/>
  <c r="C23" i="16"/>
  <c r="D24" i="16"/>
  <c r="J24" i="16"/>
  <c r="O26" i="16" l="1"/>
  <c r="P25" i="16"/>
  <c r="J25" i="16"/>
  <c r="D25" i="16"/>
  <c r="C24" i="16"/>
  <c r="E25" i="16"/>
  <c r="K23" i="16" l="1"/>
  <c r="K19" i="16"/>
  <c r="K21" i="16"/>
  <c r="M21" i="16" s="1"/>
  <c r="K22" i="16"/>
  <c r="K20" i="16"/>
  <c r="K24" i="16"/>
  <c r="K25" i="16"/>
  <c r="Q25" i="16" s="1"/>
  <c r="O27" i="16"/>
  <c r="P26" i="16"/>
  <c r="K26" i="16" s="1"/>
  <c r="J26" i="16"/>
  <c r="D26" i="16"/>
  <c r="C25" i="16"/>
  <c r="E26" i="16"/>
  <c r="M19" i="16" l="1"/>
  <c r="Q19" i="16"/>
  <c r="L24" i="16"/>
  <c r="Q24" i="16"/>
  <c r="M20" i="16"/>
  <c r="Q20" i="16"/>
  <c r="L22" i="16"/>
  <c r="Q22" i="16"/>
  <c r="L19" i="16"/>
  <c r="L21" i="16"/>
  <c r="Q21" i="16"/>
  <c r="L23" i="16"/>
  <c r="Q23" i="16"/>
  <c r="Q26" i="16"/>
  <c r="M22" i="16"/>
  <c r="M23" i="16"/>
  <c r="L20" i="16"/>
  <c r="M24" i="16"/>
  <c r="O28" i="16"/>
  <c r="L25" i="16"/>
  <c r="M25" i="16"/>
  <c r="P27" i="16"/>
  <c r="K27" i="16" s="1"/>
  <c r="E27" i="16"/>
  <c r="J27" i="16"/>
  <c r="D27" i="16"/>
  <c r="C26" i="16"/>
  <c r="K32" i="16" l="1"/>
  <c r="Q27" i="16"/>
  <c r="O29" i="16"/>
  <c r="O30" i="16" s="1"/>
  <c r="L26" i="16"/>
  <c r="M26" i="16"/>
  <c r="P28" i="16"/>
  <c r="K28" i="16" s="1"/>
  <c r="E28" i="16"/>
  <c r="C27" i="16"/>
  <c r="E30" i="16"/>
  <c r="D30" i="16"/>
  <c r="D28" i="16"/>
  <c r="J28" i="16"/>
  <c r="O31" i="16" l="1"/>
  <c r="M32" i="16"/>
  <c r="L32" i="16"/>
  <c r="Q28" i="16"/>
  <c r="L27" i="16"/>
  <c r="M27" i="16"/>
  <c r="P29" i="16"/>
  <c r="J31" i="16"/>
  <c r="J30" i="16"/>
  <c r="C28" i="16"/>
  <c r="E31" i="16"/>
  <c r="C30" i="16"/>
  <c r="D29" i="16"/>
  <c r="J29" i="16"/>
  <c r="E29" i="16"/>
  <c r="D31" i="16"/>
  <c r="K29" i="16" l="1"/>
  <c r="Q29" i="16" s="1"/>
  <c r="Q32" i="16" s="1"/>
  <c r="P30" i="16"/>
  <c r="J32" i="16"/>
  <c r="M28" i="16"/>
  <c r="L28" i="16"/>
  <c r="C29" i="16"/>
  <c r="C31" i="16"/>
  <c r="P31" i="16" l="1"/>
  <c r="K31" i="16" s="1"/>
  <c r="K30" i="16"/>
  <c r="L29" i="16"/>
  <c r="M29" i="16"/>
  <c r="L30" i="16" l="1"/>
  <c r="M30" i="16"/>
  <c r="L31" i="16"/>
  <c r="M31" i="16"/>
  <c r="Q33" i="16"/>
</calcChain>
</file>

<file path=xl/sharedStrings.xml><?xml version="1.0" encoding="utf-8"?>
<sst xmlns="http://schemas.openxmlformats.org/spreadsheetml/2006/main" count="253" uniqueCount="194">
  <si>
    <t>STT</t>
  </si>
  <si>
    <t>TÊN</t>
  </si>
  <si>
    <t>BỘ GIÁO DỤC &amp; ĐÀO TẠO</t>
  </si>
  <si>
    <t>TRƯỜNG ĐẠI HỌC DUY TÂN</t>
  </si>
  <si>
    <t>:</t>
  </si>
  <si>
    <t>Ngày, tháng, năm sinh</t>
  </si>
  <si>
    <t>Là học viên cao học khóa</t>
  </si>
  <si>
    <t>CỘNG HÒA XÃ HỘI CHỦ NGHĨA VIỆT NAM</t>
  </si>
  <si>
    <t>Độc lập - Tự do - Hạnh phúc</t>
  </si>
  <si>
    <t>BẢNG ĐIỂM CAO HỌC</t>
  </si>
  <si>
    <t>1.</t>
  </si>
  <si>
    <t>2.</t>
  </si>
  <si>
    <t>3.</t>
  </si>
  <si>
    <t>4.</t>
  </si>
  <si>
    <t>5.</t>
  </si>
  <si>
    <t>Chủ tịch Hội đồng</t>
  </si>
  <si>
    <t>Ủy viên Thư ký</t>
  </si>
  <si>
    <t>Ủy viên Phản biện 1</t>
  </si>
  <si>
    <t>Ủy viên Phản biện 2</t>
  </si>
  <si>
    <t>Ủy viên Hội đồng</t>
  </si>
  <si>
    <t>MÃ
MÔN</t>
  </si>
  <si>
    <t>SỐ
HIỆU</t>
  </si>
  <si>
    <t>TÊN MÔN HỌC</t>
  </si>
  <si>
    <t>SỐ
TÍN CHỈ</t>
  </si>
  <si>
    <t>ĐIỂM MÔN HỌC</t>
  </si>
  <si>
    <t>TL. HIỆU TRƯỞNG</t>
  </si>
  <si>
    <t xml:space="preserve">  *  Điểm trung bình chung tích lũy các môn học</t>
  </si>
  <si>
    <t>MÃ HV:</t>
  </si>
  <si>
    <t>Địa chỉ: 254 Nguyễn Văn Linh - TP Đà Nẵng
www.dtu.edu.vn - Tel: 0236.3650403</t>
  </si>
  <si>
    <t>A</t>
  </si>
  <si>
    <t>B</t>
  </si>
  <si>
    <t>C</t>
  </si>
  <si>
    <t>D</t>
  </si>
  <si>
    <t>Ngành đào tạo</t>
  </si>
  <si>
    <t>Định hướng nghiên cứu</t>
  </si>
  <si>
    <t>Chính quy</t>
  </si>
  <si>
    <t>Thang 10</t>
  </si>
  <si>
    <t>Điểm chữ</t>
  </si>
  <si>
    <t>Thang 4</t>
  </si>
  <si>
    <t>F</t>
  </si>
  <si>
    <t>C-</t>
  </si>
  <si>
    <t>C+</t>
  </si>
  <si>
    <t>B-</t>
  </si>
  <si>
    <t>B+</t>
  </si>
  <si>
    <t>A-</t>
  </si>
  <si>
    <t>A+</t>
  </si>
  <si>
    <t>Khoa học máy tính</t>
  </si>
  <si>
    <t>Hoàng</t>
  </si>
  <si>
    <t>Anh</t>
  </si>
  <si>
    <t>Bảo</t>
  </si>
  <si>
    <t>28311590030</t>
  </si>
  <si>
    <t>Công</t>
  </si>
  <si>
    <t>Danh</t>
  </si>
  <si>
    <t>Diện</t>
  </si>
  <si>
    <t>Dũng</t>
  </si>
  <si>
    <t>Võ Quang</t>
  </si>
  <si>
    <t>Duy</t>
  </si>
  <si>
    <t>Hiếu</t>
  </si>
  <si>
    <t>Hòa</t>
  </si>
  <si>
    <t>Lê</t>
  </si>
  <si>
    <t>Hưng</t>
  </si>
  <si>
    <t>Huy</t>
  </si>
  <si>
    <t>Nguyễn Tuấn</t>
  </si>
  <si>
    <t>Kiên</t>
  </si>
  <si>
    <t>Lệ</t>
  </si>
  <si>
    <t>Nhật</t>
  </si>
  <si>
    <t>Lê Đức Lưu</t>
  </si>
  <si>
    <t>Toản</t>
  </si>
  <si>
    <t>Trung</t>
  </si>
  <si>
    <t>Vẽ</t>
  </si>
  <si>
    <t>Vương</t>
  </si>
  <si>
    <t>'K25MCS2'</t>
  </si>
  <si>
    <t>GHI
 CHÚ</t>
  </si>
  <si>
    <t>TRƯỞNG  BAN SAU ĐẠI HỌC</t>
  </si>
  <si>
    <t>2022 - 2024</t>
  </si>
  <si>
    <t xml:space="preserve">  *  Điểm luận đồ án tốt nghiệp</t>
  </si>
  <si>
    <t xml:space="preserve">Nơi sinh </t>
  </si>
  <si>
    <t xml:space="preserve">Mã số học viên </t>
  </si>
  <si>
    <t>Hình thức đào tạo     :</t>
  </si>
  <si>
    <t>Loại chương trình đào tạo :</t>
  </si>
  <si>
    <t>TS. Hồ Văn Nhàn</t>
  </si>
  <si>
    <t xml:space="preserve"> ĐẠI HỌC DUY TÂN</t>
  </si>
  <si>
    <t xml:space="preserve">Nam </t>
  </si>
  <si>
    <t>23/11/1993</t>
  </si>
  <si>
    <t>Quảng Trị</t>
  </si>
  <si>
    <t>11/03/1988</t>
  </si>
  <si>
    <t>08/08/1985</t>
  </si>
  <si>
    <t>07/03/1997</t>
  </si>
  <si>
    <t>Nữ</t>
  </si>
  <si>
    <t>03/07/1991</t>
  </si>
  <si>
    <t>14/01/1983</t>
  </si>
  <si>
    <t>TT Huế</t>
  </si>
  <si>
    <t>03/03/1987</t>
  </si>
  <si>
    <t>30/04/1985</t>
  </si>
  <si>
    <t>Sông Bé</t>
  </si>
  <si>
    <t>02/08/1994</t>
  </si>
  <si>
    <t>Quảng Bình</t>
  </si>
  <si>
    <t>21/10/1984</t>
  </si>
  <si>
    <t>03/06/1974</t>
  </si>
  <si>
    <t>01/05/1988</t>
  </si>
  <si>
    <t>20/08/1985</t>
  </si>
  <si>
    <t>02/09/1991</t>
  </si>
  <si>
    <t>04/08/1987</t>
  </si>
  <si>
    <t>11/11/1990</t>
  </si>
  <si>
    <t>15/11/1985</t>
  </si>
  <si>
    <t>Thanh Hóa</t>
  </si>
  <si>
    <t>12/05/1990</t>
  </si>
  <si>
    <t>09/03/1986</t>
  </si>
  <si>
    <t>26/08/1991</t>
  </si>
  <si>
    <t xml:space="preserve">BẢNG ĐIỂM CHẤM CHUYÊN ĐỀ TỐT NGHIỆP THẠC  SĨ      </t>
  </si>
  <si>
    <t>MHV</t>
  </si>
  <si>
    <t xml:space="preserve">HỌ </t>
  </si>
  <si>
    <t>GIỚI 
TÍNH</t>
  </si>
  <si>
    <t>NGÀY
 SINH</t>
  </si>
  <si>
    <t>NƠI 
SINH</t>
  </si>
  <si>
    <t>NGƯỜI
 HƯỚNG DẪN</t>
  </si>
  <si>
    <t>TÊN ĐỀ TÀI</t>
  </si>
  <si>
    <t>KẾT QUẢ CHẤM CĐ</t>
  </si>
  <si>
    <t>GHI CHÚ</t>
  </si>
  <si>
    <t>GV
HƯỚNG DẪN</t>
  </si>
  <si>
    <t>GV
PHẢN BIỆN</t>
  </si>
  <si>
    <t>ĐIỂM TB</t>
  </si>
  <si>
    <t>ĐIỂM SỐ</t>
  </si>
  <si>
    <t>ĐIỂM CHỮ</t>
  </si>
  <si>
    <t>Tám điểm tám</t>
  </si>
  <si>
    <t xml:space="preserve">                      </t>
  </si>
  <si>
    <t>NGƯỜI LẬP</t>
  </si>
  <si>
    <t>NGƯỜI  KIỂM TRA</t>
  </si>
  <si>
    <t xml:space="preserve"> TRƯỜNG CÔNG NGHỆ VÀ KỸ THUẬT</t>
  </si>
  <si>
    <t xml:space="preserve">  TRƯỞNG BAN SAU ĐẠI HỌC</t>
  </si>
  <si>
    <t>Huỳnh Thị Tú</t>
  </si>
  <si>
    <t>Lê Thị Ánh Minh</t>
  </si>
  <si>
    <t xml:space="preserve">            PGS.TS Nguyễn Gia Như            </t>
  </si>
  <si>
    <t xml:space="preserve"> TS. Nguyễn Công Minh</t>
  </si>
  <si>
    <t xml:space="preserve"> LỚP K25MCS2* NGÀNH KHOA HỌC MÁY TÍNH- ĐỢT THÁNG 101/2025, QĐ SỐ : 237, NGÀY 16/01/2025</t>
  </si>
  <si>
    <t>Lê Hoàng </t>
  </si>
  <si>
    <t>Nguyễn Thanh Tuấn </t>
  </si>
  <si>
    <t>Phan Thành </t>
  </si>
  <si>
    <t>Lưu Văn </t>
  </si>
  <si>
    <t>Nguyễn Thị Tân </t>
  </si>
  <si>
    <t>Nguyễn Cao Đức </t>
  </si>
  <si>
    <t>Lê Trung </t>
  </si>
  <si>
    <t>Võ Phi </t>
  </si>
  <si>
    <t>Nguyễn Mạnh </t>
  </si>
  <si>
    <t>Hồ Văn </t>
  </si>
  <si>
    <t>Mai Thị Quý </t>
  </si>
  <si>
    <t>Hoàng Vĩ </t>
  </si>
  <si>
    <t>Quang </t>
  </si>
  <si>
    <t>Trần  Xuân</t>
  </si>
  <si>
    <t>Nguyễn Thành </t>
  </si>
  <si>
    <t>Dương Văn </t>
  </si>
  <si>
    <t>Hoàng Quốc </t>
  </si>
  <si>
    <t>TS. Lê Thanh Long</t>
  </si>
  <si>
    <t>TS. Võ Nhân Văn</t>
  </si>
  <si>
    <t>TS. Lê Văn Chung</t>
  </si>
  <si>
    <t>TS. Đặng Việt Hùng</t>
  </si>
  <si>
    <t>TS. Hoàng Phước Lộc</t>
  </si>
  <si>
    <t>TS. Phan Chí Thành</t>
  </si>
  <si>
    <t>TS. Nguyễn Đức Mận</t>
  </si>
  <si>
    <t>TS. Trương Tiến Vũ</t>
  </si>
  <si>
    <t>PGS.TS Nguyễn Gia Như</t>
  </si>
  <si>
    <t>TS. Lê Quốc Hải</t>
  </si>
  <si>
    <t>Xây dựng hệ hỗ trợ phân lớp chủ đề và khuyến nghị</t>
  </si>
  <si>
    <t>Ứng dụng Chatbot dựa trên AI trong việc hỗ trợ giải quyết sự cố công việc tại VNPT Quảng Trị</t>
  </si>
  <si>
    <t>Nghiên cứu một số kỹ thuật nâng cao kỹ năng bảo mật điện toán đám mây cho doanh nghiệp</t>
  </si>
  <si>
    <t>Phân tích dữ liệu nhằm nâng cao chất lượng dịch vụ viễn thông</t>
  </si>
  <si>
    <t>Ứng dụng AI tạo trợ lí ảo nhằm nâng cao hoạt động dạy học môn Tin học cho học sinh tiểu học</t>
  </si>
  <si>
    <t>Nghiên cứu và triển khai giao thức IPv6 trong môi trường MPLS tại VNPT Quảng Trị.</t>
  </si>
  <si>
    <t>Đánh giá hiệu quả đầu tư mạng GPON tại VNPT Triệu Phong, Quảng Trị bằng công nghệ máy học</t>
  </si>
  <si>
    <t>Đề xuất giải pháp nhằm phát hiện và ngăn chặn các bình luận xấu (tiêu cực) trong hệ thống hỗ trợ chăm sóc khách hàng VNPT tại Quảng Trị</t>
  </si>
  <si>
    <t>Dự đoán khả năng rời bỏ dịch vụ của khách hàng (Churn Prediction) đang sử dụng các sản phẩm VNPT</t>
  </si>
  <si>
    <t>Ứng dụng công nghệ nhận diện khuôn mặt trong chấm công tại VNPT Quảng Trị</t>
  </si>
  <si>
    <t>Nghiên cứu một số kỹ thuật tăng cường bảo mật cho các thiết bị IOT trong ngôi nhà thông minh</t>
  </si>
  <si>
    <t>Dự đoán xu hướng kinh doanh dịch vụ Internet VNPT Gio Linh, Quảng Trị bằng công nghệ học máy</t>
  </si>
  <si>
    <t>Ứng dụng kỹ thuật NOMA trong 5G cho Smart City</t>
  </si>
  <si>
    <t>Nghiên cứu và ứng dụng AI cho giải pháp cân bằng tải trong hệ thống mạng MAN-E tại VNPT Quảng Trị</t>
  </si>
  <si>
    <t>Phân nhóm các cell theo lưu lượng để nâng cao trải nghiệm khách hàng trên mạng di động dựa trên cây quyết định</t>
  </si>
  <si>
    <t>Nghiên cứu ứng dụng hệ thống thông tin địa lý (GIS) để quy hoạch trạm di động (BTS) phủ sóng 4G thay thế cho công nghệ 2G/3G dự kiến tắt trong tương lai tại địa bàn VNPT Quảng Trị</t>
  </si>
  <si>
    <t>Ứng dụng AI vào Quản Lý Rủi Ro An Ninh Thông Tin</t>
  </si>
  <si>
    <t>Xây dựng dữ liệu khách hàng Doanh nghiệp đưa lên bản đồ MAP phục vụ cho công tác tham khảo dữ liệu bán hàng trên địa bàn VNPT Quảng Trị</t>
  </si>
  <si>
    <t>Nghiên cứu Các giải pháp triển khai dịch vụ trên OTT và bảo mật dữ liệu trên mạng Vinaphone</t>
  </si>
  <si>
    <t>Nghiên cứu giải pháp bảo mật trong mạng MANE tại VNPT Quảng Trị</t>
  </si>
  <si>
    <t>Không nộp 
chuyên đề</t>
  </si>
  <si>
    <t xml:space="preserve">Không </t>
  </si>
  <si>
    <t>Tám điểm tư</t>
  </si>
  <si>
    <t>Tám điểm một</t>
  </si>
  <si>
    <t>Tám điểm năm</t>
  </si>
  <si>
    <t>Tám điểm hai</t>
  </si>
  <si>
    <t>Tám điểm ba</t>
  </si>
  <si>
    <t>Tám điểm sáu</t>
  </si>
  <si>
    <t>Bảy điểm sáu</t>
  </si>
  <si>
    <t>Tám điểm y</t>
  </si>
  <si>
    <t>Bảy điểm chín</t>
  </si>
  <si>
    <t>Đà Nẵng, ngày 27 tháng 02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</si>
</sst>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00000"/>
    <numFmt numFmtId="185" formatCode="000"/>
    <numFmt numFmtId="186" formatCode="#,##0.0"/>
  </numFmts>
  <fonts count="95">
    <font>
      <sz val="10"/>
      <name val="Arial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2"/>
      <name val="¹UAAA¼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VNI-Aptima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name val="Arial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VNtimes new roman"/>
      <family val="2"/>
    </font>
    <font>
      <b/>
      <sz val="12"/>
      <name val="Times New Roman"/>
      <family val="1"/>
    </font>
    <font>
      <sz val="13"/>
      <name val="VNtimes new roman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i/>
      <sz val="8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name val="VNtimes new roman"/>
      <family val="2"/>
    </font>
    <font>
      <i/>
      <sz val="11"/>
      <name val="Times New Roman"/>
      <family val="1"/>
    </font>
    <font>
      <sz val="9"/>
      <name val="Times New Roman"/>
      <family val="1"/>
    </font>
    <font>
      <b/>
      <sz val="22"/>
      <name val="Times New Roman"/>
      <family val="1"/>
    </font>
    <font>
      <sz val="13"/>
      <color theme="1"/>
      <name val="Times New Roman"/>
      <family val="2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12"/>
      <name val="Times New Roman"/>
      <family val="1"/>
    </font>
    <font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FF0000"/>
      <name val="Times New Roman"/>
      <family val="1"/>
    </font>
    <font>
      <i/>
      <sz val="9"/>
      <color rgb="FFFF0000"/>
      <name val="Times New Roman"/>
      <family val="1"/>
    </font>
    <font>
      <b/>
      <i/>
      <sz val="9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13"/>
      <color rgb="FFFF0000"/>
      <name val="Times New Roman"/>
      <family val="1"/>
    </font>
    <font>
      <u/>
      <sz val="11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1"/>
      <name val="Times New Roman"/>
      <family val="1"/>
      <charset val="163"/>
    </font>
    <font>
      <b/>
      <sz val="10"/>
      <name val="Arial"/>
      <family val="2"/>
      <charset val="163"/>
    </font>
    <font>
      <b/>
      <u/>
      <sz val="11"/>
      <name val="Times New Roman"/>
      <family val="1"/>
      <charset val="163"/>
    </font>
    <font>
      <b/>
      <sz val="14"/>
      <color theme="3"/>
      <name val="Times New Roman"/>
      <family val="1"/>
    </font>
    <font>
      <b/>
      <sz val="14"/>
      <name val="Times New Roman"/>
      <family val="1"/>
    </font>
    <font>
      <b/>
      <sz val="13"/>
      <color theme="1"/>
      <name val="Times New Roman"/>
      <family val="1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21">
    <xf numFmtId="0" fontId="0" fillId="0" borderId="0"/>
    <xf numFmtId="166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0" fontId="6" fillId="2" borderId="0"/>
    <xf numFmtId="0" fontId="7" fillId="2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2" borderId="0"/>
    <xf numFmtId="0" fontId="10" fillId="0" borderId="0">
      <alignment wrapText="1"/>
    </xf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4" borderId="0" applyNumberFormat="0" applyBorder="0" applyAlignment="0" applyProtection="0"/>
    <xf numFmtId="0" fontId="12" fillId="0" borderId="0"/>
    <xf numFmtId="0" fontId="12" fillId="0" borderId="0"/>
    <xf numFmtId="0" fontId="1" fillId="0" borderId="0" applyFill="0" applyBorder="0" applyAlignment="0"/>
    <xf numFmtId="169" fontId="1" fillId="0" borderId="0" applyFill="0" applyBorder="0" applyAlignment="0"/>
    <xf numFmtId="170" fontId="1" fillId="0" borderId="0" applyFill="0" applyBorder="0" applyAlignment="0"/>
    <xf numFmtId="0" fontId="14" fillId="21" borderId="1" applyNumberFormat="0" applyAlignment="0" applyProtection="0"/>
    <xf numFmtId="0" fontId="15" fillId="22" borderId="2" applyNumberFormat="0" applyAlignment="0" applyProtection="0"/>
    <xf numFmtId="165" fontId="50" fillId="0" borderId="0" applyFont="0" applyFill="0" applyBorder="0" applyAlignment="0" applyProtection="0"/>
    <xf numFmtId="171" fontId="16" fillId="0" borderId="0"/>
    <xf numFmtId="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6" fillId="0" borderId="0"/>
    <xf numFmtId="0" fontId="1" fillId="0" borderId="0" applyFont="0" applyFill="0" applyBorder="0" applyAlignment="0" applyProtection="0"/>
    <xf numFmtId="174" fontId="16" fillId="0" borderId="0"/>
    <xf numFmtId="0" fontId="1" fillId="0" borderId="0" applyFill="0" applyBorder="0" applyAlignment="0"/>
    <xf numFmtId="0" fontId="17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18" fillId="5" borderId="0" applyNumberFormat="0" applyBorder="0" applyAlignment="0" applyProtection="0"/>
    <xf numFmtId="38" fontId="19" fillId="2" borderId="0" applyNumberFormat="0" applyBorder="0" applyAlignment="0" applyProtection="0"/>
    <xf numFmtId="0" fontId="20" fillId="0" borderId="3" applyNumberFormat="0" applyAlignment="0" applyProtection="0">
      <alignment horizontal="left" vertical="center"/>
    </xf>
    <xf numFmtId="0" fontId="20" fillId="0" borderId="4">
      <alignment horizontal="left" vertical="center"/>
    </xf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1" fillId="0" borderId="0" applyProtection="0"/>
    <xf numFmtId="0" fontId="20" fillId="0" borderId="0" applyProtection="0"/>
    <xf numFmtId="0" fontId="23" fillId="8" borderId="1" applyNumberFormat="0" applyAlignment="0" applyProtection="0"/>
    <xf numFmtId="10" fontId="19" fillId="23" borderId="6" applyNumberFormat="0" applyBorder="0" applyAlignment="0" applyProtection="0"/>
    <xf numFmtId="0" fontId="1" fillId="0" borderId="0" applyFill="0" applyBorder="0" applyAlignment="0"/>
    <xf numFmtId="0" fontId="24" fillId="0" borderId="7" applyNumberFormat="0" applyFill="0" applyAlignment="0" applyProtection="0"/>
    <xf numFmtId="38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 applyNumberFormat="0" applyFont="0" applyFill="0" applyAlignment="0"/>
    <xf numFmtId="0" fontId="27" fillId="24" borderId="0" applyNumberFormat="0" applyBorder="0" applyAlignment="0" applyProtection="0"/>
    <xf numFmtId="0" fontId="28" fillId="0" borderId="0"/>
    <xf numFmtId="37" fontId="29" fillId="0" borderId="0"/>
    <xf numFmtId="177" fontId="30" fillId="0" borderId="0"/>
    <xf numFmtId="0" fontId="1" fillId="0" borderId="0"/>
    <xf numFmtId="0" fontId="68" fillId="0" borderId="0"/>
    <xf numFmtId="0" fontId="64" fillId="0" borderId="0"/>
    <xf numFmtId="0" fontId="48" fillId="0" borderId="0"/>
    <xf numFmtId="0" fontId="1" fillId="25" borderId="8" applyNumberFormat="0" applyFont="0" applyAlignment="0" applyProtection="0"/>
    <xf numFmtId="0" fontId="31" fillId="21" borderId="9" applyNumberFormat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10" applyNumberFormat="0" applyBorder="0"/>
    <xf numFmtId="0" fontId="1" fillId="0" borderId="0" applyFill="0" applyBorder="0" applyAlignment="0"/>
    <xf numFmtId="3" fontId="32" fillId="0" borderId="0"/>
    <xf numFmtId="49" fontId="33" fillId="0" borderId="0" applyFill="0" applyBorder="0" applyAlignment="0"/>
    <xf numFmtId="0" fontId="1" fillId="0" borderId="0" applyFill="0" applyBorder="0" applyAlignment="0"/>
    <xf numFmtId="0" fontId="34" fillId="0" borderId="0" applyNumberFormat="0" applyFill="0" applyBorder="0" applyAlignment="0" applyProtection="0"/>
    <xf numFmtId="0" fontId="1" fillId="0" borderId="11" applyNumberFormat="0" applyFont="0" applyFill="0" applyAlignment="0" applyProtection="0"/>
    <xf numFmtId="0" fontId="35" fillId="0" borderId="0" applyNumberForma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40" fillId="0" borderId="0" applyFont="0" applyFill="0" applyBorder="0" applyAlignment="0" applyProtection="0"/>
    <xf numFmtId="180" fontId="40" fillId="0" borderId="0" applyFont="0" applyFill="0" applyBorder="0" applyAlignment="0" applyProtection="0"/>
    <xf numFmtId="0" fontId="41" fillId="0" borderId="0"/>
    <xf numFmtId="0" fontId="26" fillId="0" borderId="0"/>
    <xf numFmtId="16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42" fillId="0" borderId="0"/>
    <xf numFmtId="181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82" fontId="39" fillId="0" borderId="0" applyFont="0" applyFill="0" applyBorder="0" applyAlignment="0" applyProtection="0"/>
    <xf numFmtId="0" fontId="1" fillId="0" borderId="0"/>
    <xf numFmtId="0" fontId="1" fillId="0" borderId="0"/>
  </cellStyleXfs>
  <cellXfs count="218">
    <xf numFmtId="0" fontId="0" fillId="0" borderId="0" xfId="0"/>
    <xf numFmtId="0" fontId="53" fillId="0" borderId="0" xfId="83" applyFont="1" applyAlignment="1">
      <alignment vertical="center"/>
    </xf>
    <xf numFmtId="0" fontId="54" fillId="0" borderId="0" xfId="83" applyFont="1" applyAlignment="1">
      <alignment vertical="center"/>
    </xf>
    <xf numFmtId="0" fontId="69" fillId="0" borderId="0" xfId="83" applyFont="1"/>
    <xf numFmtId="0" fontId="56" fillId="0" borderId="0" xfId="83" applyFont="1" applyAlignment="1">
      <alignment vertical="center"/>
    </xf>
    <xf numFmtId="0" fontId="70" fillId="0" borderId="0" xfId="83" applyFont="1"/>
    <xf numFmtId="0" fontId="57" fillId="0" borderId="0" xfId="83" applyFont="1" applyAlignment="1">
      <alignment vertical="center"/>
    </xf>
    <xf numFmtId="0" fontId="58" fillId="0" borderId="0" xfId="83" applyFont="1" applyAlignment="1">
      <alignment vertical="center"/>
    </xf>
    <xf numFmtId="0" fontId="57" fillId="0" borderId="0" xfId="83" applyFont="1"/>
    <xf numFmtId="0" fontId="49" fillId="0" borderId="0" xfId="83" applyFont="1" applyAlignment="1">
      <alignment vertical="center"/>
    </xf>
    <xf numFmtId="0" fontId="55" fillId="0" borderId="0" xfId="83" applyFont="1" applyAlignment="1">
      <alignment vertical="center" wrapText="1"/>
    </xf>
    <xf numFmtId="0" fontId="71" fillId="0" borderId="0" xfId="83" applyFont="1"/>
    <xf numFmtId="0" fontId="61" fillId="0" borderId="0" xfId="83" applyFont="1" applyAlignment="1">
      <alignment vertical="center"/>
    </xf>
    <xf numFmtId="0" fontId="63" fillId="0" borderId="0" xfId="83" applyFont="1" applyAlignment="1">
      <alignment vertical="center"/>
    </xf>
    <xf numFmtId="0" fontId="72" fillId="0" borderId="0" xfId="83" applyFont="1"/>
    <xf numFmtId="0" fontId="62" fillId="0" borderId="0" xfId="83" applyFont="1" applyAlignment="1">
      <alignment vertical="center"/>
    </xf>
    <xf numFmtId="0" fontId="59" fillId="0" borderId="0" xfId="83" applyFont="1" applyAlignment="1">
      <alignment vertical="center" wrapText="1"/>
    </xf>
    <xf numFmtId="0" fontId="59" fillId="0" borderId="0" xfId="83" applyFont="1" applyBorder="1" applyAlignment="1">
      <alignment vertical="center" wrapText="1"/>
    </xf>
    <xf numFmtId="0" fontId="49" fillId="0" borderId="0" xfId="83" applyFont="1" applyBorder="1" applyAlignment="1">
      <alignment vertical="center"/>
    </xf>
    <xf numFmtId="0" fontId="55" fillId="0" borderId="0" xfId="83" applyFont="1" applyBorder="1" applyAlignment="1">
      <alignment vertical="center" wrapText="1"/>
    </xf>
    <xf numFmtId="0" fontId="71" fillId="0" borderId="0" xfId="83" applyFont="1" applyAlignment="1">
      <alignment vertical="center"/>
    </xf>
    <xf numFmtId="0" fontId="73" fillId="0" borderId="0" xfId="83" applyFont="1" applyAlignment="1">
      <alignment vertical="center"/>
    </xf>
    <xf numFmtId="0" fontId="60" fillId="0" borderId="0" xfId="83" applyFont="1" applyAlignment="1">
      <alignment vertical="center"/>
    </xf>
    <xf numFmtId="0" fontId="56" fillId="0" borderId="0" xfId="83" applyFont="1" applyAlignment="1">
      <alignment horizontal="center" vertical="center"/>
    </xf>
    <xf numFmtId="0" fontId="47" fillId="0" borderId="0" xfId="84" applyFont="1" applyAlignment="1">
      <alignment horizontal="center"/>
    </xf>
    <xf numFmtId="0" fontId="46" fillId="0" borderId="0" xfId="84" applyFont="1" applyAlignment="1">
      <alignment horizontal="center"/>
    </xf>
    <xf numFmtId="0" fontId="47" fillId="0" borderId="0" xfId="84" applyFont="1" applyAlignment="1">
      <alignment horizontal="center" vertical="center"/>
    </xf>
    <xf numFmtId="0" fontId="71" fillId="0" borderId="0" xfId="83" applyFont="1" applyAlignment="1">
      <alignment horizontal="left"/>
    </xf>
    <xf numFmtId="49" fontId="60" fillId="0" borderId="0" xfId="83" applyNumberFormat="1" applyFont="1" applyAlignment="1">
      <alignment horizontal="center" vertical="center"/>
    </xf>
    <xf numFmtId="0" fontId="28" fillId="0" borderId="12" xfId="82" applyFont="1" applyBorder="1" applyAlignment="1">
      <alignment horizontal="center" vertical="center"/>
    </xf>
    <xf numFmtId="0" fontId="28" fillId="0" borderId="13" xfId="82" applyFont="1" applyBorder="1" applyAlignment="1">
      <alignment vertical="center"/>
    </xf>
    <xf numFmtId="0" fontId="28" fillId="0" borderId="15" xfId="82" applyFont="1" applyBorder="1" applyAlignment="1">
      <alignment vertical="center"/>
    </xf>
    <xf numFmtId="0" fontId="58" fillId="0" borderId="12" xfId="83" applyFont="1" applyBorder="1" applyAlignment="1">
      <alignment horizontal="center" vertical="center"/>
    </xf>
    <xf numFmtId="0" fontId="56" fillId="0" borderId="19" xfId="83" applyFont="1" applyBorder="1" applyAlignment="1">
      <alignment vertical="center"/>
    </xf>
    <xf numFmtId="0" fontId="56" fillId="0" borderId="4" xfId="83" applyFont="1" applyBorder="1" applyAlignment="1">
      <alignment vertical="center"/>
    </xf>
    <xf numFmtId="0" fontId="56" fillId="0" borderId="17" xfId="83" applyFont="1" applyBorder="1" applyAlignment="1">
      <alignment vertical="center"/>
    </xf>
    <xf numFmtId="0" fontId="28" fillId="0" borderId="14" xfId="82" applyFont="1" applyFill="1" applyBorder="1" applyAlignment="1">
      <alignment horizontal="center" vertical="center"/>
    </xf>
    <xf numFmtId="183" fontId="58" fillId="0" borderId="14" xfId="83" applyNumberFormat="1" applyFont="1" applyBorder="1" applyAlignment="1">
      <alignment horizontal="center" vertical="center"/>
    </xf>
    <xf numFmtId="0" fontId="73" fillId="27" borderId="0" xfId="83" applyFont="1" applyFill="1" applyAlignment="1">
      <alignment vertical="center"/>
    </xf>
    <xf numFmtId="0" fontId="45" fillId="0" borderId="6" xfId="82" applyFont="1" applyBorder="1" applyAlignment="1">
      <alignment horizontal="center" vertical="center"/>
    </xf>
    <xf numFmtId="0" fontId="1" fillId="0" borderId="0" xfId="82"/>
    <xf numFmtId="0" fontId="60" fillId="0" borderId="0" xfId="83" applyFont="1" applyBorder="1" applyAlignment="1"/>
    <xf numFmtId="0" fontId="71" fillId="0" borderId="0" xfId="83" applyFont="1" applyAlignment="1"/>
    <xf numFmtId="0" fontId="47" fillId="0" borderId="0" xfId="82" applyFont="1" applyAlignment="1"/>
    <xf numFmtId="0" fontId="61" fillId="0" borderId="0" xfId="83" applyFont="1" applyBorder="1" applyAlignment="1"/>
    <xf numFmtId="0" fontId="61" fillId="0" borderId="0" xfId="83" applyFont="1" applyBorder="1" applyAlignment="1">
      <alignment vertical="center"/>
    </xf>
    <xf numFmtId="14" fontId="61" fillId="0" borderId="0" xfId="83" applyNumberFormat="1" applyFont="1" applyBorder="1" applyAlignment="1"/>
    <xf numFmtId="14" fontId="60" fillId="0" borderId="0" xfId="83" applyNumberFormat="1" applyFont="1" applyBorder="1" applyAlignment="1"/>
    <xf numFmtId="185" fontId="61" fillId="0" borderId="0" xfId="83" applyNumberFormat="1" applyFont="1" applyBorder="1" applyAlignment="1">
      <alignment horizontal="left"/>
    </xf>
    <xf numFmtId="0" fontId="60" fillId="0" borderId="0" xfId="83" applyFont="1" applyBorder="1" applyAlignment="1">
      <alignment vertical="center"/>
    </xf>
    <xf numFmtId="0" fontId="75" fillId="0" borderId="0" xfId="83" applyFont="1" applyAlignment="1">
      <alignment vertical="center"/>
    </xf>
    <xf numFmtId="0" fontId="28" fillId="0" borderId="14" xfId="82" applyFont="1" applyBorder="1" applyAlignment="1">
      <alignment horizontal="center" vertical="center"/>
    </xf>
    <xf numFmtId="0" fontId="28" fillId="0" borderId="30" xfId="82" applyFont="1" applyBorder="1" applyAlignment="1">
      <alignment vertical="center"/>
    </xf>
    <xf numFmtId="0" fontId="28" fillId="0" borderId="29" xfId="82" applyFont="1" applyBorder="1" applyAlignment="1">
      <alignment vertical="center"/>
    </xf>
    <xf numFmtId="0" fontId="58" fillId="0" borderId="0" xfId="83" applyFont="1" applyAlignment="1">
      <alignment horizontal="center" vertical="center"/>
    </xf>
    <xf numFmtId="0" fontId="61" fillId="0" borderId="0" xfId="83" applyFont="1" applyAlignment="1">
      <alignment horizontal="center" vertical="center"/>
    </xf>
    <xf numFmtId="0" fontId="52" fillId="0" borderId="0" xfId="83" applyFont="1" applyAlignment="1">
      <alignment horizontal="center" vertical="center"/>
    </xf>
    <xf numFmtId="0" fontId="55" fillId="0" borderId="0" xfId="83" applyFont="1" applyAlignment="1">
      <alignment horizontal="center" vertical="center" wrapText="1"/>
    </xf>
    <xf numFmtId="0" fontId="79" fillId="0" borderId="0" xfId="83" applyFont="1" applyAlignment="1">
      <alignment vertical="center"/>
    </xf>
    <xf numFmtId="0" fontId="80" fillId="0" borderId="0" xfId="83" applyFont="1" applyAlignment="1">
      <alignment vertical="center"/>
    </xf>
    <xf numFmtId="0" fontId="55" fillId="0" borderId="0" xfId="83" applyFont="1" applyBorder="1" applyAlignment="1">
      <alignment horizontal="center" vertical="center" wrapText="1"/>
    </xf>
    <xf numFmtId="0" fontId="81" fillId="0" borderId="0" xfId="83" applyFont="1" applyAlignment="1">
      <alignment vertical="center"/>
    </xf>
    <xf numFmtId="0" fontId="82" fillId="0" borderId="0" xfId="83" applyFont="1" applyBorder="1" applyAlignment="1">
      <alignment vertical="center"/>
    </xf>
    <xf numFmtId="0" fontId="78" fillId="0" borderId="0" xfId="83" applyFont="1" applyAlignment="1">
      <alignment vertical="center"/>
    </xf>
    <xf numFmtId="0" fontId="71" fillId="0" borderId="0" xfId="83" applyFont="1" applyAlignment="1">
      <alignment horizontal="center"/>
    </xf>
    <xf numFmtId="185" fontId="78" fillId="0" borderId="0" xfId="82" applyNumberFormat="1" applyFont="1" applyFill="1" applyBorder="1" applyAlignment="1">
      <alignment vertical="center" wrapText="1"/>
    </xf>
    <xf numFmtId="14" fontId="61" fillId="0" borderId="0" xfId="83" applyNumberFormat="1" applyFont="1" applyBorder="1" applyAlignment="1">
      <alignment horizontal="center"/>
    </xf>
    <xf numFmtId="0" fontId="81" fillId="0" borderId="0" xfId="83" applyFont="1" applyAlignment="1">
      <alignment horizontal="center" vertical="center"/>
    </xf>
    <xf numFmtId="0" fontId="58" fillId="0" borderId="6" xfId="83" applyFont="1" applyFill="1" applyBorder="1" applyAlignment="1">
      <alignment horizontal="center" vertical="center" wrapText="1"/>
    </xf>
    <xf numFmtId="0" fontId="58" fillId="0" borderId="14" xfId="83" applyFont="1" applyBorder="1" applyAlignment="1">
      <alignment horizontal="center" vertical="center"/>
    </xf>
    <xf numFmtId="0" fontId="28" fillId="0" borderId="30" xfId="82" applyFont="1" applyBorder="1" applyAlignment="1">
      <alignment horizontal="left" vertical="center" indent="1"/>
    </xf>
    <xf numFmtId="183" fontId="58" fillId="0" borderId="16" xfId="83" applyNumberFormat="1" applyFont="1" applyBorder="1" applyAlignment="1">
      <alignment horizontal="center" vertical="center"/>
    </xf>
    <xf numFmtId="2" fontId="83" fillId="28" borderId="0" xfId="119" applyNumberFormat="1" applyFont="1" applyFill="1" applyAlignment="1">
      <alignment horizontal="center"/>
    </xf>
    <xf numFmtId="0" fontId="28" fillId="0" borderId="13" xfId="82" applyFont="1" applyBorder="1" applyAlignment="1">
      <alignment horizontal="left" vertical="center" indent="1"/>
    </xf>
    <xf numFmtId="183" fontId="58" fillId="0" borderId="12" xfId="83" applyNumberFormat="1" applyFont="1" applyBorder="1" applyAlignment="1">
      <alignment horizontal="center" vertical="center"/>
    </xf>
    <xf numFmtId="2" fontId="83" fillId="29" borderId="0" xfId="119" applyNumberFormat="1" applyFont="1" applyFill="1" applyAlignment="1">
      <alignment horizontal="center"/>
    </xf>
    <xf numFmtId="2" fontId="84" fillId="28" borderId="0" xfId="119" applyNumberFormat="1" applyFont="1" applyFill="1" applyAlignment="1">
      <alignment horizontal="center"/>
    </xf>
    <xf numFmtId="1" fontId="52" fillId="0" borderId="6" xfId="83" applyNumberFormat="1" applyFont="1" applyBorder="1" applyAlignment="1">
      <alignment horizontal="center" vertical="center"/>
    </xf>
    <xf numFmtId="183" fontId="56" fillId="0" borderId="17" xfId="83" applyNumberFormat="1" applyFont="1" applyBorder="1" applyAlignment="1">
      <alignment vertical="center"/>
    </xf>
    <xf numFmtId="2" fontId="56" fillId="0" borderId="17" xfId="83" applyNumberFormat="1" applyFont="1" applyBorder="1" applyAlignment="1">
      <alignment vertical="center"/>
    </xf>
    <xf numFmtId="0" fontId="57" fillId="0" borderId="0" xfId="83" applyFont="1" applyAlignment="1">
      <alignment horizontal="center" vertical="center"/>
    </xf>
    <xf numFmtId="0" fontId="76" fillId="0" borderId="0" xfId="83" applyFont="1"/>
    <xf numFmtId="0" fontId="76" fillId="0" borderId="0" xfId="83" applyFont="1" applyAlignment="1">
      <alignment vertical="center"/>
    </xf>
    <xf numFmtId="0" fontId="77" fillId="0" borderId="0" xfId="83" applyFont="1" applyAlignment="1">
      <alignment horizontal="center" vertical="center"/>
    </xf>
    <xf numFmtId="0" fontId="75" fillId="0" borderId="0" xfId="83" applyFont="1"/>
    <xf numFmtId="0" fontId="85" fillId="0" borderId="0" xfId="83" applyFont="1"/>
    <xf numFmtId="0" fontId="70" fillId="0" borderId="0" xfId="83" applyFont="1" applyAlignment="1">
      <alignment horizontal="center"/>
    </xf>
    <xf numFmtId="0" fontId="52" fillId="0" borderId="6" xfId="83" applyFont="1" applyBorder="1" applyAlignment="1">
      <alignment horizontal="center" vertical="center"/>
    </xf>
    <xf numFmtId="183" fontId="52" fillId="0" borderId="19" xfId="83" applyNumberFormat="1" applyFont="1" applyBorder="1" applyAlignment="1">
      <alignment horizontal="center" vertical="center"/>
    </xf>
    <xf numFmtId="183" fontId="58" fillId="0" borderId="31" xfId="83" applyNumberFormat="1" applyFont="1" applyBorder="1" applyAlignment="1">
      <alignment horizontal="center" vertical="center"/>
    </xf>
    <xf numFmtId="183" fontId="58" fillId="0" borderId="6" xfId="83" applyNumberFormat="1" applyFont="1" applyBorder="1" applyAlignment="1">
      <alignment horizontal="center" vertical="center"/>
    </xf>
    <xf numFmtId="186" fontId="52" fillId="0" borderId="17" xfId="83" applyNumberFormat="1" applyFont="1" applyBorder="1" applyAlignment="1">
      <alignment horizontal="center" vertical="center"/>
    </xf>
    <xf numFmtId="49" fontId="73" fillId="27" borderId="0" xfId="83" quotePrefix="1" applyNumberFormat="1" applyFont="1" applyFill="1" applyAlignment="1">
      <alignment vertical="center"/>
    </xf>
    <xf numFmtId="185" fontId="82" fillId="0" borderId="0" xfId="82" applyNumberFormat="1" applyFont="1" applyFill="1" applyBorder="1" applyAlignment="1">
      <alignment vertical="center" wrapText="1"/>
    </xf>
    <xf numFmtId="0" fontId="66" fillId="0" borderId="0" xfId="82" applyFont="1"/>
    <xf numFmtId="186" fontId="47" fillId="0" borderId="21" xfId="82" applyNumberFormat="1" applyFont="1" applyFill="1" applyBorder="1" applyAlignment="1">
      <alignment horizontal="center" vertical="center"/>
    </xf>
    <xf numFmtId="0" fontId="47" fillId="0" borderId="21" xfId="82" applyFont="1" applyFill="1" applyBorder="1" applyAlignment="1">
      <alignment horizontal="center" vertical="center"/>
    </xf>
    <xf numFmtId="0" fontId="45" fillId="0" borderId="16" xfId="82" applyFont="1" applyBorder="1" applyAlignment="1">
      <alignment horizontal="center" vertical="center"/>
    </xf>
    <xf numFmtId="49" fontId="70" fillId="0" borderId="32" xfId="82" applyNumberFormat="1" applyFont="1" applyFill="1" applyBorder="1" applyAlignment="1" applyProtection="1">
      <alignment horizontal="center" vertical="center" wrapText="1"/>
      <protection locked="0"/>
    </xf>
    <xf numFmtId="49" fontId="70" fillId="0" borderId="33" xfId="82" applyNumberFormat="1" applyFont="1" applyFill="1" applyBorder="1" applyAlignment="1" applyProtection="1">
      <alignment vertical="center" wrapText="1"/>
      <protection locked="0"/>
    </xf>
    <xf numFmtId="49" fontId="93" fillId="0" borderId="34" xfId="82" applyNumberFormat="1" applyFont="1" applyFill="1" applyBorder="1" applyAlignment="1" applyProtection="1">
      <alignment vertical="center" wrapText="1"/>
      <protection locked="0"/>
    </xf>
    <xf numFmtId="0" fontId="70" fillId="0" borderId="32" xfId="82" applyNumberFormat="1" applyFont="1" applyFill="1" applyBorder="1" applyAlignment="1">
      <alignment horizontal="center" vertical="center" wrapText="1"/>
    </xf>
    <xf numFmtId="49" fontId="70" fillId="0" borderId="32" xfId="82" applyNumberFormat="1" applyFont="1" applyFill="1" applyBorder="1" applyAlignment="1">
      <alignment horizontal="center" vertical="center" wrapText="1"/>
    </xf>
    <xf numFmtId="14" fontId="45" fillId="26" borderId="16" xfId="120" applyNumberFormat="1" applyFont="1" applyFill="1" applyBorder="1" applyAlignment="1">
      <alignment horizontal="center" vertical="center"/>
    </xf>
    <xf numFmtId="186" fontId="45" fillId="26" borderId="16" xfId="82" applyNumberFormat="1" applyFont="1" applyFill="1" applyBorder="1" applyAlignment="1">
      <alignment horizontal="center" vertical="center" wrapText="1"/>
    </xf>
    <xf numFmtId="186" fontId="49" fillId="0" borderId="16" xfId="82" applyNumberFormat="1" applyFont="1" applyFill="1" applyBorder="1" applyAlignment="1">
      <alignment horizontal="center" vertical="center"/>
    </xf>
    <xf numFmtId="0" fontId="49" fillId="0" borderId="16" xfId="82" applyFont="1" applyFill="1" applyBorder="1" applyAlignment="1">
      <alignment horizontal="center" vertical="center"/>
    </xf>
    <xf numFmtId="0" fontId="45" fillId="0" borderId="16" xfId="82" applyFont="1" applyFill="1" applyBorder="1" applyAlignment="1">
      <alignment horizontal="center" vertical="center"/>
    </xf>
    <xf numFmtId="0" fontId="1" fillId="0" borderId="18" xfId="82" applyFont="1" applyBorder="1" applyAlignment="1">
      <alignment vertical="center"/>
    </xf>
    <xf numFmtId="0" fontId="1" fillId="0" borderId="0" xfId="82" applyFont="1" applyBorder="1" applyAlignment="1">
      <alignment vertical="center"/>
    </xf>
    <xf numFmtId="0" fontId="45" fillId="0" borderId="0" xfId="82" applyFont="1" applyBorder="1"/>
    <xf numFmtId="0" fontId="45" fillId="0" borderId="0" xfId="82" applyFont="1" applyBorder="1" applyAlignment="1">
      <alignment horizontal="center" vertical="center"/>
    </xf>
    <xf numFmtId="14" fontId="45" fillId="0" borderId="0" xfId="82" applyNumberFormat="1" applyFont="1" applyFill="1" applyBorder="1" applyAlignment="1">
      <alignment horizontal="center" vertical="center"/>
    </xf>
    <xf numFmtId="0" fontId="45" fillId="0" borderId="0" xfId="82" applyFont="1" applyBorder="1" applyAlignment="1">
      <alignment horizontal="center"/>
    </xf>
    <xf numFmtId="0" fontId="74" fillId="0" borderId="0" xfId="82" applyFont="1" applyBorder="1" applyAlignment="1"/>
    <xf numFmtId="0" fontId="1" fillId="0" borderId="0" xfId="82" applyFont="1"/>
    <xf numFmtId="0" fontId="49" fillId="0" borderId="0" xfId="82" applyFont="1" applyBorder="1" applyAlignment="1"/>
    <xf numFmtId="0" fontId="28" fillId="0" borderId="0" xfId="82" applyFont="1" applyAlignment="1">
      <alignment horizontal="center"/>
    </xf>
    <xf numFmtId="0" fontId="28" fillId="0" borderId="0" xfId="82" applyFont="1" applyAlignment="1"/>
    <xf numFmtId="0" fontId="51" fillId="0" borderId="0" xfId="82" applyFont="1" applyAlignment="1">
      <alignment horizontal="center"/>
    </xf>
    <xf numFmtId="0" fontId="49" fillId="0" borderId="0" xfId="82" applyFont="1" applyBorder="1" applyAlignment="1">
      <alignment horizontal="center"/>
    </xf>
    <xf numFmtId="0" fontId="45" fillId="0" borderId="0" xfId="82" applyFont="1" applyBorder="1" applyAlignment="1"/>
    <xf numFmtId="0" fontId="49" fillId="0" borderId="0" xfId="82" applyFont="1" applyBorder="1" applyAlignment="1">
      <alignment horizontal="center" vertical="center"/>
    </xf>
    <xf numFmtId="14" fontId="45" fillId="0" borderId="0" xfId="82" applyNumberFormat="1" applyFont="1" applyBorder="1" applyAlignment="1">
      <alignment horizontal="center"/>
    </xf>
    <xf numFmtId="0" fontId="45" fillId="0" borderId="0" xfId="82" applyFont="1" applyBorder="1" applyAlignment="1">
      <alignment vertical="center"/>
    </xf>
    <xf numFmtId="186" fontId="45" fillId="0" borderId="0" xfId="82" applyNumberFormat="1" applyFont="1" applyBorder="1" applyAlignment="1">
      <alignment vertical="center"/>
    </xf>
    <xf numFmtId="186" fontId="49" fillId="0" borderId="0" xfId="82" applyNumberFormat="1" applyFont="1" applyBorder="1" applyAlignment="1"/>
    <xf numFmtId="0" fontId="45" fillId="0" borderId="0" xfId="82" applyFont="1" applyFill="1" applyBorder="1" applyAlignment="1"/>
    <xf numFmtId="0" fontId="45" fillId="0" borderId="0" xfId="82" applyFont="1" applyFill="1" applyBorder="1" applyAlignment="1">
      <alignment vertical="center"/>
    </xf>
    <xf numFmtId="186" fontId="45" fillId="0" borderId="0" xfId="82" applyNumberFormat="1" applyFont="1" applyFill="1" applyBorder="1" applyAlignment="1">
      <alignment vertical="center"/>
    </xf>
    <xf numFmtId="186" fontId="49" fillId="0" borderId="0" xfId="82" applyNumberFormat="1" applyFont="1" applyFill="1" applyBorder="1" applyAlignment="1"/>
    <xf numFmtId="0" fontId="28" fillId="0" borderId="0" xfId="82" applyFont="1" applyFill="1" applyAlignment="1"/>
    <xf numFmtId="0" fontId="66" fillId="0" borderId="0" xfId="82" applyFont="1" applyAlignment="1">
      <alignment horizontal="center"/>
    </xf>
    <xf numFmtId="0" fontId="66" fillId="0" borderId="0" xfId="82" applyFont="1" applyFill="1" applyAlignment="1"/>
    <xf numFmtId="186" fontId="49" fillId="0" borderId="0" xfId="82" applyNumberFormat="1" applyFont="1" applyBorder="1"/>
    <xf numFmtId="14" fontId="1" fillId="0" borderId="0" xfId="82" applyNumberFormat="1"/>
    <xf numFmtId="0" fontId="1" fillId="0" borderId="0" xfId="82" applyBorder="1"/>
    <xf numFmtId="0" fontId="1" fillId="0" borderId="0" xfId="82" applyBorder="1" applyAlignment="1">
      <alignment horizontal="center" vertical="center"/>
    </xf>
    <xf numFmtId="0" fontId="1" fillId="0" borderId="0" xfId="82" applyBorder="1" applyAlignment="1">
      <alignment horizontal="center"/>
    </xf>
    <xf numFmtId="0" fontId="1" fillId="0" borderId="0" xfId="82" applyBorder="1" applyAlignment="1">
      <alignment vertical="center"/>
    </xf>
    <xf numFmtId="186" fontId="1" fillId="0" borderId="0" xfId="82" applyNumberFormat="1" applyBorder="1" applyAlignment="1">
      <alignment vertical="center"/>
    </xf>
    <xf numFmtId="186" fontId="94" fillId="0" borderId="0" xfId="82" applyNumberFormat="1" applyFont="1" applyBorder="1"/>
    <xf numFmtId="0" fontId="1" fillId="0" borderId="0" xfId="82" applyAlignment="1">
      <alignment horizontal="center" vertical="center"/>
    </xf>
    <xf numFmtId="0" fontId="1" fillId="0" borderId="0" xfId="82" applyAlignment="1">
      <alignment horizontal="center"/>
    </xf>
    <xf numFmtId="0" fontId="1" fillId="0" borderId="0" xfId="82" applyAlignment="1">
      <alignment vertical="center"/>
    </xf>
    <xf numFmtId="186" fontId="1" fillId="0" borderId="0" xfId="82" applyNumberFormat="1" applyAlignment="1">
      <alignment vertical="center"/>
    </xf>
    <xf numFmtId="186" fontId="94" fillId="0" borderId="0" xfId="82" applyNumberFormat="1" applyFont="1"/>
    <xf numFmtId="49" fontId="70" fillId="0" borderId="35" xfId="82" applyNumberFormat="1" applyFont="1" applyFill="1" applyBorder="1" applyAlignment="1" applyProtection="1">
      <alignment horizontal="center" vertical="center" wrapText="1"/>
      <protection locked="0"/>
    </xf>
    <xf numFmtId="49" fontId="70" fillId="0" borderId="36" xfId="82" applyNumberFormat="1" applyFont="1" applyFill="1" applyBorder="1" applyAlignment="1" applyProtection="1">
      <alignment vertical="center" wrapText="1"/>
      <protection locked="0"/>
    </xf>
    <xf numFmtId="49" fontId="93" fillId="0" borderId="37" xfId="82" applyNumberFormat="1" applyFont="1" applyFill="1" applyBorder="1" applyAlignment="1" applyProtection="1">
      <alignment vertical="center" wrapText="1"/>
      <protection locked="0"/>
    </xf>
    <xf numFmtId="0" fontId="70" fillId="0" borderId="35" xfId="82" applyNumberFormat="1" applyFont="1" applyFill="1" applyBorder="1" applyAlignment="1">
      <alignment horizontal="center" vertical="center" wrapText="1"/>
    </xf>
    <xf numFmtId="49" fontId="70" fillId="0" borderId="35" xfId="82" applyNumberFormat="1" applyFont="1" applyFill="1" applyBorder="1" applyAlignment="1">
      <alignment horizontal="center" vertical="center" wrapText="1"/>
    </xf>
    <xf numFmtId="14" fontId="45" fillId="26" borderId="6" xfId="120" applyNumberFormat="1" applyFont="1" applyFill="1" applyBorder="1" applyAlignment="1">
      <alignment horizontal="center" vertical="center"/>
    </xf>
    <xf numFmtId="186" fontId="45" fillId="26" borderId="6" xfId="82" applyNumberFormat="1" applyFont="1" applyFill="1" applyBorder="1" applyAlignment="1">
      <alignment horizontal="center" vertical="center" wrapText="1"/>
    </xf>
    <xf numFmtId="186" fontId="49" fillId="0" borderId="6" xfId="82" applyNumberFormat="1" applyFont="1" applyFill="1" applyBorder="1" applyAlignment="1">
      <alignment horizontal="center" vertical="center"/>
    </xf>
    <xf numFmtId="0" fontId="49" fillId="0" borderId="6" xfId="82" applyFont="1" applyFill="1" applyBorder="1" applyAlignment="1">
      <alignment horizontal="center" vertical="center"/>
    </xf>
    <xf numFmtId="0" fontId="45" fillId="0" borderId="6" xfId="82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justify" vertical="center" wrapText="1"/>
    </xf>
    <xf numFmtId="0" fontId="45" fillId="30" borderId="6" xfId="0" applyFont="1" applyFill="1" applyBorder="1" applyAlignment="1">
      <alignment horizontal="justify" vertical="center" wrapText="1"/>
    </xf>
    <xf numFmtId="0" fontId="45" fillId="0" borderId="38" xfId="0" applyFont="1" applyBorder="1" applyAlignment="1">
      <alignment horizontal="justify" vertical="center" wrapText="1"/>
    </xf>
    <xf numFmtId="0" fontId="45" fillId="0" borderId="16" xfId="82" applyFont="1" applyFill="1" applyBorder="1" applyAlignment="1">
      <alignment horizontal="center" vertical="center" wrapText="1"/>
    </xf>
    <xf numFmtId="0" fontId="61" fillId="0" borderId="0" xfId="83" applyFont="1" applyAlignment="1">
      <alignment horizontal="center" vertical="center"/>
    </xf>
    <xf numFmtId="0" fontId="86" fillId="0" borderId="0" xfId="83" applyFont="1" applyBorder="1" applyAlignment="1">
      <alignment horizontal="center" vertical="center"/>
    </xf>
    <xf numFmtId="0" fontId="60" fillId="0" borderId="0" xfId="83" applyFont="1" applyBorder="1" applyAlignment="1">
      <alignment horizontal="center" vertical="center"/>
    </xf>
    <xf numFmtId="0" fontId="55" fillId="0" borderId="0" xfId="83" applyFont="1" applyAlignment="1">
      <alignment horizontal="center" vertical="center" wrapText="1"/>
    </xf>
    <xf numFmtId="49" fontId="66" fillId="0" borderId="0" xfId="82" applyNumberFormat="1" applyFont="1" applyFill="1" applyBorder="1" applyAlignment="1">
      <alignment horizontal="left" vertical="center" wrapText="1"/>
    </xf>
    <xf numFmtId="0" fontId="62" fillId="0" borderId="0" xfId="83" applyFont="1" applyAlignment="1">
      <alignment horizontal="left" vertical="top" wrapText="1"/>
    </xf>
    <xf numFmtId="14" fontId="61" fillId="0" borderId="0" xfId="83" applyNumberFormat="1" applyFont="1" applyBorder="1" applyAlignment="1">
      <alignment horizontal="left"/>
    </xf>
    <xf numFmtId="0" fontId="56" fillId="0" borderId="19" xfId="83" applyFont="1" applyBorder="1" applyAlignment="1">
      <alignment horizontal="left" vertical="center"/>
    </xf>
    <xf numFmtId="0" fontId="56" fillId="0" borderId="4" xfId="83" applyFont="1" applyBorder="1" applyAlignment="1">
      <alignment horizontal="left" vertical="center"/>
    </xf>
    <xf numFmtId="0" fontId="56" fillId="0" borderId="17" xfId="83" applyFont="1" applyBorder="1" applyAlignment="1">
      <alignment horizontal="left" vertical="center"/>
    </xf>
    <xf numFmtId="0" fontId="67" fillId="0" borderId="0" xfId="83" applyFont="1" applyAlignment="1">
      <alignment horizontal="center" vertical="center" wrapText="1"/>
    </xf>
    <xf numFmtId="0" fontId="58" fillId="0" borderId="0" xfId="83" applyFont="1" applyAlignment="1">
      <alignment horizontal="center" vertical="center"/>
    </xf>
    <xf numFmtId="0" fontId="52" fillId="0" borderId="0" xfId="83" applyFont="1" applyAlignment="1">
      <alignment horizontal="center" vertical="center"/>
    </xf>
    <xf numFmtId="0" fontId="52" fillId="0" borderId="6" xfId="83" applyFont="1" applyFill="1" applyBorder="1" applyAlignment="1">
      <alignment horizontal="center" vertical="center"/>
    </xf>
    <xf numFmtId="0" fontId="52" fillId="0" borderId="6" xfId="83" applyFont="1" applyFill="1" applyBorder="1" applyAlignment="1">
      <alignment horizontal="center" vertical="center" wrapText="1"/>
    </xf>
    <xf numFmtId="0" fontId="52" fillId="0" borderId="20" xfId="83" applyFont="1" applyFill="1" applyBorder="1" applyAlignment="1">
      <alignment horizontal="center" vertical="center" wrapText="1"/>
    </xf>
    <xf numFmtId="0" fontId="52" fillId="0" borderId="21" xfId="83" applyFont="1" applyFill="1" applyBorder="1" applyAlignment="1">
      <alignment horizontal="center" vertical="center" wrapText="1"/>
    </xf>
    <xf numFmtId="0" fontId="52" fillId="0" borderId="21" xfId="83" applyFont="1" applyFill="1" applyBorder="1" applyAlignment="1">
      <alignment horizontal="center" vertical="center"/>
    </xf>
    <xf numFmtId="49" fontId="61" fillId="0" borderId="0" xfId="83" applyNumberFormat="1" applyFont="1" applyBorder="1" applyAlignment="1">
      <alignment horizontal="left"/>
    </xf>
    <xf numFmtId="0" fontId="61" fillId="0" borderId="0" xfId="83" applyNumberFormat="1" applyFont="1" applyBorder="1" applyAlignment="1">
      <alignment horizontal="left"/>
    </xf>
    <xf numFmtId="0" fontId="71" fillId="0" borderId="0" xfId="83" applyFont="1" applyAlignment="1">
      <alignment horizontal="left"/>
    </xf>
    <xf numFmtId="0" fontId="65" fillId="0" borderId="0" xfId="84" applyFont="1" applyAlignment="1">
      <alignment horizontal="center"/>
    </xf>
    <xf numFmtId="0" fontId="87" fillId="0" borderId="0" xfId="83" applyFont="1" applyAlignment="1">
      <alignment horizontal="center" vertical="center"/>
    </xf>
    <xf numFmtId="184" fontId="47" fillId="0" borderId="20" xfId="85" applyNumberFormat="1" applyFont="1" applyFill="1" applyBorder="1" applyAlignment="1">
      <alignment horizontal="center" vertical="center" wrapText="1"/>
    </xf>
    <xf numFmtId="184" fontId="47" fillId="0" borderId="27" xfId="85" applyNumberFormat="1" applyFont="1" applyFill="1" applyBorder="1" applyAlignment="1">
      <alignment horizontal="center" vertical="center" wrapText="1"/>
    </xf>
    <xf numFmtId="184" fontId="47" fillId="0" borderId="21" xfId="85" applyNumberFormat="1" applyFont="1" applyFill="1" applyBorder="1" applyAlignment="1">
      <alignment horizontal="center" vertical="center" wrapText="1"/>
    </xf>
    <xf numFmtId="0" fontId="47" fillId="26" borderId="20" xfId="82" applyFont="1" applyFill="1" applyBorder="1" applyAlignment="1">
      <alignment horizontal="center" vertical="center" wrapText="1"/>
    </xf>
    <xf numFmtId="0" fontId="47" fillId="26" borderId="27" xfId="82" applyFont="1" applyFill="1" applyBorder="1" applyAlignment="1">
      <alignment horizontal="center" vertical="center" wrapText="1"/>
    </xf>
    <xf numFmtId="0" fontId="47" fillId="26" borderId="21" xfId="82" applyFont="1" applyFill="1" applyBorder="1" applyAlignment="1">
      <alignment horizontal="center" vertical="center" wrapText="1"/>
    </xf>
    <xf numFmtId="0" fontId="88" fillId="0" borderId="0" xfId="82" applyFont="1" applyAlignment="1">
      <alignment horizontal="center"/>
    </xf>
    <xf numFmtId="0" fontId="89" fillId="0" borderId="0" xfId="82" applyFont="1" applyAlignment="1">
      <alignment horizontal="center"/>
    </xf>
    <xf numFmtId="0" fontId="90" fillId="0" borderId="0" xfId="82" applyFont="1" applyAlignment="1">
      <alignment horizontal="center" vertical="top"/>
    </xf>
    <xf numFmtId="0" fontId="91" fillId="26" borderId="0" xfId="82" applyFont="1" applyFill="1" applyAlignment="1">
      <alignment horizontal="center"/>
    </xf>
    <xf numFmtId="0" fontId="92" fillId="0" borderId="0" xfId="82" applyFont="1" applyAlignment="1">
      <alignment horizontal="center" vertical="top"/>
    </xf>
    <xf numFmtId="0" fontId="49" fillId="0" borderId="0" xfId="82" applyFont="1" applyBorder="1" applyAlignment="1">
      <alignment horizontal="center"/>
    </xf>
    <xf numFmtId="0" fontId="49" fillId="0" borderId="0" xfId="82" applyFont="1" applyBorder="1" applyAlignment="1">
      <alignment horizontal="center" wrapText="1"/>
    </xf>
    <xf numFmtId="0" fontId="49" fillId="0" borderId="0" xfId="82" applyFont="1" applyFill="1" applyBorder="1" applyAlignment="1">
      <alignment horizontal="center"/>
    </xf>
    <xf numFmtId="0" fontId="47" fillId="0" borderId="19" xfId="82" applyFont="1" applyFill="1" applyBorder="1" applyAlignment="1">
      <alignment horizontal="center" vertical="center"/>
    </xf>
    <xf numFmtId="0" fontId="47" fillId="0" borderId="4" xfId="82" applyFont="1" applyFill="1" applyBorder="1" applyAlignment="1">
      <alignment horizontal="center" vertical="center"/>
    </xf>
    <xf numFmtId="0" fontId="47" fillId="0" borderId="17" xfId="82" applyFont="1" applyFill="1" applyBorder="1" applyAlignment="1">
      <alignment horizontal="center" vertical="center"/>
    </xf>
    <xf numFmtId="186" fontId="47" fillId="26" borderId="20" xfId="82" applyNumberFormat="1" applyFont="1" applyFill="1" applyBorder="1" applyAlignment="1">
      <alignment horizontal="center" vertical="center" wrapText="1"/>
    </xf>
    <xf numFmtId="186" fontId="47" fillId="26" borderId="21" xfId="82" applyNumberFormat="1" applyFont="1" applyFill="1" applyBorder="1" applyAlignment="1">
      <alignment horizontal="center" vertical="center" wrapText="1"/>
    </xf>
    <xf numFmtId="186" fontId="47" fillId="0" borderId="19" xfId="82" applyNumberFormat="1" applyFont="1" applyFill="1" applyBorder="1" applyAlignment="1">
      <alignment horizontal="center" vertical="center"/>
    </xf>
    <xf numFmtId="186" fontId="47" fillId="0" borderId="17" xfId="82" applyNumberFormat="1" applyFont="1" applyFill="1" applyBorder="1" applyAlignment="1">
      <alignment horizontal="center" vertical="center"/>
    </xf>
    <xf numFmtId="0" fontId="47" fillId="26" borderId="20" xfId="82" applyFont="1" applyFill="1" applyBorder="1" applyAlignment="1">
      <alignment horizontal="center" vertical="center"/>
    </xf>
    <xf numFmtId="0" fontId="47" fillId="26" borderId="27" xfId="82" applyFont="1" applyFill="1" applyBorder="1" applyAlignment="1">
      <alignment horizontal="center" vertical="center"/>
    </xf>
    <xf numFmtId="0" fontId="47" fillId="26" borderId="21" xfId="82" applyFont="1" applyFill="1" applyBorder="1" applyAlignment="1">
      <alignment horizontal="center" vertical="center"/>
    </xf>
    <xf numFmtId="0" fontId="47" fillId="26" borderId="24" xfId="82" applyFont="1" applyFill="1" applyBorder="1" applyAlignment="1">
      <alignment horizontal="center" vertical="center"/>
    </xf>
    <xf numFmtId="0" fontId="47" fillId="26" borderId="28" xfId="82" applyFont="1" applyFill="1" applyBorder="1" applyAlignment="1">
      <alignment horizontal="center" vertical="center"/>
    </xf>
    <xf numFmtId="0" fontId="47" fillId="26" borderId="25" xfId="82" applyFont="1" applyFill="1" applyBorder="1" applyAlignment="1">
      <alignment horizontal="center" vertical="center"/>
    </xf>
    <xf numFmtId="0" fontId="47" fillId="26" borderId="22" xfId="82" applyFont="1" applyFill="1" applyBorder="1" applyAlignment="1">
      <alignment horizontal="center" vertical="center"/>
    </xf>
    <xf numFmtId="0" fontId="47" fillId="26" borderId="26" xfId="82" applyFont="1" applyFill="1" applyBorder="1" applyAlignment="1">
      <alignment horizontal="center" vertical="center"/>
    </xf>
    <xf numFmtId="0" fontId="47" fillId="26" borderId="23" xfId="82" applyFont="1" applyFill="1" applyBorder="1" applyAlignment="1">
      <alignment horizontal="center" vertical="center"/>
    </xf>
    <xf numFmtId="0" fontId="74" fillId="0" borderId="0" xfId="82" applyFont="1" applyBorder="1" applyAlignment="1">
      <alignment horizontal="center"/>
    </xf>
    <xf numFmtId="0" fontId="49" fillId="0" borderId="0" xfId="82" applyFont="1" applyBorder="1" applyAlignment="1">
      <alignment horizontal="center" vertical="center"/>
    </xf>
  </cellXfs>
  <cellStyles count="12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1" xfId="9"/>
    <cellStyle name="2" xfId="10"/>
    <cellStyle name="20% - Accent1" xfId="11" builtinId="30" customBuiltin="1"/>
    <cellStyle name="20% - Accent2" xfId="12" builtinId="34" customBuiltin="1"/>
    <cellStyle name="20% - Accent3" xfId="13" builtinId="38" customBuiltin="1"/>
    <cellStyle name="20% - Accent4" xfId="14" builtinId="42" customBuiltin="1"/>
    <cellStyle name="20% - Accent5" xfId="15" builtinId="46" customBuiltin="1"/>
    <cellStyle name="20% - Accent6" xfId="16" builtinId="50" customBuiltin="1"/>
    <cellStyle name="3" xfId="17"/>
    <cellStyle name="4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AeE­ [0]_INQUIRY ¿µ¾÷AßAø " xfId="37"/>
    <cellStyle name="AeE­_INQUIRY ¿µ¾÷AßAø " xfId="38"/>
    <cellStyle name="AÞ¸¶ [0]_INQUIRY ¿?¾÷AßAø " xfId="39"/>
    <cellStyle name="AÞ¸¶_INQUIRY ¿?¾÷AßAø " xfId="40"/>
    <cellStyle name="Bad" xfId="41" builtinId="27" customBuiltin="1"/>
    <cellStyle name="C?AØ_¿?¾÷CoE² " xfId="42"/>
    <cellStyle name="C￥AØ_¿μ¾÷CoE² " xfId="43"/>
    <cellStyle name="Calc Currency (0)" xfId="44"/>
    <cellStyle name="Calc Percent (0)" xfId="45"/>
    <cellStyle name="Calc Percent (1)" xfId="46"/>
    <cellStyle name="Calculation" xfId="47" builtinId="22" customBuiltin="1"/>
    <cellStyle name="Check Cell" xfId="48" builtinId="23" customBuiltin="1"/>
    <cellStyle name="Comma 2" xfId="49"/>
    <cellStyle name="comma zerodec" xfId="50"/>
    <cellStyle name="Comma0" xfId="51"/>
    <cellStyle name="Currency0" xfId="52"/>
    <cellStyle name="Currency1" xfId="53"/>
    <cellStyle name="Date" xfId="54"/>
    <cellStyle name="Dollar (zero dec)" xfId="55"/>
    <cellStyle name="Enter Currency (0)" xfId="56"/>
    <cellStyle name="Explanatory Text" xfId="57" builtinId="53" customBuiltin="1"/>
    <cellStyle name="Fixed" xfId="58"/>
    <cellStyle name="Good" xfId="59" builtinId="26" customBuiltin="1"/>
    <cellStyle name="Grey" xfId="60"/>
    <cellStyle name="Header1" xfId="61"/>
    <cellStyle name="Header2" xfId="62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EADING1" xfId="67"/>
    <cellStyle name="HEADING2" xfId="68"/>
    <cellStyle name="Input" xfId="69" builtinId="20" customBuiltin="1"/>
    <cellStyle name="Input [yellow]" xfId="70"/>
    <cellStyle name="Link Currency (0)" xfId="71"/>
    <cellStyle name="Linked Cell" xfId="72" builtinId="24" customBuiltin="1"/>
    <cellStyle name="Milliers [0]_AR1194" xfId="73"/>
    <cellStyle name="Milliers_AR1194" xfId="74"/>
    <cellStyle name="Monétaire [0]_AR1194" xfId="75"/>
    <cellStyle name="Monétaire_AR1194" xfId="76"/>
    <cellStyle name="n" xfId="77"/>
    <cellStyle name="Neutral" xfId="78" builtinId="28" customBuiltin="1"/>
    <cellStyle name="New Times Roman" xfId="79"/>
    <cellStyle name="no dec" xfId="80"/>
    <cellStyle name="Normal" xfId="0" builtinId="0"/>
    <cellStyle name="Normal - Style1" xfId="81"/>
    <cellStyle name="Normal 2" xfId="82"/>
    <cellStyle name="Normal 2 2 2" xfId="83"/>
    <cellStyle name="Normal 2 6" xfId="120"/>
    <cellStyle name="Normal_BANGDIEM" xfId="84"/>
    <cellStyle name="Normal_HS2004" xfId="85"/>
    <cellStyle name="Normal_KHOA11-QTKD&amp;DL 2" xfId="119"/>
    <cellStyle name="Note" xfId="86" builtinId="10" customBuiltin="1"/>
    <cellStyle name="Output" xfId="87" builtinId="21" customBuiltin="1"/>
    <cellStyle name="Percent [2]" xfId="88"/>
    <cellStyle name="Percent 2" xfId="89"/>
    <cellStyle name="PERCENTAGE" xfId="90"/>
    <cellStyle name="PrePop Currency (0)" xfId="91"/>
    <cellStyle name="songuyen" xfId="92"/>
    <cellStyle name="Text Indent A" xfId="93"/>
    <cellStyle name="Text Indent B" xfId="94"/>
    <cellStyle name="Title" xfId="95" builtinId="15" customBuiltin="1"/>
    <cellStyle name="Total" xfId="96" builtinId="25" customBuiltin="1"/>
    <cellStyle name="Warning Text" xfId="97" builtinId="11" customBuiltin="1"/>
    <cellStyle name=" [0.00]_ Att. 1- Cover" xfId="98"/>
    <cellStyle name="_ Att. 1- Cover" xfId="99"/>
    <cellStyle name="?_ Att. 1- Cover" xfId="100"/>
    <cellStyle name="똿뗦먛귟 [0.00]_PRODUCT DETAIL Q1" xfId="101"/>
    <cellStyle name="똿뗦먛귟_PRODUCT DETAIL Q1" xfId="102"/>
    <cellStyle name="믅됞 [0.00]_PRODUCT DETAIL Q1" xfId="103"/>
    <cellStyle name="믅됞_PRODUCT DETAIL Q1" xfId="104"/>
    <cellStyle name="백분율_95" xfId="105"/>
    <cellStyle name="뷭?_BOOKSHIP" xfId="106"/>
    <cellStyle name="콤마 [0]_1202" xfId="107"/>
    <cellStyle name="콤마_1202" xfId="108"/>
    <cellStyle name="통화 [0]_1202" xfId="109"/>
    <cellStyle name="통화_1202" xfId="110"/>
    <cellStyle name="표준_(정보부문)월별인원계획" xfId="111"/>
    <cellStyle name="一般_00Q3902REV.1" xfId="112"/>
    <cellStyle name="千分位[0]_00Q3902REV.1" xfId="113"/>
    <cellStyle name="千分位_00Q3902REV.1" xfId="114"/>
    <cellStyle name="標準_機器ﾘｽト (2)" xfId="115"/>
    <cellStyle name="貨幣 [0]_00Q3902REV.1" xfId="116"/>
    <cellStyle name="貨幣[0]_BRE" xfId="117"/>
    <cellStyle name="貨幣_00Q3902REV.1" xfId="118"/>
  </cellStyles>
  <dxfs count="5">
    <dxf>
      <fill>
        <patternFill>
          <bgColor theme="9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49212</xdr:colOff>
      <xdr:row>0</xdr:row>
      <xdr:rowOff>0</xdr:rowOff>
    </xdr:from>
    <xdr:to>
      <xdr:col>2</xdr:col>
      <xdr:colOff>49212</xdr:colOff>
      <xdr:row>1</xdr:row>
      <xdr:rowOff>133350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12" y="0"/>
          <a:ext cx="373063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&#272;I&#7874;M%20T&#7892;NG%20K&#7870;T/&#272;I&#7874;M/K25/K25MIR/XONG-%20K25MIR-H&#7897;i%20nh&#7853;p%20kinh%20t&#7871;%20qu&#7889;c%20t&#7871;%20c&#7911;a%20Vi&#7879;t%20N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IN_DTK"/>
      <sheetName val="DTK_AV"/>
      <sheetName val="DS_THI"/>
      <sheetName val="DS_NLP"/>
      <sheetName val="CODEMON"/>
      <sheetName val="XXXXXXXX"/>
    </sheetNames>
    <sheetDataSet>
      <sheetData sheetId="0">
        <row r="7">
          <cell r="A7">
            <v>1</v>
          </cell>
          <cell r="B7">
            <v>28303590057</v>
          </cell>
          <cell r="C7" t="str">
            <v>Nguyễn Hà Kiều</v>
          </cell>
          <cell r="D7" t="str">
            <v>Anh</v>
          </cell>
          <cell r="E7" t="str">
            <v>Nữ</v>
          </cell>
          <cell r="F7">
            <v>34889</v>
          </cell>
          <cell r="G7" t="str">
            <v>K25MIR</v>
          </cell>
          <cell r="H7">
            <v>8</v>
          </cell>
          <cell r="I7">
            <v>0</v>
          </cell>
          <cell r="J7">
            <v>8</v>
          </cell>
          <cell r="K7">
            <v>0</v>
          </cell>
          <cell r="L7">
            <v>8</v>
          </cell>
          <cell r="M7">
            <v>0</v>
          </cell>
          <cell r="N7">
            <v>0</v>
          </cell>
          <cell r="O7">
            <v>0</v>
          </cell>
          <cell r="P7">
            <v>8</v>
          </cell>
          <cell r="Q7">
            <v>8</v>
          </cell>
          <cell r="R7" t="str">
            <v>Tám</v>
          </cell>
          <cell r="S7">
            <v>0</v>
          </cell>
          <cell r="T7">
            <v>0</v>
          </cell>
        </row>
        <row r="8">
          <cell r="A8">
            <v>2</v>
          </cell>
          <cell r="B8">
            <v>28303590058</v>
          </cell>
          <cell r="C8" t="str">
            <v>Đậu Thị Vân</v>
          </cell>
          <cell r="D8" t="str">
            <v>Anh</v>
          </cell>
          <cell r="E8" t="str">
            <v>Nữ</v>
          </cell>
          <cell r="F8">
            <v>35886</v>
          </cell>
          <cell r="G8" t="str">
            <v>K25MIR</v>
          </cell>
          <cell r="H8">
            <v>8</v>
          </cell>
          <cell r="I8">
            <v>0</v>
          </cell>
          <cell r="J8">
            <v>8</v>
          </cell>
          <cell r="K8">
            <v>0</v>
          </cell>
          <cell r="L8">
            <v>8</v>
          </cell>
          <cell r="M8">
            <v>0</v>
          </cell>
          <cell r="N8">
            <v>0</v>
          </cell>
          <cell r="O8">
            <v>0</v>
          </cell>
          <cell r="P8">
            <v>8</v>
          </cell>
          <cell r="Q8">
            <v>8</v>
          </cell>
          <cell r="R8" t="str">
            <v>Tám</v>
          </cell>
          <cell r="S8">
            <v>0</v>
          </cell>
          <cell r="T8">
            <v>0</v>
          </cell>
        </row>
        <row r="9">
          <cell r="A9">
            <v>3</v>
          </cell>
          <cell r="B9">
            <v>28313590059</v>
          </cell>
          <cell r="C9" t="str">
            <v>Trương Văn</v>
          </cell>
          <cell r="D9" t="str">
            <v>Dũng</v>
          </cell>
          <cell r="E9" t="str">
            <v>Nam</v>
          </cell>
          <cell r="F9">
            <v>29208</v>
          </cell>
          <cell r="G9" t="str">
            <v>K25MIR</v>
          </cell>
          <cell r="H9">
            <v>8</v>
          </cell>
          <cell r="I9">
            <v>0</v>
          </cell>
          <cell r="J9">
            <v>8</v>
          </cell>
          <cell r="K9">
            <v>0</v>
          </cell>
          <cell r="L9">
            <v>8</v>
          </cell>
          <cell r="M9">
            <v>0</v>
          </cell>
          <cell r="N9">
            <v>0</v>
          </cell>
          <cell r="O9">
            <v>0</v>
          </cell>
          <cell r="P9">
            <v>8</v>
          </cell>
          <cell r="Q9">
            <v>8</v>
          </cell>
          <cell r="R9" t="str">
            <v>Tám</v>
          </cell>
          <cell r="S9">
            <v>0</v>
          </cell>
          <cell r="T9">
            <v>0</v>
          </cell>
        </row>
        <row r="10">
          <cell r="A10">
            <v>4</v>
          </cell>
          <cell r="B10">
            <v>28313590060</v>
          </cell>
          <cell r="C10" t="str">
            <v xml:space="preserve">Phan Lê Ngọc </v>
          </cell>
          <cell r="D10" t="str">
            <v>Duy</v>
          </cell>
          <cell r="E10" t="str">
            <v>Nam</v>
          </cell>
          <cell r="F10">
            <v>36560</v>
          </cell>
          <cell r="G10" t="str">
            <v>K25MIR</v>
          </cell>
          <cell r="H10">
            <v>8</v>
          </cell>
          <cell r="I10">
            <v>0</v>
          </cell>
          <cell r="J10">
            <v>8</v>
          </cell>
          <cell r="K10">
            <v>0</v>
          </cell>
          <cell r="L10">
            <v>8</v>
          </cell>
          <cell r="M10">
            <v>0</v>
          </cell>
          <cell r="N10">
            <v>0</v>
          </cell>
          <cell r="O10">
            <v>0</v>
          </cell>
          <cell r="P10">
            <v>8</v>
          </cell>
          <cell r="Q10">
            <v>8</v>
          </cell>
          <cell r="R10" t="str">
            <v>Tám</v>
          </cell>
          <cell r="S10">
            <v>0</v>
          </cell>
          <cell r="T10">
            <v>0</v>
          </cell>
        </row>
        <row r="11">
          <cell r="A11">
            <v>5</v>
          </cell>
          <cell r="B11">
            <v>28313590061</v>
          </cell>
          <cell r="C11" t="str">
            <v>Nguyễn Xuân</v>
          </cell>
          <cell r="D11" t="str">
            <v>Sơn</v>
          </cell>
          <cell r="E11" t="str">
            <v>Nam</v>
          </cell>
          <cell r="F11">
            <v>31686</v>
          </cell>
          <cell r="G11" t="str">
            <v>K25MIR</v>
          </cell>
          <cell r="H11">
            <v>8</v>
          </cell>
          <cell r="I11">
            <v>0</v>
          </cell>
          <cell r="J11">
            <v>8</v>
          </cell>
          <cell r="K11">
            <v>0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  <cell r="P11">
            <v>8</v>
          </cell>
          <cell r="Q11">
            <v>8</v>
          </cell>
          <cell r="R11" t="str">
            <v>Tám</v>
          </cell>
          <cell r="S11">
            <v>0</v>
          </cell>
          <cell r="T11">
            <v>0</v>
          </cell>
        </row>
        <row r="12">
          <cell r="A12">
            <v>6</v>
          </cell>
          <cell r="B12">
            <v>28313590062</v>
          </cell>
          <cell r="C12" t="str">
            <v xml:space="preserve">Trần Phước Minh </v>
          </cell>
          <cell r="D12" t="str">
            <v>Trí</v>
          </cell>
          <cell r="E12" t="str">
            <v>Nam</v>
          </cell>
          <cell r="F12">
            <v>36119</v>
          </cell>
          <cell r="G12" t="str">
            <v>K25MIR</v>
          </cell>
          <cell r="H12">
            <v>6</v>
          </cell>
          <cell r="I12">
            <v>0</v>
          </cell>
          <cell r="J12">
            <v>6</v>
          </cell>
          <cell r="K12">
            <v>0</v>
          </cell>
          <cell r="L12">
            <v>6</v>
          </cell>
          <cell r="M12">
            <v>0</v>
          </cell>
          <cell r="N12">
            <v>0</v>
          </cell>
          <cell r="O12">
            <v>0</v>
          </cell>
          <cell r="P12">
            <v>7</v>
          </cell>
          <cell r="Q12">
            <v>6.6</v>
          </cell>
          <cell r="R12" t="str">
            <v>Sáu Phẩy Sáu</v>
          </cell>
          <cell r="S12">
            <v>0</v>
          </cell>
          <cell r="T12">
            <v>0</v>
          </cell>
        </row>
        <row r="13">
          <cell r="A13">
            <v>7</v>
          </cell>
          <cell r="B13">
            <v>28303590063</v>
          </cell>
          <cell r="C13" t="str">
            <v>Lê Thị Như</v>
          </cell>
          <cell r="D13" t="str">
            <v>Trúc</v>
          </cell>
          <cell r="E13" t="str">
            <v>Nữ</v>
          </cell>
          <cell r="F13">
            <v>29629</v>
          </cell>
          <cell r="G13" t="str">
            <v>K25MIR</v>
          </cell>
          <cell r="H13">
            <v>10</v>
          </cell>
          <cell r="I13">
            <v>0</v>
          </cell>
          <cell r="J13">
            <v>10</v>
          </cell>
          <cell r="K13">
            <v>0</v>
          </cell>
          <cell r="L13">
            <v>10</v>
          </cell>
          <cell r="M13">
            <v>0</v>
          </cell>
          <cell r="N13">
            <v>0</v>
          </cell>
          <cell r="O13">
            <v>0</v>
          </cell>
          <cell r="P13">
            <v>9</v>
          </cell>
          <cell r="Q13">
            <v>9.5</v>
          </cell>
          <cell r="R13" t="str">
            <v>Chín Phẩy Năm</v>
          </cell>
          <cell r="S13">
            <v>0</v>
          </cell>
          <cell r="T13">
            <v>0</v>
          </cell>
        </row>
        <row r="14">
          <cell r="A14">
            <v>8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str">
            <v>Không</v>
          </cell>
          <cell r="S14">
            <v>0</v>
          </cell>
          <cell r="T14">
            <v>0</v>
          </cell>
        </row>
        <row r="15">
          <cell r="A15">
            <v>9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 t="str">
            <v>Không</v>
          </cell>
          <cell r="S15">
            <v>0</v>
          </cell>
          <cell r="T15">
            <v>0</v>
          </cell>
        </row>
        <row r="16">
          <cell r="A16">
            <v>10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 t="str">
            <v>Không</v>
          </cell>
          <cell r="S16">
            <v>0</v>
          </cell>
          <cell r="T16">
            <v>0</v>
          </cell>
        </row>
        <row r="17">
          <cell r="A17">
            <v>11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 t="str">
            <v>Không</v>
          </cell>
          <cell r="S17">
            <v>0</v>
          </cell>
          <cell r="T17">
            <v>0</v>
          </cell>
        </row>
        <row r="18">
          <cell r="A18">
            <v>12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Không</v>
          </cell>
          <cell r="S18">
            <v>0</v>
          </cell>
          <cell r="T18">
            <v>0</v>
          </cell>
        </row>
        <row r="19">
          <cell r="A19">
            <v>13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 t="str">
            <v>Không</v>
          </cell>
          <cell r="S19">
            <v>0</v>
          </cell>
          <cell r="T19">
            <v>0</v>
          </cell>
        </row>
        <row r="20">
          <cell r="A20">
            <v>14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 t="str">
            <v>Không</v>
          </cell>
          <cell r="S20">
            <v>0</v>
          </cell>
          <cell r="T20">
            <v>0</v>
          </cell>
        </row>
        <row r="21">
          <cell r="A21">
            <v>15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 t="str">
            <v>Không</v>
          </cell>
          <cell r="S21">
            <v>0</v>
          </cell>
          <cell r="T21">
            <v>0</v>
          </cell>
        </row>
        <row r="22">
          <cell r="A22">
            <v>16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 t="str">
            <v>Không</v>
          </cell>
          <cell r="S22">
            <v>0</v>
          </cell>
          <cell r="T22">
            <v>0</v>
          </cell>
        </row>
        <row r="23">
          <cell r="A23">
            <v>17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 t="str">
            <v>Không</v>
          </cell>
          <cell r="S23">
            <v>0</v>
          </cell>
          <cell r="T23">
            <v>0</v>
          </cell>
        </row>
        <row r="24">
          <cell r="A24">
            <v>18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 t="str">
            <v>Không</v>
          </cell>
          <cell r="S24">
            <v>0</v>
          </cell>
          <cell r="T24">
            <v>0</v>
          </cell>
        </row>
        <row r="25">
          <cell r="A25">
            <v>19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 t="str">
            <v>Không</v>
          </cell>
          <cell r="S25">
            <v>0</v>
          </cell>
          <cell r="T25">
            <v>0</v>
          </cell>
        </row>
        <row r="26">
          <cell r="A26">
            <v>20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 t="str">
            <v>Không</v>
          </cell>
          <cell r="S26">
            <v>0</v>
          </cell>
          <cell r="T26">
            <v>0</v>
          </cell>
        </row>
        <row r="27">
          <cell r="A27">
            <v>21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 t="str">
            <v>Không</v>
          </cell>
          <cell r="S27">
            <v>0</v>
          </cell>
          <cell r="T27">
            <v>0</v>
          </cell>
        </row>
        <row r="28">
          <cell r="A28">
            <v>22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Không</v>
          </cell>
          <cell r="S28">
            <v>0</v>
          </cell>
          <cell r="T28">
            <v>0</v>
          </cell>
        </row>
        <row r="29">
          <cell r="A29">
            <v>23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str">
            <v>Không</v>
          </cell>
          <cell r="S29">
            <v>0</v>
          </cell>
          <cell r="T29">
            <v>0</v>
          </cell>
        </row>
        <row r="30">
          <cell r="A30">
            <v>24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 t="str">
            <v>Không</v>
          </cell>
          <cell r="S30">
            <v>0</v>
          </cell>
          <cell r="T30">
            <v>0</v>
          </cell>
        </row>
        <row r="31">
          <cell r="A31">
            <v>25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 t="str">
            <v>Không</v>
          </cell>
          <cell r="S31">
            <v>0</v>
          </cell>
          <cell r="T31">
            <v>0</v>
          </cell>
        </row>
        <row r="32">
          <cell r="A32">
            <v>26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 t="str">
            <v>Không</v>
          </cell>
          <cell r="S32">
            <v>0</v>
          </cell>
          <cell r="T32">
            <v>0</v>
          </cell>
        </row>
        <row r="33">
          <cell r="A33">
            <v>27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 t="str">
            <v>Không</v>
          </cell>
          <cell r="S33">
            <v>0</v>
          </cell>
          <cell r="T33">
            <v>0</v>
          </cell>
        </row>
        <row r="34">
          <cell r="A34">
            <v>28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 t="str">
            <v>Không</v>
          </cell>
          <cell r="S34">
            <v>0</v>
          </cell>
          <cell r="T34">
            <v>0</v>
          </cell>
        </row>
        <row r="35">
          <cell r="A35">
            <v>29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 t="str">
            <v>Không</v>
          </cell>
          <cell r="S35">
            <v>0</v>
          </cell>
          <cell r="T35">
            <v>0</v>
          </cell>
        </row>
        <row r="36">
          <cell r="A36">
            <v>30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>Không</v>
          </cell>
          <cell r="S36">
            <v>0</v>
          </cell>
          <cell r="T36">
            <v>0</v>
          </cell>
        </row>
        <row r="37">
          <cell r="A37">
            <v>31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Không</v>
          </cell>
          <cell r="S37">
            <v>0</v>
          </cell>
          <cell r="T37">
            <v>0</v>
          </cell>
        </row>
        <row r="38">
          <cell r="A38">
            <v>32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Không</v>
          </cell>
          <cell r="S38">
            <v>1</v>
          </cell>
          <cell r="T38">
            <v>0</v>
          </cell>
        </row>
        <row r="39">
          <cell r="A39">
            <v>33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Không</v>
          </cell>
          <cell r="S39">
            <v>2</v>
          </cell>
          <cell r="T39">
            <v>0</v>
          </cell>
        </row>
        <row r="40">
          <cell r="T40">
            <v>0</v>
          </cell>
        </row>
        <row r="41">
          <cell r="T41">
            <v>0</v>
          </cell>
        </row>
        <row r="42">
          <cell r="T42">
            <v>0</v>
          </cell>
        </row>
        <row r="43">
          <cell r="T43">
            <v>0</v>
          </cell>
        </row>
        <row r="44">
          <cell r="T44">
            <v>0</v>
          </cell>
        </row>
        <row r="45">
          <cell r="T45">
            <v>0</v>
          </cell>
        </row>
        <row r="46">
          <cell r="T46">
            <v>0</v>
          </cell>
        </row>
        <row r="47">
          <cell r="T47">
            <v>0</v>
          </cell>
        </row>
        <row r="48">
          <cell r="T48">
            <v>0</v>
          </cell>
        </row>
        <row r="49">
          <cell r="T49">
            <v>0</v>
          </cell>
        </row>
        <row r="50">
          <cell r="T50">
            <v>0</v>
          </cell>
        </row>
        <row r="51">
          <cell r="T51">
            <v>0</v>
          </cell>
        </row>
        <row r="52">
          <cell r="T52">
            <v>0</v>
          </cell>
        </row>
        <row r="53">
          <cell r="T53">
            <v>0</v>
          </cell>
        </row>
        <row r="54">
          <cell r="T54">
            <v>0</v>
          </cell>
        </row>
        <row r="55">
          <cell r="T55">
            <v>0</v>
          </cell>
        </row>
        <row r="56">
          <cell r="T56">
            <v>0</v>
          </cell>
        </row>
        <row r="57">
          <cell r="T57">
            <v>0</v>
          </cell>
        </row>
        <row r="58">
          <cell r="T58">
            <v>0</v>
          </cell>
        </row>
        <row r="59">
          <cell r="T59">
            <v>0</v>
          </cell>
        </row>
        <row r="60">
          <cell r="T60">
            <v>0</v>
          </cell>
        </row>
        <row r="61">
          <cell r="T61">
            <v>0</v>
          </cell>
        </row>
        <row r="62">
          <cell r="T62">
            <v>0</v>
          </cell>
        </row>
        <row r="63">
          <cell r="T63">
            <v>0</v>
          </cell>
        </row>
        <row r="64">
          <cell r="T64">
            <v>0</v>
          </cell>
        </row>
        <row r="65">
          <cell r="T65">
            <v>0</v>
          </cell>
        </row>
        <row r="66">
          <cell r="T66">
            <v>0</v>
          </cell>
        </row>
        <row r="67">
          <cell r="T67">
            <v>0</v>
          </cell>
        </row>
        <row r="68">
          <cell r="T68">
            <v>0</v>
          </cell>
        </row>
        <row r="69">
          <cell r="T69">
            <v>0</v>
          </cell>
        </row>
        <row r="70">
          <cell r="T70">
            <v>0</v>
          </cell>
        </row>
        <row r="71">
          <cell r="T71">
            <v>0</v>
          </cell>
        </row>
        <row r="72">
          <cell r="T72">
            <v>0</v>
          </cell>
        </row>
        <row r="73">
          <cell r="T73">
            <v>0</v>
          </cell>
        </row>
        <row r="74">
          <cell r="T74">
            <v>0</v>
          </cell>
        </row>
        <row r="75">
          <cell r="T75">
            <v>0</v>
          </cell>
        </row>
        <row r="76">
          <cell r="T76">
            <v>0</v>
          </cell>
        </row>
        <row r="77">
          <cell r="T77">
            <v>0</v>
          </cell>
        </row>
        <row r="78">
          <cell r="T78">
            <v>0</v>
          </cell>
        </row>
        <row r="79">
          <cell r="T79">
            <v>0</v>
          </cell>
        </row>
        <row r="80">
          <cell r="T80">
            <v>0</v>
          </cell>
        </row>
        <row r="81">
          <cell r="T81">
            <v>0</v>
          </cell>
        </row>
        <row r="82">
          <cell r="T82">
            <v>0</v>
          </cell>
        </row>
        <row r="83">
          <cell r="T83">
            <v>0</v>
          </cell>
        </row>
        <row r="84">
          <cell r="T84">
            <v>0</v>
          </cell>
        </row>
        <row r="85">
          <cell r="T85">
            <v>0</v>
          </cell>
        </row>
        <row r="86">
          <cell r="T86">
            <v>0</v>
          </cell>
        </row>
        <row r="87">
          <cell r="T87">
            <v>0</v>
          </cell>
        </row>
        <row r="88">
          <cell r="T88">
            <v>0</v>
          </cell>
        </row>
        <row r="89">
          <cell r="T89">
            <v>0</v>
          </cell>
        </row>
        <row r="90">
          <cell r="T90">
            <v>0</v>
          </cell>
        </row>
        <row r="91">
          <cell r="T91">
            <v>0</v>
          </cell>
        </row>
        <row r="92">
          <cell r="T92">
            <v>0</v>
          </cell>
        </row>
        <row r="93">
          <cell r="T93">
            <v>0</v>
          </cell>
        </row>
        <row r="94">
          <cell r="T94">
            <v>0</v>
          </cell>
        </row>
        <row r="95">
          <cell r="T95">
            <v>0</v>
          </cell>
        </row>
        <row r="96">
          <cell r="T96">
            <v>0</v>
          </cell>
        </row>
        <row r="97">
          <cell r="T97">
            <v>0</v>
          </cell>
        </row>
        <row r="98">
          <cell r="T98">
            <v>0</v>
          </cell>
        </row>
        <row r="99">
          <cell r="T99">
            <v>0</v>
          </cell>
        </row>
        <row r="100">
          <cell r="T100">
            <v>0</v>
          </cell>
        </row>
        <row r="101">
          <cell r="T101">
            <v>0</v>
          </cell>
        </row>
        <row r="102">
          <cell r="T102">
            <v>0</v>
          </cell>
        </row>
        <row r="103">
          <cell r="T103">
            <v>0</v>
          </cell>
        </row>
        <row r="104">
          <cell r="T104">
            <v>0</v>
          </cell>
        </row>
        <row r="105">
          <cell r="T105">
            <v>0</v>
          </cell>
        </row>
        <row r="106">
          <cell r="T106">
            <v>0</v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  <row r="111">
          <cell r="T111">
            <v>0</v>
          </cell>
        </row>
        <row r="112">
          <cell r="T112">
            <v>0</v>
          </cell>
        </row>
        <row r="113">
          <cell r="T113">
            <v>0</v>
          </cell>
        </row>
        <row r="114">
          <cell r="T114">
            <v>0</v>
          </cell>
        </row>
        <row r="115">
          <cell r="T115">
            <v>0</v>
          </cell>
        </row>
        <row r="116">
          <cell r="T116">
            <v>0</v>
          </cell>
        </row>
        <row r="117">
          <cell r="T117">
            <v>0</v>
          </cell>
        </row>
        <row r="118">
          <cell r="T118">
            <v>0</v>
          </cell>
        </row>
        <row r="119">
          <cell r="T119">
            <v>0</v>
          </cell>
        </row>
        <row r="120">
          <cell r="T120">
            <v>0</v>
          </cell>
        </row>
        <row r="121">
          <cell r="T121">
            <v>0</v>
          </cell>
        </row>
        <row r="122">
          <cell r="T122">
            <v>0</v>
          </cell>
        </row>
        <row r="123">
          <cell r="T123">
            <v>0</v>
          </cell>
        </row>
        <row r="124">
          <cell r="T124">
            <v>0</v>
          </cell>
        </row>
        <row r="125">
          <cell r="T125">
            <v>0</v>
          </cell>
        </row>
        <row r="126">
          <cell r="T126">
            <v>0</v>
          </cell>
        </row>
        <row r="127">
          <cell r="T127">
            <v>0</v>
          </cell>
        </row>
        <row r="128">
          <cell r="T128">
            <v>0</v>
          </cell>
        </row>
        <row r="129">
          <cell r="T129">
            <v>0</v>
          </cell>
        </row>
        <row r="130">
          <cell r="T130">
            <v>0</v>
          </cell>
        </row>
        <row r="131">
          <cell r="T131">
            <v>0</v>
          </cell>
        </row>
        <row r="132">
          <cell r="T132">
            <v>0</v>
          </cell>
        </row>
        <row r="133">
          <cell r="T133">
            <v>0</v>
          </cell>
        </row>
        <row r="134">
          <cell r="T134">
            <v>0</v>
          </cell>
        </row>
        <row r="135">
          <cell r="T135">
            <v>0</v>
          </cell>
        </row>
        <row r="136">
          <cell r="T136">
            <v>0</v>
          </cell>
        </row>
        <row r="137">
          <cell r="T137">
            <v>0</v>
          </cell>
        </row>
        <row r="138">
          <cell r="T138">
            <v>0</v>
          </cell>
        </row>
        <row r="139">
          <cell r="T139">
            <v>0</v>
          </cell>
        </row>
        <row r="140">
          <cell r="T140">
            <v>0</v>
          </cell>
        </row>
        <row r="141">
          <cell r="T141">
            <v>0</v>
          </cell>
        </row>
        <row r="142">
          <cell r="T142">
            <v>0</v>
          </cell>
        </row>
        <row r="143">
          <cell r="T143">
            <v>0</v>
          </cell>
        </row>
        <row r="144">
          <cell r="T144">
            <v>0</v>
          </cell>
        </row>
        <row r="145">
          <cell r="T145">
            <v>0</v>
          </cell>
        </row>
        <row r="146">
          <cell r="T146">
            <v>0</v>
          </cell>
        </row>
        <row r="147">
          <cell r="T147">
            <v>0</v>
          </cell>
        </row>
        <row r="148">
          <cell r="T148">
            <v>0</v>
          </cell>
        </row>
        <row r="149">
          <cell r="T149">
            <v>0</v>
          </cell>
        </row>
        <row r="150">
          <cell r="T150">
            <v>0</v>
          </cell>
        </row>
        <row r="151">
          <cell r="T151">
            <v>0</v>
          </cell>
        </row>
        <row r="152">
          <cell r="T152">
            <v>0</v>
          </cell>
        </row>
        <row r="153">
          <cell r="T153">
            <v>0</v>
          </cell>
        </row>
        <row r="154">
          <cell r="T154">
            <v>0</v>
          </cell>
        </row>
        <row r="155">
          <cell r="T155">
            <v>0</v>
          </cell>
        </row>
        <row r="156">
          <cell r="T156">
            <v>0</v>
          </cell>
        </row>
        <row r="157">
          <cell r="T157">
            <v>0</v>
          </cell>
        </row>
        <row r="158">
          <cell r="T158">
            <v>0</v>
          </cell>
        </row>
        <row r="159">
          <cell r="T159">
            <v>0</v>
          </cell>
        </row>
        <row r="160">
          <cell r="T160">
            <v>0</v>
          </cell>
        </row>
        <row r="161">
          <cell r="T161">
            <v>0</v>
          </cell>
        </row>
        <row r="162">
          <cell r="T162">
            <v>0</v>
          </cell>
        </row>
        <row r="163">
          <cell r="T163">
            <v>0</v>
          </cell>
        </row>
        <row r="164">
          <cell r="T164">
            <v>0</v>
          </cell>
        </row>
        <row r="165">
          <cell r="T165">
            <v>0</v>
          </cell>
        </row>
        <row r="166">
          <cell r="T166">
            <v>0</v>
          </cell>
        </row>
        <row r="167">
          <cell r="T167">
            <v>0</v>
          </cell>
        </row>
        <row r="168">
          <cell r="T168">
            <v>0</v>
          </cell>
        </row>
        <row r="169">
          <cell r="T169">
            <v>0</v>
          </cell>
        </row>
        <row r="170">
          <cell r="T170">
            <v>0</v>
          </cell>
        </row>
        <row r="171">
          <cell r="T171">
            <v>0</v>
          </cell>
        </row>
        <row r="172">
          <cell r="T172">
            <v>0</v>
          </cell>
        </row>
        <row r="173">
          <cell r="T173">
            <v>0</v>
          </cell>
        </row>
        <row r="174">
          <cell r="T174">
            <v>0</v>
          </cell>
        </row>
        <row r="175">
          <cell r="T175">
            <v>0</v>
          </cell>
        </row>
        <row r="176">
          <cell r="T176">
            <v>0</v>
          </cell>
        </row>
        <row r="177">
          <cell r="T177">
            <v>0</v>
          </cell>
        </row>
        <row r="178">
          <cell r="T178">
            <v>0</v>
          </cell>
        </row>
        <row r="179">
          <cell r="T179">
            <v>0</v>
          </cell>
        </row>
        <row r="180">
          <cell r="T180">
            <v>0</v>
          </cell>
        </row>
        <row r="181">
          <cell r="T181">
            <v>0</v>
          </cell>
        </row>
        <row r="182">
          <cell r="T182">
            <v>0</v>
          </cell>
        </row>
        <row r="183">
          <cell r="T183">
            <v>0</v>
          </cell>
        </row>
        <row r="184">
          <cell r="T184">
            <v>0</v>
          </cell>
        </row>
        <row r="185">
          <cell r="T185">
            <v>0</v>
          </cell>
        </row>
        <row r="186">
          <cell r="T186">
            <v>0</v>
          </cell>
        </row>
        <row r="187">
          <cell r="T187">
            <v>0</v>
          </cell>
        </row>
        <row r="188">
          <cell r="T188">
            <v>0</v>
          </cell>
        </row>
        <row r="189">
          <cell r="T189">
            <v>0</v>
          </cell>
        </row>
        <row r="190">
          <cell r="T190">
            <v>0</v>
          </cell>
        </row>
        <row r="191">
          <cell r="T191">
            <v>0</v>
          </cell>
        </row>
        <row r="192">
          <cell r="T192">
            <v>0</v>
          </cell>
        </row>
        <row r="193">
          <cell r="T193">
            <v>0</v>
          </cell>
        </row>
        <row r="194">
          <cell r="T194">
            <v>0</v>
          </cell>
        </row>
        <row r="195">
          <cell r="T195">
            <v>0</v>
          </cell>
        </row>
        <row r="196">
          <cell r="T196">
            <v>0</v>
          </cell>
        </row>
        <row r="197">
          <cell r="T197">
            <v>0</v>
          </cell>
        </row>
        <row r="198">
          <cell r="T198">
            <v>0</v>
          </cell>
        </row>
        <row r="199">
          <cell r="T199">
            <v>0</v>
          </cell>
        </row>
        <row r="200">
          <cell r="T200">
            <v>0</v>
          </cell>
        </row>
        <row r="201">
          <cell r="T201">
            <v>0</v>
          </cell>
        </row>
        <row r="202">
          <cell r="T202">
            <v>0</v>
          </cell>
        </row>
        <row r="203">
          <cell r="T203">
            <v>0</v>
          </cell>
        </row>
        <row r="204">
          <cell r="T204">
            <v>0</v>
          </cell>
        </row>
        <row r="205">
          <cell r="T205">
            <v>0</v>
          </cell>
        </row>
        <row r="206">
          <cell r="T206">
            <v>0</v>
          </cell>
        </row>
        <row r="207">
          <cell r="T207">
            <v>0</v>
          </cell>
        </row>
        <row r="208">
          <cell r="T208">
            <v>0</v>
          </cell>
        </row>
        <row r="209">
          <cell r="T209">
            <v>0</v>
          </cell>
        </row>
        <row r="210">
          <cell r="T210">
            <v>0</v>
          </cell>
        </row>
        <row r="211">
          <cell r="T211">
            <v>0</v>
          </cell>
        </row>
        <row r="212">
          <cell r="T212">
            <v>0</v>
          </cell>
        </row>
        <row r="213">
          <cell r="T213">
            <v>0</v>
          </cell>
        </row>
        <row r="214">
          <cell r="T214">
            <v>0</v>
          </cell>
        </row>
        <row r="215">
          <cell r="T215">
            <v>0</v>
          </cell>
        </row>
        <row r="216">
          <cell r="T216">
            <v>0</v>
          </cell>
        </row>
        <row r="217">
          <cell r="T217">
            <v>0</v>
          </cell>
        </row>
        <row r="218">
          <cell r="T218">
            <v>0</v>
          </cell>
        </row>
        <row r="219">
          <cell r="T219">
            <v>0</v>
          </cell>
        </row>
        <row r="220">
          <cell r="T220">
            <v>0</v>
          </cell>
        </row>
        <row r="221">
          <cell r="T221">
            <v>0</v>
          </cell>
        </row>
        <row r="222">
          <cell r="T222">
            <v>0</v>
          </cell>
        </row>
        <row r="223">
          <cell r="T223">
            <v>0</v>
          </cell>
        </row>
        <row r="224">
          <cell r="T224">
            <v>0</v>
          </cell>
        </row>
        <row r="225">
          <cell r="T225">
            <v>0</v>
          </cell>
        </row>
        <row r="226">
          <cell r="T226">
            <v>0</v>
          </cell>
        </row>
        <row r="227">
          <cell r="T227">
            <v>0</v>
          </cell>
        </row>
        <row r="228">
          <cell r="T228">
            <v>0</v>
          </cell>
        </row>
        <row r="229">
          <cell r="T229">
            <v>0</v>
          </cell>
        </row>
        <row r="230">
          <cell r="T230">
            <v>0</v>
          </cell>
        </row>
        <row r="231">
          <cell r="T231">
            <v>0</v>
          </cell>
        </row>
        <row r="232">
          <cell r="T232">
            <v>0</v>
          </cell>
        </row>
        <row r="233">
          <cell r="T233">
            <v>0</v>
          </cell>
        </row>
        <row r="234">
          <cell r="T234">
            <v>0</v>
          </cell>
        </row>
        <row r="235">
          <cell r="T235">
            <v>0</v>
          </cell>
        </row>
        <row r="236">
          <cell r="T236">
            <v>0</v>
          </cell>
        </row>
        <row r="237">
          <cell r="T237">
            <v>0</v>
          </cell>
        </row>
        <row r="238">
          <cell r="T238">
            <v>0</v>
          </cell>
        </row>
        <row r="239">
          <cell r="T239">
            <v>0</v>
          </cell>
        </row>
        <row r="240">
          <cell r="T240">
            <v>0</v>
          </cell>
        </row>
        <row r="241">
          <cell r="T241">
            <v>0</v>
          </cell>
        </row>
        <row r="242">
          <cell r="T242">
            <v>0</v>
          </cell>
        </row>
        <row r="243">
          <cell r="T243">
            <v>0</v>
          </cell>
        </row>
        <row r="244">
          <cell r="T244">
            <v>0</v>
          </cell>
        </row>
        <row r="245">
          <cell r="T245">
            <v>0</v>
          </cell>
        </row>
        <row r="246">
          <cell r="T246">
            <v>0</v>
          </cell>
        </row>
        <row r="247">
          <cell r="T247">
            <v>0</v>
          </cell>
        </row>
        <row r="248">
          <cell r="T248">
            <v>0</v>
          </cell>
        </row>
        <row r="249">
          <cell r="T249">
            <v>0</v>
          </cell>
        </row>
        <row r="250">
          <cell r="T250">
            <v>0</v>
          </cell>
        </row>
        <row r="251">
          <cell r="T251">
            <v>0</v>
          </cell>
        </row>
        <row r="252">
          <cell r="T252">
            <v>0</v>
          </cell>
        </row>
        <row r="253">
          <cell r="T253">
            <v>0</v>
          </cell>
        </row>
        <row r="254">
          <cell r="T254">
            <v>0</v>
          </cell>
        </row>
        <row r="255">
          <cell r="T255">
            <v>0</v>
          </cell>
        </row>
        <row r="256">
          <cell r="T256">
            <v>0</v>
          </cell>
        </row>
        <row r="257">
          <cell r="T257">
            <v>0</v>
          </cell>
        </row>
        <row r="258">
          <cell r="T258">
            <v>0</v>
          </cell>
        </row>
        <row r="259">
          <cell r="T259">
            <v>0</v>
          </cell>
        </row>
        <row r="260">
          <cell r="T260">
            <v>0</v>
          </cell>
        </row>
        <row r="261">
          <cell r="T261">
            <v>0</v>
          </cell>
        </row>
        <row r="262">
          <cell r="T262">
            <v>0</v>
          </cell>
        </row>
        <row r="263">
          <cell r="T263">
            <v>0</v>
          </cell>
        </row>
        <row r="264">
          <cell r="T264">
            <v>0</v>
          </cell>
        </row>
        <row r="265">
          <cell r="T265">
            <v>0</v>
          </cell>
        </row>
        <row r="266">
          <cell r="T266">
            <v>0</v>
          </cell>
        </row>
        <row r="267">
          <cell r="T267">
            <v>0</v>
          </cell>
        </row>
        <row r="268">
          <cell r="T268">
            <v>0</v>
          </cell>
        </row>
        <row r="269">
          <cell r="T269">
            <v>0</v>
          </cell>
        </row>
        <row r="270">
          <cell r="T270">
            <v>0</v>
          </cell>
        </row>
        <row r="271">
          <cell r="T271">
            <v>0</v>
          </cell>
        </row>
        <row r="272">
          <cell r="T272">
            <v>0</v>
          </cell>
        </row>
        <row r="273">
          <cell r="T273">
            <v>0</v>
          </cell>
        </row>
        <row r="274">
          <cell r="T274">
            <v>0</v>
          </cell>
        </row>
        <row r="275">
          <cell r="T275">
            <v>0</v>
          </cell>
        </row>
        <row r="276">
          <cell r="T276">
            <v>0</v>
          </cell>
        </row>
        <row r="277">
          <cell r="T277">
            <v>0</v>
          </cell>
        </row>
        <row r="278">
          <cell r="T278">
            <v>0</v>
          </cell>
        </row>
        <row r="279">
          <cell r="T279">
            <v>0</v>
          </cell>
        </row>
        <row r="280">
          <cell r="T280">
            <v>0</v>
          </cell>
        </row>
        <row r="281">
          <cell r="T281">
            <v>0</v>
          </cell>
        </row>
        <row r="282">
          <cell r="T282">
            <v>0</v>
          </cell>
        </row>
        <row r="283">
          <cell r="T283">
            <v>0</v>
          </cell>
        </row>
        <row r="284">
          <cell r="T284">
            <v>0</v>
          </cell>
        </row>
        <row r="285">
          <cell r="T285">
            <v>0</v>
          </cell>
        </row>
        <row r="286">
          <cell r="T286">
            <v>0</v>
          </cell>
        </row>
        <row r="287">
          <cell r="T287">
            <v>0</v>
          </cell>
        </row>
        <row r="288">
          <cell r="T288">
            <v>0</v>
          </cell>
        </row>
        <row r="289">
          <cell r="T289">
            <v>0</v>
          </cell>
        </row>
        <row r="290">
          <cell r="T290">
            <v>0</v>
          </cell>
        </row>
        <row r="291">
          <cell r="T291">
            <v>0</v>
          </cell>
        </row>
        <row r="292">
          <cell r="T292">
            <v>0</v>
          </cell>
        </row>
        <row r="293">
          <cell r="T293">
            <v>0</v>
          </cell>
        </row>
        <row r="294">
          <cell r="T294">
            <v>0</v>
          </cell>
        </row>
        <row r="295">
          <cell r="T295">
            <v>0</v>
          </cell>
        </row>
        <row r="296">
          <cell r="T296">
            <v>0</v>
          </cell>
        </row>
        <row r="297">
          <cell r="T297">
            <v>0</v>
          </cell>
        </row>
        <row r="298">
          <cell r="T298">
            <v>0</v>
          </cell>
        </row>
        <row r="299">
          <cell r="T299">
            <v>0</v>
          </cell>
        </row>
        <row r="300">
          <cell r="T300">
            <v>0</v>
          </cell>
        </row>
        <row r="301">
          <cell r="T301">
            <v>0</v>
          </cell>
        </row>
        <row r="302">
          <cell r="T302">
            <v>0</v>
          </cell>
        </row>
        <row r="303">
          <cell r="T303">
            <v>0</v>
          </cell>
        </row>
        <row r="304">
          <cell r="T304">
            <v>0</v>
          </cell>
        </row>
        <row r="305">
          <cell r="T305">
            <v>0</v>
          </cell>
        </row>
        <row r="306">
          <cell r="T306">
            <v>0</v>
          </cell>
        </row>
        <row r="307">
          <cell r="T307">
            <v>0</v>
          </cell>
        </row>
        <row r="308">
          <cell r="T308">
            <v>0</v>
          </cell>
        </row>
        <row r="309">
          <cell r="T309">
            <v>0</v>
          </cell>
        </row>
        <row r="310">
          <cell r="T310">
            <v>0</v>
          </cell>
        </row>
        <row r="311">
          <cell r="T311">
            <v>0</v>
          </cell>
        </row>
        <row r="312">
          <cell r="T312">
            <v>0</v>
          </cell>
        </row>
        <row r="313">
          <cell r="T313">
            <v>0</v>
          </cell>
        </row>
        <row r="314">
          <cell r="T314">
            <v>0</v>
          </cell>
        </row>
        <row r="315">
          <cell r="T315">
            <v>0</v>
          </cell>
        </row>
        <row r="316">
          <cell r="T316">
            <v>0</v>
          </cell>
        </row>
        <row r="317">
          <cell r="T317">
            <v>0</v>
          </cell>
        </row>
        <row r="318">
          <cell r="T318">
            <v>0</v>
          </cell>
        </row>
        <row r="319">
          <cell r="T319">
            <v>0</v>
          </cell>
        </row>
        <row r="320">
          <cell r="T320">
            <v>0</v>
          </cell>
        </row>
        <row r="321">
          <cell r="T321">
            <v>0</v>
          </cell>
        </row>
        <row r="322">
          <cell r="T322">
            <v>0</v>
          </cell>
        </row>
        <row r="323">
          <cell r="T323">
            <v>0</v>
          </cell>
        </row>
        <row r="324">
          <cell r="T324">
            <v>0</v>
          </cell>
        </row>
        <row r="325">
          <cell r="T325">
            <v>0</v>
          </cell>
        </row>
        <row r="326">
          <cell r="T326">
            <v>0</v>
          </cell>
        </row>
        <row r="327">
          <cell r="T327">
            <v>0</v>
          </cell>
        </row>
        <row r="328">
          <cell r="T328">
            <v>0</v>
          </cell>
        </row>
        <row r="329">
          <cell r="T329">
            <v>0</v>
          </cell>
        </row>
        <row r="330">
          <cell r="T330">
            <v>0</v>
          </cell>
        </row>
        <row r="331">
          <cell r="T331">
            <v>0</v>
          </cell>
        </row>
        <row r="332">
          <cell r="T332">
            <v>0</v>
          </cell>
        </row>
        <row r="333">
          <cell r="T333">
            <v>0</v>
          </cell>
        </row>
        <row r="334">
          <cell r="T334">
            <v>0</v>
          </cell>
        </row>
        <row r="335">
          <cell r="T335">
            <v>0</v>
          </cell>
        </row>
        <row r="336">
          <cell r="T336">
            <v>0</v>
          </cell>
        </row>
        <row r="337">
          <cell r="T337">
            <v>0</v>
          </cell>
        </row>
        <row r="338">
          <cell r="T338">
            <v>0</v>
          </cell>
        </row>
        <row r="339">
          <cell r="T339">
            <v>0</v>
          </cell>
        </row>
        <row r="340">
          <cell r="T340">
            <v>0</v>
          </cell>
        </row>
        <row r="341">
          <cell r="T341">
            <v>0</v>
          </cell>
        </row>
        <row r="342">
          <cell r="T342">
            <v>0</v>
          </cell>
        </row>
        <row r="343">
          <cell r="T343">
            <v>0</v>
          </cell>
        </row>
        <row r="344">
          <cell r="T344">
            <v>0</v>
          </cell>
        </row>
        <row r="345">
          <cell r="T345">
            <v>0</v>
          </cell>
        </row>
        <row r="346">
          <cell r="T346">
            <v>0</v>
          </cell>
        </row>
        <row r="347">
          <cell r="T347">
            <v>0</v>
          </cell>
        </row>
        <row r="348">
          <cell r="T348">
            <v>0</v>
          </cell>
        </row>
        <row r="349">
          <cell r="T349">
            <v>0</v>
          </cell>
        </row>
        <row r="350">
          <cell r="T350">
            <v>0</v>
          </cell>
        </row>
        <row r="351">
          <cell r="T351">
            <v>0</v>
          </cell>
        </row>
        <row r="352">
          <cell r="T352">
            <v>0</v>
          </cell>
        </row>
        <row r="353">
          <cell r="T353">
            <v>0</v>
          </cell>
        </row>
        <row r="354">
          <cell r="T354">
            <v>0</v>
          </cell>
        </row>
        <row r="355">
          <cell r="T355">
            <v>0</v>
          </cell>
        </row>
        <row r="356">
          <cell r="T356">
            <v>0</v>
          </cell>
        </row>
        <row r="357">
          <cell r="T357">
            <v>0</v>
          </cell>
        </row>
        <row r="358">
          <cell r="T358">
            <v>0</v>
          </cell>
        </row>
        <row r="359">
          <cell r="T359">
            <v>0</v>
          </cell>
        </row>
        <row r="360">
          <cell r="T360">
            <v>0</v>
          </cell>
        </row>
        <row r="361">
          <cell r="T361">
            <v>0</v>
          </cell>
        </row>
        <row r="362">
          <cell r="T362">
            <v>0</v>
          </cell>
        </row>
        <row r="363">
          <cell r="T363">
            <v>0</v>
          </cell>
        </row>
        <row r="364">
          <cell r="T364">
            <v>0</v>
          </cell>
        </row>
        <row r="365">
          <cell r="T365">
            <v>0</v>
          </cell>
        </row>
        <row r="366">
          <cell r="T366">
            <v>0</v>
          </cell>
        </row>
        <row r="367">
          <cell r="T367">
            <v>0</v>
          </cell>
        </row>
        <row r="368">
          <cell r="T368">
            <v>0</v>
          </cell>
        </row>
        <row r="369">
          <cell r="T369">
            <v>0</v>
          </cell>
        </row>
        <row r="370">
          <cell r="T370">
            <v>0</v>
          </cell>
        </row>
        <row r="371">
          <cell r="T371">
            <v>0</v>
          </cell>
        </row>
        <row r="372">
          <cell r="T372">
            <v>0</v>
          </cell>
        </row>
        <row r="373">
          <cell r="T373">
            <v>0</v>
          </cell>
        </row>
        <row r="374">
          <cell r="T374">
            <v>0</v>
          </cell>
        </row>
        <row r="375">
          <cell r="T375">
            <v>0</v>
          </cell>
        </row>
        <row r="376">
          <cell r="T376">
            <v>0</v>
          </cell>
        </row>
        <row r="377">
          <cell r="T377">
            <v>0</v>
          </cell>
        </row>
        <row r="378">
          <cell r="T378">
            <v>0</v>
          </cell>
        </row>
        <row r="379">
          <cell r="T379">
            <v>0</v>
          </cell>
        </row>
        <row r="380">
          <cell r="T380">
            <v>0</v>
          </cell>
        </row>
        <row r="381">
          <cell r="T381">
            <v>0</v>
          </cell>
        </row>
        <row r="382">
          <cell r="T382">
            <v>0</v>
          </cell>
        </row>
        <row r="383">
          <cell r="T383">
            <v>0</v>
          </cell>
        </row>
        <row r="384">
          <cell r="T384">
            <v>0</v>
          </cell>
        </row>
        <row r="385">
          <cell r="T385">
            <v>0</v>
          </cell>
        </row>
        <row r="386">
          <cell r="T386">
            <v>0</v>
          </cell>
        </row>
        <row r="387">
          <cell r="T387">
            <v>0</v>
          </cell>
        </row>
        <row r="388">
          <cell r="T388">
            <v>0</v>
          </cell>
        </row>
        <row r="389">
          <cell r="T389">
            <v>0</v>
          </cell>
        </row>
        <row r="390">
          <cell r="T390">
            <v>0</v>
          </cell>
        </row>
        <row r="391">
          <cell r="T391">
            <v>0</v>
          </cell>
        </row>
        <row r="392">
          <cell r="T392">
            <v>0</v>
          </cell>
        </row>
        <row r="393">
          <cell r="T393">
            <v>0</v>
          </cell>
        </row>
        <row r="394">
          <cell r="T394">
            <v>0</v>
          </cell>
        </row>
        <row r="395">
          <cell r="T395">
            <v>0</v>
          </cell>
        </row>
        <row r="396">
          <cell r="T396">
            <v>0</v>
          </cell>
        </row>
        <row r="397">
          <cell r="T397">
            <v>0</v>
          </cell>
        </row>
        <row r="398">
          <cell r="T398">
            <v>0</v>
          </cell>
        </row>
        <row r="399">
          <cell r="T399">
            <v>0</v>
          </cell>
        </row>
        <row r="400">
          <cell r="T400">
            <v>0</v>
          </cell>
        </row>
        <row r="401">
          <cell r="T401">
            <v>0</v>
          </cell>
        </row>
        <row r="402">
          <cell r="T402">
            <v>0</v>
          </cell>
        </row>
        <row r="403">
          <cell r="T403">
            <v>0</v>
          </cell>
        </row>
        <row r="404">
          <cell r="T404">
            <v>0</v>
          </cell>
        </row>
        <row r="405">
          <cell r="T405">
            <v>0</v>
          </cell>
        </row>
        <row r="406">
          <cell r="T406">
            <v>0</v>
          </cell>
        </row>
        <row r="407">
          <cell r="T407">
            <v>0</v>
          </cell>
        </row>
        <row r="408">
          <cell r="T408">
            <v>0</v>
          </cell>
        </row>
        <row r="409">
          <cell r="T409">
            <v>0</v>
          </cell>
        </row>
        <row r="410">
          <cell r="T410">
            <v>0</v>
          </cell>
        </row>
        <row r="411">
          <cell r="T411">
            <v>0</v>
          </cell>
        </row>
        <row r="412">
          <cell r="T412">
            <v>0</v>
          </cell>
        </row>
        <row r="413">
          <cell r="T413">
            <v>0</v>
          </cell>
        </row>
        <row r="414">
          <cell r="T414">
            <v>0</v>
          </cell>
        </row>
        <row r="415">
          <cell r="T415">
            <v>0</v>
          </cell>
        </row>
        <row r="416">
          <cell r="T416">
            <v>0</v>
          </cell>
        </row>
        <row r="417">
          <cell r="T417">
            <v>0</v>
          </cell>
        </row>
        <row r="418">
          <cell r="T418">
            <v>0</v>
          </cell>
        </row>
        <row r="419">
          <cell r="T419">
            <v>0</v>
          </cell>
        </row>
        <row r="420">
          <cell r="T420">
            <v>0</v>
          </cell>
        </row>
        <row r="421">
          <cell r="T421">
            <v>0</v>
          </cell>
        </row>
        <row r="422">
          <cell r="T422">
            <v>0</v>
          </cell>
        </row>
        <row r="423">
          <cell r="T423">
            <v>0</v>
          </cell>
        </row>
        <row r="424">
          <cell r="T424">
            <v>0</v>
          </cell>
        </row>
        <row r="425">
          <cell r="T425">
            <v>0</v>
          </cell>
        </row>
        <row r="426">
          <cell r="T426">
            <v>0</v>
          </cell>
        </row>
        <row r="427">
          <cell r="T427">
            <v>0</v>
          </cell>
        </row>
        <row r="428">
          <cell r="T428">
            <v>0</v>
          </cell>
        </row>
        <row r="429">
          <cell r="T429">
            <v>0</v>
          </cell>
        </row>
        <row r="430">
          <cell r="T430">
            <v>0</v>
          </cell>
        </row>
        <row r="431">
          <cell r="T431">
            <v>0</v>
          </cell>
        </row>
        <row r="432">
          <cell r="T432">
            <v>0</v>
          </cell>
        </row>
        <row r="433">
          <cell r="T433">
            <v>0</v>
          </cell>
        </row>
        <row r="434">
          <cell r="T434">
            <v>0</v>
          </cell>
        </row>
        <row r="435">
          <cell r="T435">
            <v>0</v>
          </cell>
        </row>
        <row r="436">
          <cell r="T436">
            <v>0</v>
          </cell>
        </row>
        <row r="437">
          <cell r="T437">
            <v>0</v>
          </cell>
        </row>
        <row r="438">
          <cell r="T438">
            <v>0</v>
          </cell>
        </row>
        <row r="439">
          <cell r="T439">
            <v>0</v>
          </cell>
        </row>
        <row r="440">
          <cell r="T440">
            <v>0</v>
          </cell>
        </row>
        <row r="441">
          <cell r="T441">
            <v>0</v>
          </cell>
        </row>
        <row r="442">
          <cell r="T442">
            <v>0</v>
          </cell>
        </row>
        <row r="443">
          <cell r="T443">
            <v>0</v>
          </cell>
        </row>
        <row r="444">
          <cell r="T444">
            <v>0</v>
          </cell>
        </row>
        <row r="445">
          <cell r="T445">
            <v>0</v>
          </cell>
        </row>
        <row r="446">
          <cell r="T446">
            <v>0</v>
          </cell>
        </row>
        <row r="447">
          <cell r="T447">
            <v>0</v>
          </cell>
        </row>
        <row r="448">
          <cell r="T448">
            <v>0</v>
          </cell>
        </row>
        <row r="449">
          <cell r="T449">
            <v>0</v>
          </cell>
        </row>
        <row r="450">
          <cell r="T450">
            <v>0</v>
          </cell>
        </row>
        <row r="451">
          <cell r="T451">
            <v>0</v>
          </cell>
        </row>
        <row r="452">
          <cell r="T452">
            <v>0</v>
          </cell>
        </row>
        <row r="453">
          <cell r="T453">
            <v>0</v>
          </cell>
        </row>
        <row r="454">
          <cell r="T454">
            <v>0</v>
          </cell>
        </row>
        <row r="455">
          <cell r="T455">
            <v>0</v>
          </cell>
        </row>
        <row r="456">
          <cell r="T456">
            <v>0</v>
          </cell>
        </row>
        <row r="457">
          <cell r="T457">
            <v>0</v>
          </cell>
        </row>
        <row r="458">
          <cell r="T458">
            <v>0</v>
          </cell>
        </row>
        <row r="459">
          <cell r="T459">
            <v>0</v>
          </cell>
        </row>
        <row r="460">
          <cell r="T460">
            <v>0</v>
          </cell>
        </row>
        <row r="461">
          <cell r="T461">
            <v>0</v>
          </cell>
        </row>
        <row r="462">
          <cell r="T462">
            <v>0</v>
          </cell>
        </row>
        <row r="463">
          <cell r="T463">
            <v>0</v>
          </cell>
        </row>
        <row r="464">
          <cell r="T464">
            <v>0</v>
          </cell>
        </row>
        <row r="465">
          <cell r="T465">
            <v>0</v>
          </cell>
        </row>
        <row r="466">
          <cell r="T466">
            <v>0</v>
          </cell>
        </row>
        <row r="467">
          <cell r="T467">
            <v>0</v>
          </cell>
        </row>
        <row r="468">
          <cell r="T468">
            <v>0</v>
          </cell>
        </row>
        <row r="469">
          <cell r="T469">
            <v>0</v>
          </cell>
        </row>
        <row r="470">
          <cell r="T470">
            <v>0</v>
          </cell>
        </row>
        <row r="471">
          <cell r="T471">
            <v>0</v>
          </cell>
        </row>
        <row r="472">
          <cell r="T472">
            <v>0</v>
          </cell>
        </row>
        <row r="473">
          <cell r="T473">
            <v>0</v>
          </cell>
        </row>
        <row r="474">
          <cell r="T474">
            <v>0</v>
          </cell>
        </row>
        <row r="475">
          <cell r="T475">
            <v>0</v>
          </cell>
        </row>
        <row r="476">
          <cell r="T476">
            <v>0</v>
          </cell>
        </row>
        <row r="477">
          <cell r="T477">
            <v>0</v>
          </cell>
        </row>
        <row r="478">
          <cell r="T478">
            <v>0</v>
          </cell>
        </row>
        <row r="479">
          <cell r="T479">
            <v>0</v>
          </cell>
        </row>
        <row r="480">
          <cell r="T480">
            <v>0</v>
          </cell>
        </row>
        <row r="481">
          <cell r="T481">
            <v>0</v>
          </cell>
        </row>
        <row r="482">
          <cell r="T482">
            <v>0</v>
          </cell>
        </row>
        <row r="483">
          <cell r="T483">
            <v>0</v>
          </cell>
        </row>
        <row r="484">
          <cell r="T484">
            <v>0</v>
          </cell>
        </row>
        <row r="485">
          <cell r="T485">
            <v>0</v>
          </cell>
        </row>
        <row r="486">
          <cell r="T486">
            <v>0</v>
          </cell>
        </row>
        <row r="487">
          <cell r="T487">
            <v>0</v>
          </cell>
        </row>
        <row r="488">
          <cell r="T488">
            <v>0</v>
          </cell>
        </row>
        <row r="489">
          <cell r="T489">
            <v>0</v>
          </cell>
        </row>
        <row r="490">
          <cell r="T490">
            <v>0</v>
          </cell>
        </row>
        <row r="491">
          <cell r="T491">
            <v>0</v>
          </cell>
        </row>
        <row r="492">
          <cell r="T492">
            <v>0</v>
          </cell>
        </row>
        <row r="493">
          <cell r="T493">
            <v>0</v>
          </cell>
        </row>
        <row r="494">
          <cell r="T494">
            <v>0</v>
          </cell>
        </row>
        <row r="495">
          <cell r="T495">
            <v>0</v>
          </cell>
        </row>
        <row r="496">
          <cell r="T496">
            <v>0</v>
          </cell>
        </row>
        <row r="497">
          <cell r="T497">
            <v>0</v>
          </cell>
        </row>
        <row r="498">
          <cell r="T498">
            <v>0</v>
          </cell>
        </row>
        <row r="499">
          <cell r="T499">
            <v>0</v>
          </cell>
        </row>
        <row r="500">
          <cell r="T500">
            <v>0</v>
          </cell>
        </row>
        <row r="501">
          <cell r="T501">
            <v>0</v>
          </cell>
        </row>
        <row r="502">
          <cell r="T502">
            <v>0</v>
          </cell>
        </row>
        <row r="503">
          <cell r="T503">
            <v>0</v>
          </cell>
        </row>
        <row r="504">
          <cell r="T504">
            <v>0</v>
          </cell>
        </row>
        <row r="505">
          <cell r="T505">
            <v>0</v>
          </cell>
        </row>
        <row r="506">
          <cell r="T506">
            <v>0</v>
          </cell>
        </row>
        <row r="507">
          <cell r="T507">
            <v>0</v>
          </cell>
        </row>
        <row r="508">
          <cell r="T508">
            <v>0</v>
          </cell>
        </row>
        <row r="509">
          <cell r="T509">
            <v>0</v>
          </cell>
        </row>
        <row r="510">
          <cell r="T510">
            <v>0</v>
          </cell>
        </row>
        <row r="511">
          <cell r="T511">
            <v>0</v>
          </cell>
        </row>
        <row r="512">
          <cell r="T512">
            <v>0</v>
          </cell>
        </row>
        <row r="513">
          <cell r="T513">
            <v>0</v>
          </cell>
        </row>
        <row r="514">
          <cell r="T514">
            <v>0</v>
          </cell>
        </row>
        <row r="515">
          <cell r="T515">
            <v>0</v>
          </cell>
        </row>
        <row r="516">
          <cell r="T516">
            <v>0</v>
          </cell>
        </row>
        <row r="517">
          <cell r="T517">
            <v>0</v>
          </cell>
        </row>
        <row r="518">
          <cell r="T518">
            <v>0</v>
          </cell>
        </row>
        <row r="519">
          <cell r="T519">
            <v>0</v>
          </cell>
        </row>
        <row r="520">
          <cell r="T520">
            <v>0</v>
          </cell>
        </row>
        <row r="521">
          <cell r="T521">
            <v>0</v>
          </cell>
        </row>
        <row r="522">
          <cell r="T522">
            <v>0</v>
          </cell>
        </row>
        <row r="523">
          <cell r="T523">
            <v>0</v>
          </cell>
        </row>
        <row r="524">
          <cell r="T524">
            <v>0</v>
          </cell>
        </row>
        <row r="525">
          <cell r="T525">
            <v>0</v>
          </cell>
        </row>
        <row r="526">
          <cell r="T526">
            <v>0</v>
          </cell>
        </row>
        <row r="527">
          <cell r="T527">
            <v>0</v>
          </cell>
        </row>
        <row r="528">
          <cell r="T528">
            <v>0</v>
          </cell>
        </row>
        <row r="529">
          <cell r="T529">
            <v>0</v>
          </cell>
        </row>
        <row r="530">
          <cell r="T530">
            <v>0</v>
          </cell>
        </row>
        <row r="531">
          <cell r="T531">
            <v>0</v>
          </cell>
        </row>
        <row r="532">
          <cell r="T532">
            <v>0</v>
          </cell>
        </row>
        <row r="533">
          <cell r="T533">
            <v>0</v>
          </cell>
        </row>
        <row r="534">
          <cell r="T534">
            <v>0</v>
          </cell>
        </row>
        <row r="535">
          <cell r="T535">
            <v>0</v>
          </cell>
        </row>
        <row r="536">
          <cell r="T536">
            <v>0</v>
          </cell>
        </row>
        <row r="537">
          <cell r="T537">
            <v>0</v>
          </cell>
        </row>
        <row r="538">
          <cell r="T538">
            <v>0</v>
          </cell>
        </row>
        <row r="539">
          <cell r="T539">
            <v>0</v>
          </cell>
        </row>
        <row r="540">
          <cell r="T540">
            <v>0</v>
          </cell>
        </row>
        <row r="541">
          <cell r="T541">
            <v>0</v>
          </cell>
        </row>
        <row r="542">
          <cell r="T542">
            <v>0</v>
          </cell>
        </row>
        <row r="543">
          <cell r="T543">
            <v>0</v>
          </cell>
        </row>
        <row r="544">
          <cell r="T544">
            <v>0</v>
          </cell>
        </row>
        <row r="545">
          <cell r="T545">
            <v>0</v>
          </cell>
        </row>
        <row r="546">
          <cell r="T546">
            <v>0</v>
          </cell>
        </row>
        <row r="547">
          <cell r="T547">
            <v>0</v>
          </cell>
        </row>
        <row r="548">
          <cell r="T548">
            <v>0</v>
          </cell>
        </row>
        <row r="549">
          <cell r="T549">
            <v>0</v>
          </cell>
        </row>
        <row r="550">
          <cell r="T550">
            <v>0</v>
          </cell>
        </row>
        <row r="551">
          <cell r="T551">
            <v>0</v>
          </cell>
        </row>
        <row r="552">
          <cell r="T552">
            <v>0</v>
          </cell>
        </row>
        <row r="553">
          <cell r="T553">
            <v>0</v>
          </cell>
        </row>
        <row r="554">
          <cell r="T554">
            <v>0</v>
          </cell>
        </row>
        <row r="555">
          <cell r="T555">
            <v>0</v>
          </cell>
        </row>
        <row r="556">
          <cell r="T556">
            <v>0</v>
          </cell>
        </row>
        <row r="557">
          <cell r="T557">
            <v>0</v>
          </cell>
        </row>
        <row r="558">
          <cell r="T558">
            <v>0</v>
          </cell>
        </row>
        <row r="559">
          <cell r="T559">
            <v>0</v>
          </cell>
        </row>
        <row r="560">
          <cell r="T560">
            <v>0</v>
          </cell>
        </row>
        <row r="561">
          <cell r="T561">
            <v>0</v>
          </cell>
        </row>
        <row r="562">
          <cell r="T562">
            <v>0</v>
          </cell>
        </row>
        <row r="563">
          <cell r="T563">
            <v>0</v>
          </cell>
        </row>
        <row r="564">
          <cell r="T564">
            <v>0</v>
          </cell>
        </row>
        <row r="565">
          <cell r="T565">
            <v>0</v>
          </cell>
        </row>
        <row r="566">
          <cell r="T566">
            <v>0</v>
          </cell>
        </row>
        <row r="567">
          <cell r="T567">
            <v>0</v>
          </cell>
        </row>
        <row r="568">
          <cell r="T568">
            <v>0</v>
          </cell>
        </row>
        <row r="569">
          <cell r="T569">
            <v>0</v>
          </cell>
        </row>
        <row r="570">
          <cell r="T570">
            <v>0</v>
          </cell>
        </row>
        <row r="571">
          <cell r="T571">
            <v>0</v>
          </cell>
        </row>
        <row r="572">
          <cell r="T572">
            <v>0</v>
          </cell>
        </row>
        <row r="573">
          <cell r="T573">
            <v>0</v>
          </cell>
        </row>
        <row r="574">
          <cell r="T574">
            <v>0</v>
          </cell>
        </row>
        <row r="575">
          <cell r="T575">
            <v>0</v>
          </cell>
        </row>
        <row r="576">
          <cell r="T576">
            <v>0</v>
          </cell>
        </row>
        <row r="577">
          <cell r="T577">
            <v>0</v>
          </cell>
        </row>
        <row r="578">
          <cell r="T578">
            <v>0</v>
          </cell>
        </row>
        <row r="579">
          <cell r="T579">
            <v>0</v>
          </cell>
        </row>
        <row r="580">
          <cell r="T580">
            <v>0</v>
          </cell>
        </row>
        <row r="581">
          <cell r="T581">
            <v>0</v>
          </cell>
        </row>
        <row r="582">
          <cell r="T582">
            <v>0</v>
          </cell>
        </row>
        <row r="583">
          <cell r="T583">
            <v>0</v>
          </cell>
        </row>
        <row r="584">
          <cell r="T584">
            <v>0</v>
          </cell>
        </row>
        <row r="585">
          <cell r="T585">
            <v>0</v>
          </cell>
        </row>
        <row r="586">
          <cell r="T586">
            <v>0</v>
          </cell>
        </row>
        <row r="587">
          <cell r="T587">
            <v>0</v>
          </cell>
        </row>
        <row r="588">
          <cell r="T588">
            <v>0</v>
          </cell>
        </row>
        <row r="589">
          <cell r="T589">
            <v>0</v>
          </cell>
        </row>
        <row r="590">
          <cell r="T590">
            <v>0</v>
          </cell>
        </row>
        <row r="591">
          <cell r="T591">
            <v>0</v>
          </cell>
        </row>
        <row r="592">
          <cell r="T592">
            <v>0</v>
          </cell>
        </row>
        <row r="593">
          <cell r="T593">
            <v>0</v>
          </cell>
        </row>
        <row r="594">
          <cell r="T594">
            <v>0</v>
          </cell>
        </row>
        <row r="595">
          <cell r="T595">
            <v>0</v>
          </cell>
        </row>
        <row r="596">
          <cell r="T596">
            <v>0</v>
          </cell>
        </row>
        <row r="597">
          <cell r="T597">
            <v>0</v>
          </cell>
        </row>
        <row r="598">
          <cell r="T598">
            <v>0</v>
          </cell>
        </row>
        <row r="599">
          <cell r="T599">
            <v>0</v>
          </cell>
        </row>
        <row r="600">
          <cell r="T600">
            <v>0</v>
          </cell>
        </row>
        <row r="601">
          <cell r="T601">
            <v>0</v>
          </cell>
        </row>
        <row r="602">
          <cell r="T602">
            <v>0</v>
          </cell>
        </row>
        <row r="603">
          <cell r="T603">
            <v>0</v>
          </cell>
        </row>
        <row r="604">
          <cell r="T604">
            <v>0</v>
          </cell>
        </row>
        <row r="605">
          <cell r="T605">
            <v>0</v>
          </cell>
        </row>
        <row r="606">
          <cell r="T606">
            <v>0</v>
          </cell>
        </row>
        <row r="607">
          <cell r="T607">
            <v>0</v>
          </cell>
        </row>
        <row r="608">
          <cell r="T608">
            <v>0</v>
          </cell>
        </row>
        <row r="609">
          <cell r="T609">
            <v>0</v>
          </cell>
        </row>
        <row r="610">
          <cell r="T610">
            <v>0</v>
          </cell>
        </row>
        <row r="611">
          <cell r="T611">
            <v>0</v>
          </cell>
        </row>
        <row r="612">
          <cell r="T612">
            <v>0</v>
          </cell>
        </row>
        <row r="613">
          <cell r="T613">
            <v>0</v>
          </cell>
        </row>
        <row r="614">
          <cell r="T614">
            <v>0</v>
          </cell>
        </row>
        <row r="615">
          <cell r="T615">
            <v>0</v>
          </cell>
        </row>
        <row r="616">
          <cell r="T616">
            <v>0</v>
          </cell>
        </row>
        <row r="617">
          <cell r="T617">
            <v>0</v>
          </cell>
        </row>
        <row r="618">
          <cell r="T618">
            <v>0</v>
          </cell>
        </row>
        <row r="619">
          <cell r="T619">
            <v>0</v>
          </cell>
        </row>
        <row r="620">
          <cell r="T620">
            <v>0</v>
          </cell>
        </row>
        <row r="621">
          <cell r="T621">
            <v>0</v>
          </cell>
        </row>
        <row r="622">
          <cell r="T622">
            <v>0</v>
          </cell>
        </row>
        <row r="623">
          <cell r="T623">
            <v>0</v>
          </cell>
        </row>
        <row r="624">
          <cell r="T624">
            <v>0</v>
          </cell>
        </row>
        <row r="625">
          <cell r="T625">
            <v>0</v>
          </cell>
        </row>
        <row r="626">
          <cell r="T626">
            <v>0</v>
          </cell>
        </row>
        <row r="627">
          <cell r="T627">
            <v>0</v>
          </cell>
        </row>
        <row r="628">
          <cell r="T628">
            <v>0</v>
          </cell>
        </row>
        <row r="629">
          <cell r="T629">
            <v>0</v>
          </cell>
        </row>
        <row r="630">
          <cell r="T630">
            <v>0</v>
          </cell>
        </row>
        <row r="631">
          <cell r="T631">
            <v>0</v>
          </cell>
        </row>
        <row r="632">
          <cell r="T632">
            <v>0</v>
          </cell>
        </row>
        <row r="633">
          <cell r="T633">
            <v>0</v>
          </cell>
        </row>
        <row r="634">
          <cell r="T634">
            <v>0</v>
          </cell>
        </row>
        <row r="635">
          <cell r="T635">
            <v>0</v>
          </cell>
        </row>
        <row r="636">
          <cell r="T636">
            <v>0</v>
          </cell>
        </row>
        <row r="637">
          <cell r="T637">
            <v>0</v>
          </cell>
        </row>
        <row r="638">
          <cell r="T638">
            <v>0</v>
          </cell>
        </row>
        <row r="639">
          <cell r="T639">
            <v>0</v>
          </cell>
        </row>
        <row r="640">
          <cell r="T640">
            <v>0</v>
          </cell>
        </row>
        <row r="641">
          <cell r="T641">
            <v>0</v>
          </cell>
        </row>
        <row r="642">
          <cell r="T642">
            <v>0</v>
          </cell>
        </row>
        <row r="643">
          <cell r="T643">
            <v>0</v>
          </cell>
        </row>
        <row r="644">
          <cell r="T644">
            <v>0</v>
          </cell>
        </row>
        <row r="645">
          <cell r="T645">
            <v>0</v>
          </cell>
        </row>
        <row r="646">
          <cell r="T646">
            <v>0</v>
          </cell>
        </row>
        <row r="647">
          <cell r="T647">
            <v>0</v>
          </cell>
        </row>
        <row r="648">
          <cell r="T648">
            <v>0</v>
          </cell>
        </row>
        <row r="649">
          <cell r="T649">
            <v>0</v>
          </cell>
        </row>
        <row r="650">
          <cell r="T650">
            <v>0</v>
          </cell>
        </row>
        <row r="651">
          <cell r="T651">
            <v>0</v>
          </cell>
        </row>
        <row r="652">
          <cell r="T652">
            <v>0</v>
          </cell>
        </row>
        <row r="653">
          <cell r="T653">
            <v>0</v>
          </cell>
        </row>
        <row r="654">
          <cell r="T654">
            <v>0</v>
          </cell>
        </row>
        <row r="655">
          <cell r="T655">
            <v>0</v>
          </cell>
        </row>
        <row r="656">
          <cell r="T656">
            <v>0</v>
          </cell>
        </row>
        <row r="657">
          <cell r="T657">
            <v>0</v>
          </cell>
        </row>
        <row r="658">
          <cell r="T658">
            <v>0</v>
          </cell>
        </row>
        <row r="659">
          <cell r="T659">
            <v>0</v>
          </cell>
        </row>
        <row r="660">
          <cell r="T660">
            <v>0</v>
          </cell>
        </row>
        <row r="661">
          <cell r="T661">
            <v>0</v>
          </cell>
        </row>
        <row r="662">
          <cell r="T662">
            <v>0</v>
          </cell>
        </row>
        <row r="663">
          <cell r="T663">
            <v>0</v>
          </cell>
        </row>
        <row r="664">
          <cell r="T664">
            <v>0</v>
          </cell>
        </row>
        <row r="665">
          <cell r="T665">
            <v>0</v>
          </cell>
        </row>
        <row r="666">
          <cell r="T666">
            <v>0</v>
          </cell>
        </row>
        <row r="667">
          <cell r="T667">
            <v>0</v>
          </cell>
        </row>
        <row r="668">
          <cell r="T668">
            <v>0</v>
          </cell>
        </row>
        <row r="669">
          <cell r="T669">
            <v>0</v>
          </cell>
        </row>
        <row r="670">
          <cell r="T670">
            <v>0</v>
          </cell>
        </row>
        <row r="671">
          <cell r="T671">
            <v>0</v>
          </cell>
        </row>
        <row r="672">
          <cell r="T672">
            <v>0</v>
          </cell>
        </row>
        <row r="673">
          <cell r="T673">
            <v>0</v>
          </cell>
        </row>
        <row r="674">
          <cell r="T674">
            <v>0</v>
          </cell>
        </row>
        <row r="675">
          <cell r="T675">
            <v>0</v>
          </cell>
        </row>
        <row r="676">
          <cell r="T676">
            <v>0</v>
          </cell>
        </row>
        <row r="677">
          <cell r="T677">
            <v>0</v>
          </cell>
        </row>
        <row r="678">
          <cell r="T678">
            <v>0</v>
          </cell>
        </row>
        <row r="679">
          <cell r="T679">
            <v>0</v>
          </cell>
        </row>
        <row r="680">
          <cell r="T680">
            <v>0</v>
          </cell>
        </row>
        <row r="681">
          <cell r="T681">
            <v>0</v>
          </cell>
        </row>
        <row r="682">
          <cell r="T682">
            <v>0</v>
          </cell>
        </row>
        <row r="683">
          <cell r="T683">
            <v>0</v>
          </cell>
        </row>
        <row r="684">
          <cell r="T684">
            <v>0</v>
          </cell>
        </row>
        <row r="685">
          <cell r="T685">
            <v>0</v>
          </cell>
        </row>
        <row r="686">
          <cell r="T686">
            <v>0</v>
          </cell>
        </row>
        <row r="687">
          <cell r="T687">
            <v>0</v>
          </cell>
        </row>
        <row r="688">
          <cell r="T688">
            <v>0</v>
          </cell>
        </row>
        <row r="689">
          <cell r="T689">
            <v>0</v>
          </cell>
        </row>
        <row r="690">
          <cell r="T690">
            <v>0</v>
          </cell>
        </row>
        <row r="691">
          <cell r="T691">
            <v>0</v>
          </cell>
        </row>
        <row r="692">
          <cell r="T692">
            <v>0</v>
          </cell>
        </row>
        <row r="693">
          <cell r="T693">
            <v>0</v>
          </cell>
        </row>
        <row r="694">
          <cell r="T694">
            <v>0</v>
          </cell>
        </row>
        <row r="695">
          <cell r="T695">
            <v>0</v>
          </cell>
        </row>
        <row r="696">
          <cell r="T696">
            <v>0</v>
          </cell>
        </row>
        <row r="697">
          <cell r="T697">
            <v>0</v>
          </cell>
        </row>
        <row r="698">
          <cell r="T698">
            <v>0</v>
          </cell>
        </row>
        <row r="699">
          <cell r="T699">
            <v>0</v>
          </cell>
        </row>
        <row r="700">
          <cell r="T700">
            <v>0</v>
          </cell>
        </row>
        <row r="701">
          <cell r="T701">
            <v>0</v>
          </cell>
        </row>
        <row r="702">
          <cell r="T702">
            <v>0</v>
          </cell>
        </row>
        <row r="703">
          <cell r="T703">
            <v>0</v>
          </cell>
        </row>
        <row r="704">
          <cell r="T704">
            <v>0</v>
          </cell>
        </row>
        <row r="705">
          <cell r="T705">
            <v>0</v>
          </cell>
        </row>
        <row r="706">
          <cell r="T706">
            <v>0</v>
          </cell>
        </row>
        <row r="707">
          <cell r="T707">
            <v>0</v>
          </cell>
        </row>
        <row r="708">
          <cell r="T708">
            <v>0</v>
          </cell>
        </row>
        <row r="709">
          <cell r="T709">
            <v>0</v>
          </cell>
        </row>
        <row r="710">
          <cell r="T710">
            <v>0</v>
          </cell>
        </row>
        <row r="711">
          <cell r="T711">
            <v>0</v>
          </cell>
        </row>
        <row r="712">
          <cell r="T712">
            <v>0</v>
          </cell>
        </row>
        <row r="713">
          <cell r="T713">
            <v>0</v>
          </cell>
        </row>
        <row r="714">
          <cell r="T714">
            <v>0</v>
          </cell>
        </row>
        <row r="715">
          <cell r="T715">
            <v>0</v>
          </cell>
        </row>
        <row r="716">
          <cell r="T716">
            <v>0</v>
          </cell>
        </row>
        <row r="717">
          <cell r="T717">
            <v>0</v>
          </cell>
        </row>
        <row r="718">
          <cell r="T718">
            <v>0</v>
          </cell>
        </row>
        <row r="719">
          <cell r="T719">
            <v>0</v>
          </cell>
        </row>
        <row r="720">
          <cell r="T720">
            <v>0</v>
          </cell>
        </row>
        <row r="721">
          <cell r="T721">
            <v>0</v>
          </cell>
        </row>
        <row r="722">
          <cell r="T722">
            <v>0</v>
          </cell>
        </row>
        <row r="723">
          <cell r="T723">
            <v>0</v>
          </cell>
        </row>
        <row r="724">
          <cell r="T724">
            <v>0</v>
          </cell>
        </row>
        <row r="725">
          <cell r="T725">
            <v>0</v>
          </cell>
        </row>
        <row r="726">
          <cell r="T726">
            <v>0</v>
          </cell>
        </row>
        <row r="727">
          <cell r="T727">
            <v>0</v>
          </cell>
        </row>
        <row r="728">
          <cell r="T728">
            <v>0</v>
          </cell>
        </row>
        <row r="729">
          <cell r="T729">
            <v>0</v>
          </cell>
        </row>
        <row r="730">
          <cell r="T730">
            <v>0</v>
          </cell>
        </row>
        <row r="731">
          <cell r="T731">
            <v>0</v>
          </cell>
        </row>
        <row r="732">
          <cell r="T732">
            <v>0</v>
          </cell>
        </row>
        <row r="733">
          <cell r="T733">
            <v>0</v>
          </cell>
        </row>
        <row r="734">
          <cell r="T734">
            <v>0</v>
          </cell>
        </row>
        <row r="735">
          <cell r="T735">
            <v>0</v>
          </cell>
        </row>
        <row r="736">
          <cell r="T736">
            <v>0</v>
          </cell>
        </row>
        <row r="737">
          <cell r="T737">
            <v>0</v>
          </cell>
        </row>
        <row r="738">
          <cell r="T738">
            <v>0</v>
          </cell>
        </row>
        <row r="739">
          <cell r="T739">
            <v>0</v>
          </cell>
        </row>
        <row r="740">
          <cell r="T740">
            <v>0</v>
          </cell>
        </row>
        <row r="741">
          <cell r="T741">
            <v>0</v>
          </cell>
        </row>
        <row r="742">
          <cell r="T742">
            <v>0</v>
          </cell>
        </row>
        <row r="743">
          <cell r="T743">
            <v>0</v>
          </cell>
        </row>
        <row r="744">
          <cell r="T744">
            <v>0</v>
          </cell>
        </row>
        <row r="745">
          <cell r="T745">
            <v>0</v>
          </cell>
        </row>
        <row r="746">
          <cell r="T746">
            <v>0</v>
          </cell>
        </row>
        <row r="747">
          <cell r="T747">
            <v>0</v>
          </cell>
        </row>
        <row r="748">
          <cell r="T748">
            <v>0</v>
          </cell>
        </row>
        <row r="749">
          <cell r="T749">
            <v>0</v>
          </cell>
        </row>
        <row r="750">
          <cell r="T750">
            <v>0</v>
          </cell>
        </row>
        <row r="751">
          <cell r="T751">
            <v>0</v>
          </cell>
        </row>
        <row r="752">
          <cell r="T752">
            <v>0</v>
          </cell>
        </row>
        <row r="753">
          <cell r="T753">
            <v>0</v>
          </cell>
        </row>
        <row r="754">
          <cell r="T754">
            <v>0</v>
          </cell>
        </row>
        <row r="755">
          <cell r="T755">
            <v>0</v>
          </cell>
        </row>
        <row r="756">
          <cell r="T756">
            <v>0</v>
          </cell>
        </row>
        <row r="757">
          <cell r="T757">
            <v>0</v>
          </cell>
        </row>
        <row r="758">
          <cell r="T758">
            <v>0</v>
          </cell>
        </row>
        <row r="759">
          <cell r="T759">
            <v>0</v>
          </cell>
        </row>
        <row r="760">
          <cell r="T760">
            <v>0</v>
          </cell>
        </row>
        <row r="761">
          <cell r="T761">
            <v>0</v>
          </cell>
        </row>
        <row r="762">
          <cell r="T762">
            <v>0</v>
          </cell>
        </row>
        <row r="763">
          <cell r="T763">
            <v>0</v>
          </cell>
        </row>
        <row r="764">
          <cell r="T764">
            <v>0</v>
          </cell>
        </row>
        <row r="765">
          <cell r="T765">
            <v>0</v>
          </cell>
        </row>
        <row r="766">
          <cell r="T766">
            <v>0</v>
          </cell>
        </row>
        <row r="767">
          <cell r="T767">
            <v>0</v>
          </cell>
        </row>
        <row r="768">
          <cell r="T768">
            <v>0</v>
          </cell>
        </row>
        <row r="769">
          <cell r="T769">
            <v>0</v>
          </cell>
        </row>
        <row r="770">
          <cell r="T770">
            <v>0</v>
          </cell>
        </row>
        <row r="771">
          <cell r="T771">
            <v>0</v>
          </cell>
        </row>
        <row r="772">
          <cell r="T772">
            <v>0</v>
          </cell>
        </row>
        <row r="773">
          <cell r="T773">
            <v>0</v>
          </cell>
        </row>
        <row r="774">
          <cell r="T774">
            <v>0</v>
          </cell>
        </row>
        <row r="775">
          <cell r="T775">
            <v>0</v>
          </cell>
        </row>
        <row r="776">
          <cell r="T776">
            <v>0</v>
          </cell>
        </row>
        <row r="777">
          <cell r="T777">
            <v>0</v>
          </cell>
        </row>
        <row r="778">
          <cell r="T778">
            <v>0</v>
          </cell>
        </row>
        <row r="779">
          <cell r="T779">
            <v>0</v>
          </cell>
        </row>
        <row r="780">
          <cell r="T780">
            <v>0</v>
          </cell>
        </row>
        <row r="781">
          <cell r="T781">
            <v>0</v>
          </cell>
        </row>
        <row r="782">
          <cell r="T782">
            <v>0</v>
          </cell>
        </row>
        <row r="783">
          <cell r="T783">
            <v>0</v>
          </cell>
        </row>
        <row r="784">
          <cell r="T784">
            <v>0</v>
          </cell>
        </row>
        <row r="785">
          <cell r="T785">
            <v>0</v>
          </cell>
        </row>
        <row r="786">
          <cell r="T786">
            <v>0</v>
          </cell>
        </row>
        <row r="787">
          <cell r="T787">
            <v>0</v>
          </cell>
        </row>
        <row r="788">
          <cell r="T788">
            <v>0</v>
          </cell>
        </row>
        <row r="789">
          <cell r="T789">
            <v>0</v>
          </cell>
        </row>
        <row r="790">
          <cell r="T790">
            <v>0</v>
          </cell>
        </row>
        <row r="791">
          <cell r="T791">
            <v>0</v>
          </cell>
        </row>
        <row r="792">
          <cell r="T792">
            <v>0</v>
          </cell>
        </row>
        <row r="793">
          <cell r="T793">
            <v>0</v>
          </cell>
        </row>
        <row r="794">
          <cell r="T794">
            <v>0</v>
          </cell>
        </row>
        <row r="795">
          <cell r="T795">
            <v>0</v>
          </cell>
        </row>
        <row r="796">
          <cell r="T796">
            <v>0</v>
          </cell>
        </row>
        <row r="797">
          <cell r="T797">
            <v>0</v>
          </cell>
        </row>
        <row r="798">
          <cell r="T798">
            <v>0</v>
          </cell>
        </row>
        <row r="799">
          <cell r="T799">
            <v>0</v>
          </cell>
        </row>
        <row r="800">
          <cell r="T800">
            <v>0</v>
          </cell>
        </row>
        <row r="801">
          <cell r="T801">
            <v>0</v>
          </cell>
        </row>
        <row r="802">
          <cell r="T802">
            <v>0</v>
          </cell>
        </row>
        <row r="803">
          <cell r="T803">
            <v>0</v>
          </cell>
        </row>
        <row r="804">
          <cell r="T804">
            <v>0</v>
          </cell>
        </row>
        <row r="805">
          <cell r="T805">
            <v>0</v>
          </cell>
        </row>
        <row r="806">
          <cell r="T806">
            <v>0</v>
          </cell>
        </row>
        <row r="807">
          <cell r="T807">
            <v>0</v>
          </cell>
        </row>
        <row r="808">
          <cell r="T808">
            <v>0</v>
          </cell>
        </row>
        <row r="809">
          <cell r="T809">
            <v>0</v>
          </cell>
        </row>
        <row r="810">
          <cell r="T810">
            <v>0</v>
          </cell>
        </row>
        <row r="811">
          <cell r="T811">
            <v>0</v>
          </cell>
        </row>
        <row r="812">
          <cell r="T812">
            <v>0</v>
          </cell>
        </row>
        <row r="813">
          <cell r="T813">
            <v>0</v>
          </cell>
        </row>
        <row r="814">
          <cell r="T814">
            <v>0</v>
          </cell>
        </row>
        <row r="815">
          <cell r="T815">
            <v>0</v>
          </cell>
        </row>
        <row r="816">
          <cell r="T816">
            <v>0</v>
          </cell>
        </row>
        <row r="817">
          <cell r="T817">
            <v>0</v>
          </cell>
        </row>
        <row r="818">
          <cell r="T818">
            <v>0</v>
          </cell>
        </row>
        <row r="819">
          <cell r="T819">
            <v>0</v>
          </cell>
        </row>
        <row r="820">
          <cell r="T820">
            <v>0</v>
          </cell>
        </row>
        <row r="821">
          <cell r="T821">
            <v>0</v>
          </cell>
        </row>
        <row r="822">
          <cell r="T822">
            <v>0</v>
          </cell>
        </row>
        <row r="823">
          <cell r="T823">
            <v>0</v>
          </cell>
        </row>
        <row r="824">
          <cell r="T824">
            <v>0</v>
          </cell>
        </row>
        <row r="825">
          <cell r="T825">
            <v>0</v>
          </cell>
        </row>
        <row r="826">
          <cell r="T826">
            <v>0</v>
          </cell>
        </row>
        <row r="827">
          <cell r="T827">
            <v>0</v>
          </cell>
        </row>
        <row r="828">
          <cell r="T828">
            <v>0</v>
          </cell>
        </row>
        <row r="829">
          <cell r="T829">
            <v>0</v>
          </cell>
        </row>
        <row r="830">
          <cell r="T830">
            <v>0</v>
          </cell>
        </row>
        <row r="831">
          <cell r="T831">
            <v>0</v>
          </cell>
        </row>
        <row r="832">
          <cell r="T832">
            <v>0</v>
          </cell>
        </row>
        <row r="833">
          <cell r="T833">
            <v>0</v>
          </cell>
        </row>
        <row r="834">
          <cell r="T834">
            <v>0</v>
          </cell>
        </row>
        <row r="835">
          <cell r="T835">
            <v>0</v>
          </cell>
        </row>
        <row r="836">
          <cell r="T836">
            <v>0</v>
          </cell>
        </row>
        <row r="837">
          <cell r="T837">
            <v>0</v>
          </cell>
        </row>
        <row r="838">
          <cell r="T838">
            <v>0</v>
          </cell>
        </row>
        <row r="839">
          <cell r="T839">
            <v>0</v>
          </cell>
        </row>
        <row r="840">
          <cell r="T840">
            <v>0</v>
          </cell>
        </row>
        <row r="841">
          <cell r="T841">
            <v>0</v>
          </cell>
        </row>
        <row r="842">
          <cell r="T842">
            <v>0</v>
          </cell>
        </row>
        <row r="843">
          <cell r="T843">
            <v>0</v>
          </cell>
        </row>
        <row r="844">
          <cell r="T844">
            <v>0</v>
          </cell>
        </row>
        <row r="845">
          <cell r="T845">
            <v>0</v>
          </cell>
        </row>
        <row r="846">
          <cell r="T846">
            <v>0</v>
          </cell>
        </row>
        <row r="847">
          <cell r="T847">
            <v>0</v>
          </cell>
        </row>
        <row r="848">
          <cell r="T848">
            <v>0</v>
          </cell>
        </row>
        <row r="849">
          <cell r="T849">
            <v>0</v>
          </cell>
        </row>
        <row r="850">
          <cell r="T850">
            <v>0</v>
          </cell>
        </row>
        <row r="851">
          <cell r="T851">
            <v>0</v>
          </cell>
        </row>
        <row r="852">
          <cell r="T852">
            <v>0</v>
          </cell>
        </row>
        <row r="853">
          <cell r="T853">
            <v>0</v>
          </cell>
        </row>
        <row r="854">
          <cell r="T854">
            <v>0</v>
          </cell>
        </row>
        <row r="855">
          <cell r="T855">
            <v>0</v>
          </cell>
        </row>
        <row r="856">
          <cell r="T856">
            <v>0</v>
          </cell>
        </row>
        <row r="857">
          <cell r="T857">
            <v>0</v>
          </cell>
        </row>
        <row r="858">
          <cell r="T858">
            <v>0</v>
          </cell>
        </row>
        <row r="859">
          <cell r="T859">
            <v>0</v>
          </cell>
        </row>
        <row r="860">
          <cell r="T860">
            <v>0</v>
          </cell>
        </row>
        <row r="861">
          <cell r="T861">
            <v>0</v>
          </cell>
        </row>
        <row r="862">
          <cell r="T862">
            <v>0</v>
          </cell>
        </row>
        <row r="863">
          <cell r="T863">
            <v>0</v>
          </cell>
        </row>
        <row r="864">
          <cell r="T864">
            <v>0</v>
          </cell>
        </row>
        <row r="865">
          <cell r="T865">
            <v>0</v>
          </cell>
        </row>
        <row r="866">
          <cell r="T866">
            <v>0</v>
          </cell>
        </row>
        <row r="867">
          <cell r="T867">
            <v>0</v>
          </cell>
        </row>
        <row r="868">
          <cell r="T868">
            <v>0</v>
          </cell>
        </row>
        <row r="869">
          <cell r="T869">
            <v>0</v>
          </cell>
        </row>
        <row r="870">
          <cell r="T870">
            <v>0</v>
          </cell>
        </row>
        <row r="871">
          <cell r="T871">
            <v>0</v>
          </cell>
        </row>
        <row r="872">
          <cell r="T872">
            <v>0</v>
          </cell>
        </row>
        <row r="873">
          <cell r="T873">
            <v>0</v>
          </cell>
        </row>
        <row r="874">
          <cell r="T874">
            <v>0</v>
          </cell>
        </row>
        <row r="875">
          <cell r="T875">
            <v>0</v>
          </cell>
        </row>
        <row r="876">
          <cell r="T876">
            <v>0</v>
          </cell>
        </row>
        <row r="877">
          <cell r="T877">
            <v>0</v>
          </cell>
        </row>
        <row r="878">
          <cell r="T878">
            <v>0</v>
          </cell>
        </row>
        <row r="879">
          <cell r="T879">
            <v>0</v>
          </cell>
        </row>
        <row r="880">
          <cell r="T880">
            <v>0</v>
          </cell>
        </row>
        <row r="881">
          <cell r="T881">
            <v>0</v>
          </cell>
        </row>
        <row r="882">
          <cell r="T882">
            <v>0</v>
          </cell>
        </row>
        <row r="883">
          <cell r="T883">
            <v>0</v>
          </cell>
        </row>
        <row r="884">
          <cell r="T884">
            <v>0</v>
          </cell>
        </row>
        <row r="885">
          <cell r="T885">
            <v>0</v>
          </cell>
        </row>
        <row r="886">
          <cell r="T886">
            <v>0</v>
          </cell>
        </row>
        <row r="887">
          <cell r="T887">
            <v>0</v>
          </cell>
        </row>
        <row r="888">
          <cell r="T888">
            <v>0</v>
          </cell>
        </row>
        <row r="889">
          <cell r="T889">
            <v>0</v>
          </cell>
        </row>
        <row r="890">
          <cell r="T890">
            <v>0</v>
          </cell>
        </row>
        <row r="891">
          <cell r="T891">
            <v>0</v>
          </cell>
        </row>
        <row r="892">
          <cell r="T892">
            <v>0</v>
          </cell>
        </row>
        <row r="893">
          <cell r="T893">
            <v>0</v>
          </cell>
        </row>
        <row r="894">
          <cell r="T894">
            <v>0</v>
          </cell>
        </row>
        <row r="895">
          <cell r="T895">
            <v>0</v>
          </cell>
        </row>
        <row r="896">
          <cell r="T896">
            <v>0</v>
          </cell>
        </row>
        <row r="897">
          <cell r="T897">
            <v>0</v>
          </cell>
        </row>
        <row r="898">
          <cell r="T898">
            <v>0</v>
          </cell>
        </row>
        <row r="899">
          <cell r="T899">
            <v>0</v>
          </cell>
        </row>
        <row r="900">
          <cell r="T900">
            <v>0</v>
          </cell>
        </row>
        <row r="901">
          <cell r="T901">
            <v>0</v>
          </cell>
        </row>
        <row r="902">
          <cell r="T902">
            <v>0</v>
          </cell>
        </row>
        <row r="903">
          <cell r="T903">
            <v>0</v>
          </cell>
        </row>
        <row r="904">
          <cell r="T904">
            <v>0</v>
          </cell>
        </row>
        <row r="905">
          <cell r="T905">
            <v>0</v>
          </cell>
        </row>
        <row r="906">
          <cell r="T906">
            <v>0</v>
          </cell>
        </row>
        <row r="907">
          <cell r="T907">
            <v>0</v>
          </cell>
        </row>
        <row r="908">
          <cell r="T908">
            <v>0</v>
          </cell>
        </row>
        <row r="909">
          <cell r="T909">
            <v>0</v>
          </cell>
        </row>
        <row r="910">
          <cell r="T910">
            <v>0</v>
          </cell>
        </row>
        <row r="911">
          <cell r="T911">
            <v>0</v>
          </cell>
        </row>
        <row r="912">
          <cell r="T912">
            <v>0</v>
          </cell>
        </row>
        <row r="913">
          <cell r="T913">
            <v>0</v>
          </cell>
        </row>
        <row r="914">
          <cell r="T914">
            <v>0</v>
          </cell>
        </row>
        <row r="915">
          <cell r="T915">
            <v>0</v>
          </cell>
        </row>
        <row r="916">
          <cell r="T916">
            <v>0</v>
          </cell>
        </row>
        <row r="917">
          <cell r="T917">
            <v>0</v>
          </cell>
        </row>
        <row r="918">
          <cell r="T918">
            <v>0</v>
          </cell>
        </row>
        <row r="919">
          <cell r="T919">
            <v>0</v>
          </cell>
        </row>
        <row r="920">
          <cell r="T920">
            <v>0</v>
          </cell>
        </row>
        <row r="921">
          <cell r="T921">
            <v>0</v>
          </cell>
        </row>
        <row r="922">
          <cell r="T922">
            <v>0</v>
          </cell>
        </row>
        <row r="923">
          <cell r="T923">
            <v>0</v>
          </cell>
        </row>
        <row r="924">
          <cell r="T924">
            <v>0</v>
          </cell>
        </row>
        <row r="925">
          <cell r="T925">
            <v>0</v>
          </cell>
        </row>
        <row r="926">
          <cell r="T926">
            <v>0</v>
          </cell>
        </row>
        <row r="927">
          <cell r="T927">
            <v>0</v>
          </cell>
        </row>
        <row r="928">
          <cell r="T928">
            <v>0</v>
          </cell>
        </row>
        <row r="929">
          <cell r="T929">
            <v>0</v>
          </cell>
        </row>
        <row r="930">
          <cell r="T930">
            <v>0</v>
          </cell>
        </row>
        <row r="931">
          <cell r="T931">
            <v>0</v>
          </cell>
        </row>
        <row r="932">
          <cell r="T932">
            <v>0</v>
          </cell>
        </row>
        <row r="933">
          <cell r="T933">
            <v>0</v>
          </cell>
        </row>
        <row r="934">
          <cell r="T934">
            <v>0</v>
          </cell>
        </row>
        <row r="935">
          <cell r="T935">
            <v>0</v>
          </cell>
        </row>
        <row r="936">
          <cell r="T936">
            <v>0</v>
          </cell>
        </row>
        <row r="937">
          <cell r="T937">
            <v>0</v>
          </cell>
        </row>
        <row r="938">
          <cell r="T938">
            <v>0</v>
          </cell>
        </row>
        <row r="939">
          <cell r="T939">
            <v>0</v>
          </cell>
        </row>
        <row r="940">
          <cell r="T940">
            <v>0</v>
          </cell>
        </row>
        <row r="941">
          <cell r="T941">
            <v>0</v>
          </cell>
        </row>
        <row r="942">
          <cell r="T942">
            <v>0</v>
          </cell>
        </row>
        <row r="943">
          <cell r="T943">
            <v>0</v>
          </cell>
        </row>
        <row r="944">
          <cell r="T944">
            <v>0</v>
          </cell>
        </row>
        <row r="945">
          <cell r="T945">
            <v>0</v>
          </cell>
        </row>
        <row r="946">
          <cell r="T946">
            <v>0</v>
          </cell>
        </row>
        <row r="947">
          <cell r="T947">
            <v>0</v>
          </cell>
        </row>
        <row r="948">
          <cell r="T948">
            <v>0</v>
          </cell>
        </row>
        <row r="949">
          <cell r="T949">
            <v>0</v>
          </cell>
        </row>
        <row r="950">
          <cell r="T950">
            <v>0</v>
          </cell>
        </row>
        <row r="951">
          <cell r="T951">
            <v>0</v>
          </cell>
        </row>
        <row r="952">
          <cell r="T952">
            <v>0</v>
          </cell>
        </row>
        <row r="953">
          <cell r="T953">
            <v>0</v>
          </cell>
        </row>
        <row r="954">
          <cell r="T954">
            <v>0</v>
          </cell>
        </row>
        <row r="955">
          <cell r="T955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9"/>
  <sheetViews>
    <sheetView showGridLines="0" topLeftCell="A11" zoomScale="120" zoomScaleNormal="120" workbookViewId="0">
      <selection activeCell="L16" sqref="L16"/>
    </sheetView>
  </sheetViews>
  <sheetFormatPr defaultRowHeight="16.5"/>
  <cols>
    <col min="1" max="1" width="3.85546875" style="5" customWidth="1"/>
    <col min="2" max="2" width="4.85546875" style="5" customWidth="1"/>
    <col min="3" max="5" width="6" style="5" customWidth="1"/>
    <col min="6" max="6" width="2.28515625" style="5" customWidth="1"/>
    <col min="7" max="7" width="9" style="5" customWidth="1"/>
    <col min="8" max="8" width="5.42578125" style="5" customWidth="1"/>
    <col min="9" max="9" width="17.85546875" style="5" customWidth="1"/>
    <col min="10" max="10" width="5.28515625" style="5" customWidth="1"/>
    <col min="11" max="11" width="8.42578125" style="86" customWidth="1"/>
    <col min="12" max="12" width="10.5703125" style="5" customWidth="1"/>
    <col min="13" max="14" width="8.28515625" style="5" customWidth="1"/>
    <col min="15" max="15" width="4.7109375" style="85" customWidth="1"/>
    <col min="16" max="16" width="4.42578125" style="5" customWidth="1"/>
    <col min="17" max="18" width="9.140625" style="5"/>
    <col min="19" max="20" width="4.7109375" style="5" bestFit="1" customWidth="1"/>
    <col min="21" max="21" width="9" style="5" bestFit="1" customWidth="1"/>
    <col min="22" max="29" width="4.7109375" style="5" bestFit="1" customWidth="1"/>
    <col min="30" max="16384" width="9.140625" style="5"/>
  </cols>
  <sheetData>
    <row r="1" spans="2:29" s="21" customFormat="1" ht="17.25" customHeight="1">
      <c r="B1" s="20"/>
      <c r="C1" s="174" t="s">
        <v>2</v>
      </c>
      <c r="D1" s="174"/>
      <c r="E1" s="174"/>
      <c r="F1" s="174"/>
      <c r="G1" s="174"/>
      <c r="H1" s="12"/>
      <c r="I1" s="163" t="s">
        <v>7</v>
      </c>
      <c r="J1" s="163"/>
      <c r="K1" s="163"/>
      <c r="L1" s="163"/>
      <c r="M1" s="163"/>
      <c r="N1" s="163"/>
      <c r="O1" s="58"/>
      <c r="P1" s="1"/>
    </row>
    <row r="2" spans="2:29" s="21" customFormat="1" ht="15.75" customHeight="1">
      <c r="B2" s="20"/>
      <c r="C2" s="185" t="s">
        <v>3</v>
      </c>
      <c r="D2" s="175"/>
      <c r="E2" s="175"/>
      <c r="F2" s="175"/>
      <c r="G2" s="175"/>
      <c r="H2" s="12"/>
      <c r="I2" s="164" t="s">
        <v>8</v>
      </c>
      <c r="J2" s="165"/>
      <c r="K2" s="165"/>
      <c r="L2" s="165"/>
      <c r="M2" s="165"/>
      <c r="N2" s="165"/>
      <c r="O2" s="59"/>
      <c r="P2" s="2"/>
      <c r="U2" s="92" t="s">
        <v>71</v>
      </c>
    </row>
    <row r="3" spans="2:29" s="3" customFormat="1" ht="11.25" customHeight="1">
      <c r="B3" s="166" t="s">
        <v>28</v>
      </c>
      <c r="C3" s="166"/>
      <c r="D3" s="166"/>
      <c r="E3" s="166"/>
      <c r="F3" s="166"/>
      <c r="G3" s="166"/>
      <c r="H3" s="16"/>
      <c r="I3" s="19"/>
      <c r="J3" s="19"/>
      <c r="K3" s="60"/>
      <c r="L3" s="19"/>
      <c r="M3" s="19"/>
      <c r="N3" s="18"/>
      <c r="O3" s="61"/>
      <c r="P3" s="4"/>
    </row>
    <row r="4" spans="2:29" s="3" customFormat="1" ht="14.25" customHeight="1">
      <c r="B4" s="166"/>
      <c r="C4" s="166"/>
      <c r="D4" s="166"/>
      <c r="E4" s="166"/>
      <c r="F4" s="166"/>
      <c r="G4" s="166"/>
      <c r="H4" s="16"/>
      <c r="I4" s="17"/>
      <c r="J4" s="19"/>
      <c r="K4" s="60"/>
      <c r="L4" s="19"/>
      <c r="M4" s="19"/>
      <c r="N4" s="18"/>
      <c r="O4" s="61"/>
      <c r="P4" s="4"/>
    </row>
    <row r="5" spans="2:29" s="3" customFormat="1" ht="4.5" customHeight="1">
      <c r="B5" s="57"/>
      <c r="C5" s="57"/>
      <c r="D5" s="57"/>
      <c r="E5" s="57"/>
      <c r="F5" s="57"/>
      <c r="G5" s="57"/>
      <c r="H5" s="16"/>
      <c r="I5" s="16"/>
      <c r="J5" s="10"/>
      <c r="K5" s="57"/>
      <c r="L5" s="10"/>
      <c r="M5" s="10"/>
      <c r="N5" s="9"/>
      <c r="O5" s="61"/>
      <c r="P5" s="4"/>
    </row>
    <row r="6" spans="2:29" s="3" customFormat="1" ht="27">
      <c r="B6" s="173" t="s">
        <v>9</v>
      </c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61"/>
      <c r="P6" s="4"/>
      <c r="Q6" s="38" t="s">
        <v>27</v>
      </c>
      <c r="R6" s="167" t="s">
        <v>50</v>
      </c>
      <c r="S6" s="167"/>
    </row>
    <row r="7" spans="2:29" s="3" customFormat="1" ht="8.25" customHeight="1">
      <c r="B7" s="57"/>
      <c r="C7" s="57"/>
      <c r="D7" s="57"/>
      <c r="E7" s="57"/>
      <c r="F7" s="57"/>
      <c r="G7" s="57"/>
      <c r="H7" s="16"/>
      <c r="I7" s="16"/>
      <c r="J7" s="10"/>
      <c r="K7" s="57"/>
      <c r="L7" s="10"/>
      <c r="M7" s="10"/>
      <c r="N7" s="9"/>
      <c r="O7" s="61"/>
      <c r="P7" s="4"/>
    </row>
    <row r="8" spans="2:29" s="11" customFormat="1" ht="15">
      <c r="B8" s="41" t="e">
        <f ca="1">"Cấp cho " &amp; IF(VLOOKUP($M$8,INDIRECT($U$2&amp;"!$B$6:$F$69"),4,0)="Nam","Ông","Bà")</f>
        <v>#REF!</v>
      </c>
      <c r="C8" s="42"/>
      <c r="D8" s="42"/>
      <c r="E8" s="42"/>
      <c r="F8" s="41" t="s">
        <v>4</v>
      </c>
      <c r="G8" s="43" t="e">
        <f ca="1">VLOOKUP($M$8,INDIRECT($U$2&amp;"!$B$6:$F$69"),2,0)&amp; " " &amp;VLOOKUP($M$8,INDIRECT($U$2&amp;"!$B$6:$F$69"),3,0)</f>
        <v>#REF!</v>
      </c>
      <c r="H8" s="44"/>
      <c r="I8" s="44"/>
      <c r="J8" s="42" t="s">
        <v>77</v>
      </c>
      <c r="K8" s="42"/>
      <c r="L8" s="64" t="s">
        <v>4</v>
      </c>
      <c r="M8" s="181" t="str">
        <f>$R$6</f>
        <v>28311590030</v>
      </c>
      <c r="N8" s="181"/>
      <c r="O8" s="62"/>
      <c r="P8" s="45"/>
    </row>
    <row r="9" spans="2:29" s="11" customFormat="1" ht="15">
      <c r="B9" s="41" t="s">
        <v>5</v>
      </c>
      <c r="C9" s="42"/>
      <c r="D9" s="42"/>
      <c r="E9" s="42"/>
      <c r="F9" s="41" t="s">
        <v>4</v>
      </c>
      <c r="G9" s="43" t="e">
        <f ca="1">TEXT(VLOOKUP($M$8,INDIRECT($U$2&amp;"!$B$6:$IV$65536"),5,0),"dd/mm/yyyy")</f>
        <v>#REF!</v>
      </c>
      <c r="H9" s="41"/>
      <c r="I9" s="41"/>
      <c r="J9" s="42" t="s">
        <v>76</v>
      </c>
      <c r="K9" s="27"/>
      <c r="L9" s="64" t="s">
        <v>4</v>
      </c>
      <c r="M9" s="182" t="e">
        <f ca="1">VLOOKUP($M$8,INDIRECT($U$2&amp;"!$B$6:$IV$65536"),6,0)</f>
        <v>#REF!</v>
      </c>
      <c r="N9" s="182"/>
      <c r="O9" s="63"/>
      <c r="P9" s="22"/>
    </row>
    <row r="10" spans="2:29" s="11" customFormat="1" ht="15">
      <c r="B10" s="41" t="s">
        <v>6</v>
      </c>
      <c r="C10" s="42"/>
      <c r="D10" s="42"/>
      <c r="E10" s="42"/>
      <c r="F10" s="41" t="s">
        <v>4</v>
      </c>
      <c r="G10" s="44" t="s">
        <v>74</v>
      </c>
      <c r="H10" s="41"/>
      <c r="I10" s="47"/>
      <c r="J10" s="183" t="s">
        <v>78</v>
      </c>
      <c r="K10" s="183"/>
      <c r="L10" s="183"/>
      <c r="M10" s="169" t="s">
        <v>35</v>
      </c>
      <c r="N10" s="169"/>
      <c r="O10" s="63"/>
      <c r="P10" s="22"/>
    </row>
    <row r="11" spans="2:29" s="11" customFormat="1" ht="15">
      <c r="B11" s="42" t="s">
        <v>33</v>
      </c>
      <c r="C11" s="41"/>
      <c r="D11" s="41"/>
      <c r="E11" s="41"/>
      <c r="F11" s="41" t="s">
        <v>4</v>
      </c>
      <c r="G11" s="44" t="s">
        <v>46</v>
      </c>
      <c r="H11" s="46"/>
      <c r="I11" s="46"/>
      <c r="J11" s="11" t="s">
        <v>79</v>
      </c>
      <c r="K11" s="64"/>
      <c r="M11" s="14" t="s">
        <v>34</v>
      </c>
      <c r="N11" s="14"/>
      <c r="O11" s="93"/>
      <c r="P11" s="12"/>
    </row>
    <row r="12" spans="2:29" s="11" customFormat="1" ht="9" customHeight="1">
      <c r="C12" s="49"/>
      <c r="D12" s="49"/>
      <c r="E12" s="49"/>
      <c r="F12" s="49"/>
      <c r="G12" s="45"/>
      <c r="H12" s="46"/>
      <c r="I12" s="46"/>
      <c r="J12" s="42"/>
      <c r="K12" s="66"/>
      <c r="L12" s="46"/>
      <c r="M12" s="47"/>
      <c r="N12" s="48"/>
      <c r="O12" s="65"/>
      <c r="P12" s="22"/>
    </row>
    <row r="13" spans="2:29" s="3" customFormat="1" ht="20.25" customHeight="1">
      <c r="B13" s="176" t="s">
        <v>0</v>
      </c>
      <c r="C13" s="177" t="s">
        <v>20</v>
      </c>
      <c r="D13" s="177" t="s">
        <v>21</v>
      </c>
      <c r="E13" s="176" t="s">
        <v>22</v>
      </c>
      <c r="F13" s="176"/>
      <c r="G13" s="176"/>
      <c r="H13" s="176"/>
      <c r="I13" s="176"/>
      <c r="J13" s="178" t="s">
        <v>23</v>
      </c>
      <c r="K13" s="177" t="s">
        <v>24</v>
      </c>
      <c r="L13" s="177"/>
      <c r="M13" s="177"/>
      <c r="N13" s="178" t="s">
        <v>72</v>
      </c>
      <c r="O13" s="67"/>
      <c r="P13" s="23"/>
    </row>
    <row r="14" spans="2:29" s="3" customFormat="1" ht="18.75" customHeight="1">
      <c r="B14" s="176"/>
      <c r="C14" s="177"/>
      <c r="D14" s="177"/>
      <c r="E14" s="176"/>
      <c r="F14" s="176"/>
      <c r="G14" s="176"/>
      <c r="H14" s="176"/>
      <c r="I14" s="176"/>
      <c r="J14" s="179"/>
      <c r="K14" s="68" t="s">
        <v>36</v>
      </c>
      <c r="L14" s="68" t="s">
        <v>37</v>
      </c>
      <c r="M14" s="68" t="s">
        <v>38</v>
      </c>
      <c r="N14" s="180"/>
      <c r="O14" s="67"/>
      <c r="P14" s="23"/>
    </row>
    <row r="15" spans="2:29" s="3" customFormat="1" ht="17.100000000000001" customHeight="1">
      <c r="B15" s="69">
        <v>1</v>
      </c>
      <c r="C15" s="51" t="e">
        <f ca="1">SUBSTITUTE(INDEX(INDIRECT($U$2&amp;"!$B$4:$DK$5"),1,BD!O15+3),D15,"")</f>
        <v>#REF!</v>
      </c>
      <c r="D15" s="51" t="e">
        <f ca="1">RIGHT(INDEX(INDIRECT($U$2&amp;"!$B$4:$DK$5"),1,BD!O15+3),3)</f>
        <v>#REF!</v>
      </c>
      <c r="E15" s="70" t="e">
        <f ca="1">INDEX(INDIRECT($U$2&amp;"!$B$4:$DK$5"),1,BD!O15)</f>
        <v>#REF!</v>
      </c>
      <c r="F15" s="70"/>
      <c r="G15" s="52"/>
      <c r="H15" s="52"/>
      <c r="I15" s="53"/>
      <c r="J15" s="36" t="e">
        <f ca="1">INDEX(INDIRECT($U$2&amp;"!$B$4:$DK$5"),2,O15+3)</f>
        <v>#REF!</v>
      </c>
      <c r="K15" s="71" t="e">
        <f>VLOOKUP($R$6,#REF!,BD!P15,0)</f>
        <v>#REF!</v>
      </c>
      <c r="L15" s="71" t="e">
        <f>HLOOKUP(K15,$S$15:$AC$16,2,1)</f>
        <v>#REF!</v>
      </c>
      <c r="M15" s="71" t="e">
        <f>HLOOKUP(K15,$S$17:$AC$18,2,1)</f>
        <v>#REF!</v>
      </c>
      <c r="N15" s="71"/>
      <c r="O15" s="50">
        <v>7</v>
      </c>
      <c r="P15" s="50">
        <v>10</v>
      </c>
      <c r="Q15" s="3" t="e">
        <f ca="1">J15*K15</f>
        <v>#REF!</v>
      </c>
      <c r="S15" s="72">
        <v>0</v>
      </c>
      <c r="T15" s="72">
        <v>4</v>
      </c>
      <c r="U15" s="72">
        <v>4.5</v>
      </c>
      <c r="V15" s="72">
        <v>5.5</v>
      </c>
      <c r="W15" s="72">
        <v>6</v>
      </c>
      <c r="X15" s="72">
        <v>6.5</v>
      </c>
      <c r="Y15" s="72">
        <v>7</v>
      </c>
      <c r="Z15" s="72">
        <v>7.5</v>
      </c>
      <c r="AA15" s="72">
        <v>8</v>
      </c>
      <c r="AB15" s="72">
        <v>8.5</v>
      </c>
      <c r="AC15" s="72">
        <v>9.5</v>
      </c>
    </row>
    <row r="16" spans="2:29" s="3" customFormat="1" ht="17.100000000000001" customHeight="1">
      <c r="B16" s="32">
        <f>B15+1</f>
        <v>2</v>
      </c>
      <c r="C16" s="29" t="e">
        <f ca="1">SUBSTITUTE(INDEX(INDIRECT($U$2&amp;"!$B$4:$DK$5"),1,BD!O16+3),D16,"")</f>
        <v>#REF!</v>
      </c>
      <c r="D16" s="29" t="e">
        <f ca="1">RIGHT(INDEX(INDIRECT($U$2&amp;"!$B$4:$DK$5"),1,BD!O16+3),3)</f>
        <v>#REF!</v>
      </c>
      <c r="E16" s="73" t="e">
        <f ca="1">INDEX(INDIRECT($U$2&amp;"!$B$4:$DK$5"),1,BD!O16)</f>
        <v>#REF!</v>
      </c>
      <c r="F16" s="73"/>
      <c r="G16" s="30"/>
      <c r="H16" s="30"/>
      <c r="I16" s="31"/>
      <c r="J16" s="36" t="e">
        <f t="shared" ref="J16:J29" ca="1" si="0">INDEX(INDIRECT($U$2&amp;"!$B$4:$DK$5"),2,O16+3)</f>
        <v>#REF!</v>
      </c>
      <c r="K16" s="37" t="e">
        <f>VLOOKUP($R$6,#REF!,BD!P16,0)</f>
        <v>#REF!</v>
      </c>
      <c r="L16" s="74" t="e">
        <f>HLOOKUP(K16,$S$15:$AC$16,2,1)</f>
        <v>#REF!</v>
      </c>
      <c r="M16" s="37" t="e">
        <f>HLOOKUP(K16,$S$17:$AC$18,2,1)</f>
        <v>#REF!</v>
      </c>
      <c r="N16" s="37"/>
      <c r="O16" s="50">
        <f>O15+4</f>
        <v>11</v>
      </c>
      <c r="P16" s="50">
        <f>P15+4</f>
        <v>14</v>
      </c>
      <c r="Q16" s="3" t="e">
        <f t="shared" ref="Q16:Q29" ca="1" si="1">J16*K16</f>
        <v>#REF!</v>
      </c>
      <c r="S16" s="75" t="s">
        <v>39</v>
      </c>
      <c r="T16" s="75" t="s">
        <v>32</v>
      </c>
      <c r="U16" s="75" t="s">
        <v>40</v>
      </c>
      <c r="V16" s="75" t="s">
        <v>31</v>
      </c>
      <c r="W16" s="75" t="s">
        <v>41</v>
      </c>
      <c r="X16" s="75" t="s">
        <v>42</v>
      </c>
      <c r="Y16" s="75" t="s">
        <v>30</v>
      </c>
      <c r="Z16" s="75" t="s">
        <v>43</v>
      </c>
      <c r="AA16" s="75" t="s">
        <v>44</v>
      </c>
      <c r="AB16" s="75" t="s">
        <v>29</v>
      </c>
      <c r="AC16" s="75" t="s">
        <v>45</v>
      </c>
    </row>
    <row r="17" spans="2:29" s="3" customFormat="1" ht="17.100000000000001" customHeight="1">
      <c r="B17" s="32">
        <f t="shared" ref="B17:B31" si="2">B16+1</f>
        <v>3</v>
      </c>
      <c r="C17" s="29" t="e">
        <f ca="1">SUBSTITUTE(INDEX(INDIRECT($U$2&amp;"!$B$4:$DK$5"),1,BD!O17+3),D17,"")</f>
        <v>#REF!</v>
      </c>
      <c r="D17" s="29" t="e">
        <f ca="1">RIGHT(INDEX(INDIRECT($U$2&amp;"!$B$4:$DK$5"),1,BD!O17+3),3)</f>
        <v>#REF!</v>
      </c>
      <c r="E17" s="73" t="e">
        <f ca="1">INDEX(INDIRECT($U$2&amp;"!$B$4:$DK$5"),1,BD!O17)</f>
        <v>#REF!</v>
      </c>
      <c r="F17" s="73"/>
      <c r="G17" s="30"/>
      <c r="H17" s="30"/>
      <c r="I17" s="31"/>
      <c r="J17" s="36" t="e">
        <f t="shared" ca="1" si="0"/>
        <v>#REF!</v>
      </c>
      <c r="K17" s="37" t="e">
        <f>VLOOKUP($R$6,#REF!,BD!P17,0)</f>
        <v>#REF!</v>
      </c>
      <c r="L17" s="74" t="e">
        <f>HLOOKUP(K17,$S$15:$AC$16,2,1)</f>
        <v>#REF!</v>
      </c>
      <c r="M17" s="37" t="e">
        <f t="shared" ref="M17:M33" si="3">HLOOKUP(K17,$S$17:$AC$18,2,1)</f>
        <v>#REF!</v>
      </c>
      <c r="N17" s="37"/>
      <c r="O17" s="50">
        <f t="shared" ref="O17:P29" si="4">O16+4</f>
        <v>15</v>
      </c>
      <c r="P17" s="50">
        <f t="shared" si="4"/>
        <v>18</v>
      </c>
      <c r="Q17" s="3" t="e">
        <f t="shared" ca="1" si="1"/>
        <v>#REF!</v>
      </c>
      <c r="S17" s="75">
        <v>0</v>
      </c>
      <c r="T17" s="75">
        <v>4</v>
      </c>
      <c r="U17" s="75">
        <v>4.5</v>
      </c>
      <c r="V17" s="75">
        <v>5.5</v>
      </c>
      <c r="W17" s="75">
        <v>6</v>
      </c>
      <c r="X17" s="75">
        <v>6.5</v>
      </c>
      <c r="Y17" s="75">
        <v>7</v>
      </c>
      <c r="Z17" s="75">
        <v>7.5</v>
      </c>
      <c r="AA17" s="75">
        <v>8</v>
      </c>
      <c r="AB17" s="75">
        <v>8.5</v>
      </c>
      <c r="AC17" s="76">
        <v>9.5</v>
      </c>
    </row>
    <row r="18" spans="2:29" s="3" customFormat="1" ht="17.100000000000001" customHeight="1">
      <c r="B18" s="32">
        <f t="shared" si="2"/>
        <v>4</v>
      </c>
      <c r="C18" s="29" t="e">
        <f ca="1">SUBSTITUTE(INDEX(INDIRECT($U$2&amp;"!$B$4:$DK$5"),1,BD!O18+3),D18,"")</f>
        <v>#REF!</v>
      </c>
      <c r="D18" s="29" t="e">
        <f ca="1">RIGHT(INDEX(INDIRECT($U$2&amp;"!$B$4:$DK$5"),1,BD!O18+3),3)</f>
        <v>#REF!</v>
      </c>
      <c r="E18" s="73" t="e">
        <f ca="1">INDEX(INDIRECT($U$2&amp;"!$B$4:$DK$5"),1,BD!O18)</f>
        <v>#REF!</v>
      </c>
      <c r="F18" s="73"/>
      <c r="G18" s="30"/>
      <c r="H18" s="30"/>
      <c r="I18" s="31"/>
      <c r="J18" s="36" t="e">
        <f t="shared" ca="1" si="0"/>
        <v>#REF!</v>
      </c>
      <c r="K18" s="37" t="e">
        <f>VLOOKUP($R$6,#REF!,BD!P18,0)</f>
        <v>#REF!</v>
      </c>
      <c r="L18" s="74" t="e">
        <f t="shared" ref="L18:L33" si="5">HLOOKUP(K18,$S$15:$AC$16,2,1)</f>
        <v>#REF!</v>
      </c>
      <c r="M18" s="37" t="e">
        <f t="shared" si="3"/>
        <v>#REF!</v>
      </c>
      <c r="N18" s="37"/>
      <c r="O18" s="50">
        <f t="shared" si="4"/>
        <v>19</v>
      </c>
      <c r="P18" s="50">
        <f t="shared" si="4"/>
        <v>22</v>
      </c>
      <c r="Q18" s="3" t="e">
        <f t="shared" ca="1" si="1"/>
        <v>#REF!</v>
      </c>
      <c r="S18" s="75">
        <v>0</v>
      </c>
      <c r="T18" s="75">
        <v>1</v>
      </c>
      <c r="U18" s="75">
        <v>1.65</v>
      </c>
      <c r="V18" s="75">
        <v>2</v>
      </c>
      <c r="W18" s="75">
        <v>2.33</v>
      </c>
      <c r="X18" s="75">
        <v>2.65</v>
      </c>
      <c r="Y18" s="75">
        <v>3</v>
      </c>
      <c r="Z18" s="75">
        <v>3.33</v>
      </c>
      <c r="AA18" s="75">
        <v>3.65</v>
      </c>
      <c r="AB18" s="75">
        <v>4</v>
      </c>
      <c r="AC18" s="76">
        <v>4</v>
      </c>
    </row>
    <row r="19" spans="2:29" s="3" customFormat="1" ht="17.100000000000001" customHeight="1">
      <c r="B19" s="32">
        <f t="shared" si="2"/>
        <v>5</v>
      </c>
      <c r="C19" s="29" t="e">
        <f ca="1">SUBSTITUTE(INDEX(INDIRECT($U$2&amp;"!$B$4:$DK$5"),1,BD!O19+3),D19,"")</f>
        <v>#REF!</v>
      </c>
      <c r="D19" s="29" t="e">
        <f ca="1">RIGHT(INDEX(INDIRECT($U$2&amp;"!$B$4:$DK$5"),1,BD!O19+3),3)</f>
        <v>#REF!</v>
      </c>
      <c r="E19" s="73" t="e">
        <f ca="1">INDEX(INDIRECT($U$2&amp;"!$B$4:$DK$5"),1,BD!O19)</f>
        <v>#REF!</v>
      </c>
      <c r="F19" s="73"/>
      <c r="G19" s="30"/>
      <c r="H19" s="30"/>
      <c r="I19" s="31"/>
      <c r="J19" s="36" t="e">
        <f t="shared" ca="1" si="0"/>
        <v>#REF!</v>
      </c>
      <c r="K19" s="37" t="e">
        <f>VLOOKUP($R$6,#REF!,BD!P19,0)</f>
        <v>#REF!</v>
      </c>
      <c r="L19" s="74" t="e">
        <f t="shared" si="5"/>
        <v>#REF!</v>
      </c>
      <c r="M19" s="37" t="e">
        <f t="shared" si="3"/>
        <v>#REF!</v>
      </c>
      <c r="N19" s="37"/>
      <c r="O19" s="50">
        <f t="shared" si="4"/>
        <v>23</v>
      </c>
      <c r="P19" s="50">
        <f t="shared" si="4"/>
        <v>26</v>
      </c>
      <c r="Q19" s="3" t="e">
        <f t="shared" ca="1" si="1"/>
        <v>#REF!</v>
      </c>
    </row>
    <row r="20" spans="2:29" s="3" customFormat="1" ht="17.100000000000001" customHeight="1">
      <c r="B20" s="32">
        <f t="shared" si="2"/>
        <v>6</v>
      </c>
      <c r="C20" s="29" t="e">
        <f ca="1">SUBSTITUTE(INDEX(INDIRECT($U$2&amp;"!$B$4:$DK$5"),1,BD!O20+3),D20,"")</f>
        <v>#REF!</v>
      </c>
      <c r="D20" s="29" t="e">
        <f ca="1">RIGHT(INDEX(INDIRECT($U$2&amp;"!$B$4:$DK$5"),1,BD!O20+3),3)</f>
        <v>#REF!</v>
      </c>
      <c r="E20" s="73" t="e">
        <f ca="1">INDEX(INDIRECT($U$2&amp;"!$B$4:$DK$5"),1,BD!O20)</f>
        <v>#REF!</v>
      </c>
      <c r="F20" s="73"/>
      <c r="G20" s="30"/>
      <c r="H20" s="30"/>
      <c r="I20" s="31"/>
      <c r="J20" s="36" t="e">
        <f t="shared" ca="1" si="0"/>
        <v>#REF!</v>
      </c>
      <c r="K20" s="37" t="e">
        <f>VLOOKUP($R$6,#REF!,BD!P20,0)</f>
        <v>#REF!</v>
      </c>
      <c r="L20" s="74" t="e">
        <f t="shared" si="5"/>
        <v>#REF!</v>
      </c>
      <c r="M20" s="37" t="e">
        <f t="shared" si="3"/>
        <v>#REF!</v>
      </c>
      <c r="N20" s="37"/>
      <c r="O20" s="50">
        <f t="shared" si="4"/>
        <v>27</v>
      </c>
      <c r="P20" s="50">
        <f t="shared" si="4"/>
        <v>30</v>
      </c>
      <c r="Q20" s="3" t="e">
        <f t="shared" ca="1" si="1"/>
        <v>#REF!</v>
      </c>
    </row>
    <row r="21" spans="2:29" s="3" customFormat="1" ht="17.100000000000001" customHeight="1">
      <c r="B21" s="32">
        <f t="shared" si="2"/>
        <v>7</v>
      </c>
      <c r="C21" s="29" t="e">
        <f ca="1">SUBSTITUTE(INDEX(INDIRECT($U$2&amp;"!$B$4:$DK$5"),1,BD!O21+3),D21,"")</f>
        <v>#REF!</v>
      </c>
      <c r="D21" s="29" t="e">
        <f ca="1">RIGHT(INDEX(INDIRECT($U$2&amp;"!$B$4:$DK$5"),1,BD!O21+3),3)</f>
        <v>#REF!</v>
      </c>
      <c r="E21" s="73" t="e">
        <f ca="1">INDEX(INDIRECT($U$2&amp;"!$B$4:$DK$5"),1,BD!O21)</f>
        <v>#REF!</v>
      </c>
      <c r="F21" s="73"/>
      <c r="G21" s="30"/>
      <c r="H21" s="30"/>
      <c r="I21" s="31"/>
      <c r="J21" s="36" t="e">
        <f t="shared" ca="1" si="0"/>
        <v>#REF!</v>
      </c>
      <c r="K21" s="37" t="e">
        <f>VLOOKUP($R$6,#REF!,BD!P21,0)</f>
        <v>#REF!</v>
      </c>
      <c r="L21" s="74" t="e">
        <f t="shared" si="5"/>
        <v>#REF!</v>
      </c>
      <c r="M21" s="37" t="e">
        <f t="shared" si="3"/>
        <v>#REF!</v>
      </c>
      <c r="N21" s="37"/>
      <c r="O21" s="50">
        <f t="shared" si="4"/>
        <v>31</v>
      </c>
      <c r="P21" s="50">
        <f t="shared" si="4"/>
        <v>34</v>
      </c>
      <c r="Q21" s="3" t="e">
        <f t="shared" ca="1" si="1"/>
        <v>#REF!</v>
      </c>
    </row>
    <row r="22" spans="2:29" s="3" customFormat="1" ht="17.100000000000001" customHeight="1">
      <c r="B22" s="32">
        <f t="shared" si="2"/>
        <v>8</v>
      </c>
      <c r="C22" s="29" t="e">
        <f ca="1">SUBSTITUTE(INDEX(INDIRECT($U$2&amp;"!$B$4:$DK$5"),1,BD!O22+3),D22,"")</f>
        <v>#REF!</v>
      </c>
      <c r="D22" s="29" t="e">
        <f ca="1">RIGHT(INDEX(INDIRECT($U$2&amp;"!$B$4:$DK$5"),1,BD!O22+3),3)</f>
        <v>#REF!</v>
      </c>
      <c r="E22" s="73" t="e">
        <f ca="1">INDEX(INDIRECT($U$2&amp;"!$B$4:$DK$5"),1,BD!O22)</f>
        <v>#REF!</v>
      </c>
      <c r="F22" s="73"/>
      <c r="G22" s="30"/>
      <c r="H22" s="30"/>
      <c r="I22" s="31"/>
      <c r="J22" s="36" t="e">
        <f t="shared" ca="1" si="0"/>
        <v>#REF!</v>
      </c>
      <c r="K22" s="37" t="e">
        <f>VLOOKUP($R$6,#REF!,BD!P22,0)</f>
        <v>#REF!</v>
      </c>
      <c r="L22" s="74" t="e">
        <f t="shared" si="5"/>
        <v>#REF!</v>
      </c>
      <c r="M22" s="37" t="e">
        <f t="shared" si="3"/>
        <v>#REF!</v>
      </c>
      <c r="N22" s="37"/>
      <c r="O22" s="50">
        <f t="shared" si="4"/>
        <v>35</v>
      </c>
      <c r="P22" s="50">
        <f t="shared" si="4"/>
        <v>38</v>
      </c>
      <c r="Q22" s="3" t="e">
        <f t="shared" ca="1" si="1"/>
        <v>#REF!</v>
      </c>
    </row>
    <row r="23" spans="2:29" s="3" customFormat="1" ht="17.100000000000001" customHeight="1">
      <c r="B23" s="32">
        <f t="shared" si="2"/>
        <v>9</v>
      </c>
      <c r="C23" s="29" t="e">
        <f ca="1">SUBSTITUTE(INDEX(INDIRECT($U$2&amp;"!$B$4:$DK$5"),1,BD!O23+3),D23,"")</f>
        <v>#REF!</v>
      </c>
      <c r="D23" s="29" t="e">
        <f ca="1">RIGHT(INDEX(INDIRECT($U$2&amp;"!$B$4:$DK$5"),1,BD!O23+3),3)</f>
        <v>#REF!</v>
      </c>
      <c r="E23" s="73" t="e">
        <f ca="1">INDEX(INDIRECT($U$2&amp;"!$B$4:$DK$5"),1,BD!O23)</f>
        <v>#REF!</v>
      </c>
      <c r="F23" s="73"/>
      <c r="G23" s="30"/>
      <c r="H23" s="30"/>
      <c r="I23" s="31"/>
      <c r="J23" s="36" t="e">
        <f t="shared" ca="1" si="0"/>
        <v>#REF!</v>
      </c>
      <c r="K23" s="37" t="e">
        <f>VLOOKUP($R$6,#REF!,BD!P23,0)</f>
        <v>#REF!</v>
      </c>
      <c r="L23" s="74" t="e">
        <f t="shared" si="5"/>
        <v>#REF!</v>
      </c>
      <c r="M23" s="37" t="e">
        <f t="shared" si="3"/>
        <v>#REF!</v>
      </c>
      <c r="N23" s="37"/>
      <c r="O23" s="50">
        <f t="shared" si="4"/>
        <v>39</v>
      </c>
      <c r="P23" s="50">
        <f t="shared" si="4"/>
        <v>42</v>
      </c>
      <c r="Q23" s="3" t="e">
        <f t="shared" ca="1" si="1"/>
        <v>#REF!</v>
      </c>
      <c r="S23" s="11"/>
    </row>
    <row r="24" spans="2:29" s="3" customFormat="1" ht="17.100000000000001" customHeight="1">
      <c r="B24" s="32">
        <f t="shared" si="2"/>
        <v>10</v>
      </c>
      <c r="C24" s="29" t="e">
        <f ca="1">SUBSTITUTE(INDEX(INDIRECT($U$2&amp;"!$B$4:$DK$5"),1,BD!O24+3),D24,"")</f>
        <v>#REF!</v>
      </c>
      <c r="D24" s="29" t="e">
        <f ca="1">RIGHT(INDEX(INDIRECT($U$2&amp;"!$B$4:$DK$5"),1,BD!O24+3),3)</f>
        <v>#REF!</v>
      </c>
      <c r="E24" s="73" t="e">
        <f ca="1">INDEX(INDIRECT($U$2&amp;"!$B$4:$DK$5"),1,BD!O24)</f>
        <v>#REF!</v>
      </c>
      <c r="F24" s="73"/>
      <c r="G24" s="30"/>
      <c r="H24" s="30"/>
      <c r="I24" s="31"/>
      <c r="J24" s="36" t="e">
        <f t="shared" ca="1" si="0"/>
        <v>#REF!</v>
      </c>
      <c r="K24" s="37" t="e">
        <f>VLOOKUP($R$6,#REF!,BD!P24,0)</f>
        <v>#REF!</v>
      </c>
      <c r="L24" s="74" t="e">
        <f t="shared" si="5"/>
        <v>#REF!</v>
      </c>
      <c r="M24" s="37" t="e">
        <f t="shared" si="3"/>
        <v>#REF!</v>
      </c>
      <c r="N24" s="37"/>
      <c r="O24" s="50">
        <f t="shared" si="4"/>
        <v>43</v>
      </c>
      <c r="P24" s="50">
        <f t="shared" si="4"/>
        <v>46</v>
      </c>
      <c r="Q24" s="3" t="e">
        <f t="shared" ca="1" si="1"/>
        <v>#REF!</v>
      </c>
      <c r="S24" s="11"/>
    </row>
    <row r="25" spans="2:29" s="3" customFormat="1" ht="17.100000000000001" customHeight="1">
      <c r="B25" s="32">
        <f t="shared" si="2"/>
        <v>11</v>
      </c>
      <c r="C25" s="29" t="e">
        <f ca="1">SUBSTITUTE(INDEX(INDIRECT($U$2&amp;"!$B$4:$DK$5"),1,BD!O25+3),D25,"")</f>
        <v>#REF!</v>
      </c>
      <c r="D25" s="29" t="e">
        <f ca="1">RIGHT(INDEX(INDIRECT($U$2&amp;"!$B$4:$DK$5"),1,BD!O25+3),3)</f>
        <v>#REF!</v>
      </c>
      <c r="E25" s="73" t="e">
        <f ca="1">INDEX(INDIRECT($U$2&amp;"!$B$4:$DK$5"),1,BD!O25)</f>
        <v>#REF!</v>
      </c>
      <c r="F25" s="73"/>
      <c r="G25" s="30"/>
      <c r="H25" s="30"/>
      <c r="I25" s="31"/>
      <c r="J25" s="36" t="e">
        <f t="shared" ca="1" si="0"/>
        <v>#REF!</v>
      </c>
      <c r="K25" s="37" t="e">
        <f>VLOOKUP($R$6,#REF!,BD!P25,0)</f>
        <v>#REF!</v>
      </c>
      <c r="L25" s="74" t="e">
        <f t="shared" si="5"/>
        <v>#REF!</v>
      </c>
      <c r="M25" s="37" t="e">
        <f t="shared" si="3"/>
        <v>#REF!</v>
      </c>
      <c r="N25" s="37"/>
      <c r="O25" s="50">
        <f t="shared" si="4"/>
        <v>47</v>
      </c>
      <c r="P25" s="50">
        <f t="shared" si="4"/>
        <v>50</v>
      </c>
      <c r="Q25" s="3" t="e">
        <f t="shared" ca="1" si="1"/>
        <v>#REF!</v>
      </c>
      <c r="S25" s="5"/>
    </row>
    <row r="26" spans="2:29" s="3" customFormat="1" ht="17.100000000000001" customHeight="1">
      <c r="B26" s="32">
        <f t="shared" si="2"/>
        <v>12</v>
      </c>
      <c r="C26" s="29" t="e">
        <f ca="1">SUBSTITUTE(INDEX(INDIRECT($U$2&amp;"!$B$4:$DK$5"),1,BD!O26+3),D26,"")</f>
        <v>#REF!</v>
      </c>
      <c r="D26" s="29" t="e">
        <f ca="1">RIGHT(INDEX(INDIRECT($U$2&amp;"!$B$4:$DK$5"),1,BD!O26+3),3)</f>
        <v>#REF!</v>
      </c>
      <c r="E26" s="73" t="e">
        <f ca="1">INDEX(INDIRECT($U$2&amp;"!$B$4:$DK$5"),1,BD!O26)</f>
        <v>#REF!</v>
      </c>
      <c r="F26" s="73"/>
      <c r="G26" s="30"/>
      <c r="H26" s="30"/>
      <c r="I26" s="31"/>
      <c r="J26" s="36" t="e">
        <f t="shared" ca="1" si="0"/>
        <v>#REF!</v>
      </c>
      <c r="K26" s="37" t="e">
        <f>VLOOKUP($R$6,#REF!,BD!P26,0)</f>
        <v>#REF!</v>
      </c>
      <c r="L26" s="74" t="e">
        <f t="shared" si="5"/>
        <v>#REF!</v>
      </c>
      <c r="M26" s="37" t="e">
        <f t="shared" si="3"/>
        <v>#REF!</v>
      </c>
      <c r="N26" s="37"/>
      <c r="O26" s="50">
        <f t="shared" si="4"/>
        <v>51</v>
      </c>
      <c r="P26" s="50">
        <f t="shared" si="4"/>
        <v>54</v>
      </c>
      <c r="Q26" s="3" t="e">
        <f t="shared" ca="1" si="1"/>
        <v>#REF!</v>
      </c>
      <c r="S26" s="5"/>
    </row>
    <row r="27" spans="2:29" s="3" customFormat="1" ht="17.100000000000001" customHeight="1">
      <c r="B27" s="32">
        <f t="shared" si="2"/>
        <v>13</v>
      </c>
      <c r="C27" s="29" t="e">
        <f ca="1">SUBSTITUTE(INDEX(INDIRECT($U$2&amp;"!$B$4:$DK$5"),1,BD!O27+3),D27,"")</f>
        <v>#REF!</v>
      </c>
      <c r="D27" s="29" t="e">
        <f ca="1">RIGHT(INDEX(INDIRECT($U$2&amp;"!$B$4:$DK$5"),1,BD!O27+3),3)</f>
        <v>#REF!</v>
      </c>
      <c r="E27" s="73" t="e">
        <f ca="1">INDEX(INDIRECT($U$2&amp;"!$B$4:$DK$5"),1,BD!O27)</f>
        <v>#REF!</v>
      </c>
      <c r="F27" s="73"/>
      <c r="G27" s="30"/>
      <c r="H27" s="30"/>
      <c r="I27" s="31"/>
      <c r="J27" s="36" t="e">
        <f t="shared" ca="1" si="0"/>
        <v>#REF!</v>
      </c>
      <c r="K27" s="37" t="e">
        <f>VLOOKUP($R$6,#REF!,BD!P27,0)</f>
        <v>#REF!</v>
      </c>
      <c r="L27" s="74" t="e">
        <f t="shared" si="5"/>
        <v>#REF!</v>
      </c>
      <c r="M27" s="37" t="e">
        <f t="shared" si="3"/>
        <v>#REF!</v>
      </c>
      <c r="N27" s="37"/>
      <c r="O27" s="50">
        <f t="shared" si="4"/>
        <v>55</v>
      </c>
      <c r="P27" s="50">
        <f t="shared" si="4"/>
        <v>58</v>
      </c>
      <c r="Q27" s="3" t="e">
        <f t="shared" ca="1" si="1"/>
        <v>#REF!</v>
      </c>
      <c r="S27" s="5"/>
    </row>
    <row r="28" spans="2:29" s="3" customFormat="1" ht="17.100000000000001" customHeight="1">
      <c r="B28" s="32">
        <f t="shared" si="2"/>
        <v>14</v>
      </c>
      <c r="C28" s="29" t="e">
        <f ca="1">SUBSTITUTE(INDEX(INDIRECT($U$2&amp;"!$B$4:$DK$5"),1,BD!O28+3),D28,"")</f>
        <v>#REF!</v>
      </c>
      <c r="D28" s="29" t="e">
        <f ca="1">RIGHT(INDEX(INDIRECT($U$2&amp;"!$B$4:$DK$5"),1,BD!O28+3),3)</f>
        <v>#REF!</v>
      </c>
      <c r="E28" s="73" t="e">
        <f ca="1">INDEX(INDIRECT($U$2&amp;"!$B$4:$DK$5"),1,BD!O28)</f>
        <v>#REF!</v>
      </c>
      <c r="F28" s="73"/>
      <c r="G28" s="30"/>
      <c r="H28" s="30"/>
      <c r="I28" s="31"/>
      <c r="J28" s="36" t="e">
        <f t="shared" ca="1" si="0"/>
        <v>#REF!</v>
      </c>
      <c r="K28" s="37" t="e">
        <f>VLOOKUP($R$6,#REF!,BD!P28,0)</f>
        <v>#REF!</v>
      </c>
      <c r="L28" s="74" t="e">
        <f t="shared" si="5"/>
        <v>#REF!</v>
      </c>
      <c r="M28" s="37" t="e">
        <f t="shared" si="3"/>
        <v>#REF!</v>
      </c>
      <c r="N28" s="37"/>
      <c r="O28" s="50">
        <f t="shared" si="4"/>
        <v>59</v>
      </c>
      <c r="P28" s="50">
        <f t="shared" si="4"/>
        <v>62</v>
      </c>
      <c r="Q28" s="3" t="e">
        <f t="shared" ca="1" si="1"/>
        <v>#REF!</v>
      </c>
      <c r="S28" s="5"/>
    </row>
    <row r="29" spans="2:29" s="3" customFormat="1" ht="17.100000000000001" customHeight="1">
      <c r="B29" s="32">
        <f t="shared" si="2"/>
        <v>15</v>
      </c>
      <c r="C29" s="29" t="e">
        <f ca="1">SUBSTITUTE(INDEX(INDIRECT($U$2&amp;"!$B$4:$DK$5"),1,BD!O29+3),D29,"")</f>
        <v>#REF!</v>
      </c>
      <c r="D29" s="29" t="e">
        <f ca="1">RIGHT(INDEX(INDIRECT($U$2&amp;"!$B$4:$DK$5"),1,BD!O29+3),3)</f>
        <v>#REF!</v>
      </c>
      <c r="E29" s="73" t="e">
        <f ca="1">INDEX(INDIRECT($U$2&amp;"!$B$4:$DK$5"),1,BD!O29)</f>
        <v>#REF!</v>
      </c>
      <c r="F29" s="73"/>
      <c r="G29" s="30"/>
      <c r="H29" s="30"/>
      <c r="I29" s="31"/>
      <c r="J29" s="36" t="e">
        <f t="shared" ca="1" si="0"/>
        <v>#REF!</v>
      </c>
      <c r="K29" s="37" t="e">
        <f>VLOOKUP($R$6,#REF!,BD!P29,0)</f>
        <v>#REF!</v>
      </c>
      <c r="L29" s="89" t="e">
        <f t="shared" si="5"/>
        <v>#REF!</v>
      </c>
      <c r="M29" s="37" t="e">
        <f t="shared" si="3"/>
        <v>#REF!</v>
      </c>
      <c r="N29" s="37"/>
      <c r="O29" s="50">
        <f t="shared" si="4"/>
        <v>63</v>
      </c>
      <c r="P29" s="50">
        <f t="shared" si="4"/>
        <v>66</v>
      </c>
      <c r="Q29" s="3" t="e">
        <f t="shared" ca="1" si="1"/>
        <v>#REF!</v>
      </c>
      <c r="S29" s="5"/>
    </row>
    <row r="30" spans="2:29" s="3" customFormat="1" ht="17.100000000000001" customHeight="1">
      <c r="B30" s="32">
        <f t="shared" si="2"/>
        <v>16</v>
      </c>
      <c r="C30" s="29" t="e">
        <f ca="1">SUBSTITUTE(INDEX(INDIRECT($U$2&amp;"!$B$4:$DK$5"),1,BD!O30+3),D30,"")</f>
        <v>#REF!</v>
      </c>
      <c r="D30" s="29" t="e">
        <f ca="1">RIGHT(INDEX(INDIRECT($U$2&amp;"!$B$4:$DK$5"),1,BD!O30+3),3)</f>
        <v>#REF!</v>
      </c>
      <c r="E30" s="73" t="e">
        <f ca="1">INDEX(INDIRECT($U$2&amp;"!$B$4:$DK$5"),1,BD!O30)</f>
        <v>#REF!</v>
      </c>
      <c r="F30" s="73"/>
      <c r="G30" s="30"/>
      <c r="H30" s="30"/>
      <c r="I30" s="31"/>
      <c r="J30" s="36" t="e">
        <f t="shared" ref="J30:J31" ca="1" si="6">INDEX(INDIRECT($U$2&amp;"!$B$4:$DK$5"),2,O30+3)</f>
        <v>#REF!</v>
      </c>
      <c r="K30" s="37" t="e">
        <f>VLOOKUP($R$6,#REF!,BD!P30,0)</f>
        <v>#REF!</v>
      </c>
      <c r="L30" s="89" t="e">
        <f t="shared" ref="L30:L31" si="7">HLOOKUP(K30,$S$15:$AC$16,2,1)</f>
        <v>#REF!</v>
      </c>
      <c r="M30" s="37" t="e">
        <f t="shared" ref="M30:M31" si="8">HLOOKUP(K30,$S$17:$AC$18,2,1)</f>
        <v>#REF!</v>
      </c>
      <c r="N30" s="37"/>
      <c r="O30" s="50">
        <f t="shared" ref="O30:P30" si="9">O29+4</f>
        <v>67</v>
      </c>
      <c r="P30" s="50">
        <f t="shared" si="9"/>
        <v>70</v>
      </c>
      <c r="S30" s="5"/>
    </row>
    <row r="31" spans="2:29" s="3" customFormat="1" ht="17.100000000000001" customHeight="1">
      <c r="B31" s="32">
        <f t="shared" si="2"/>
        <v>17</v>
      </c>
      <c r="C31" s="29" t="e">
        <f ca="1">SUBSTITUTE(INDEX(INDIRECT($U$2&amp;"!$B$4:$DK$5"),1,BD!O31+3),D31,"")</f>
        <v>#REF!</v>
      </c>
      <c r="D31" s="29" t="e">
        <f ca="1">RIGHT(INDEX(INDIRECT($U$2&amp;"!$B$4:$DK$5"),1,BD!O31+3),3)</f>
        <v>#REF!</v>
      </c>
      <c r="E31" s="73" t="e">
        <f ca="1">INDEX(INDIRECT($U$2&amp;"!$B$4:$DK$5"),1,BD!O31)</f>
        <v>#REF!</v>
      </c>
      <c r="F31" s="73"/>
      <c r="G31" s="30"/>
      <c r="H31" s="30"/>
      <c r="I31" s="31"/>
      <c r="J31" s="36" t="e">
        <f t="shared" ca="1" si="6"/>
        <v>#REF!</v>
      </c>
      <c r="K31" s="37" t="e">
        <f>VLOOKUP($R$6,#REF!,BD!P31,0)</f>
        <v>#REF!</v>
      </c>
      <c r="L31" s="89" t="e">
        <f t="shared" si="7"/>
        <v>#REF!</v>
      </c>
      <c r="M31" s="37" t="e">
        <f t="shared" si="8"/>
        <v>#REF!</v>
      </c>
      <c r="N31" s="37"/>
      <c r="O31" s="50">
        <f t="shared" ref="O31:P31" si="10">O30+4</f>
        <v>71</v>
      </c>
      <c r="P31" s="50">
        <f t="shared" si="10"/>
        <v>74</v>
      </c>
      <c r="S31" s="5"/>
    </row>
    <row r="32" spans="2:29" s="14" customFormat="1">
      <c r="B32" s="33" t="s">
        <v>26</v>
      </c>
      <c r="C32" s="34"/>
      <c r="D32" s="34"/>
      <c r="E32" s="34"/>
      <c r="F32" s="34"/>
      <c r="G32" s="34"/>
      <c r="H32" s="34"/>
      <c r="I32" s="35"/>
      <c r="J32" s="77" t="e">
        <f ca="1">SUM(J15:J31)</f>
        <v>#REF!</v>
      </c>
      <c r="K32" s="88" t="e">
        <f>VLOOKUP($M$8,#REF!,68,0)</f>
        <v>#REF!</v>
      </c>
      <c r="L32" s="90" t="e">
        <f t="shared" si="5"/>
        <v>#REF!</v>
      </c>
      <c r="M32" s="91" t="e">
        <f t="shared" si="3"/>
        <v>#REF!</v>
      </c>
      <c r="N32" s="78"/>
      <c r="O32" s="50">
        <v>100</v>
      </c>
      <c r="Q32" s="14" t="e">
        <f ca="1">SUM(Q15:Q29)</f>
        <v>#REF!</v>
      </c>
      <c r="S32" s="5"/>
    </row>
    <row r="33" spans="2:19" s="14" customFormat="1" ht="21.75" hidden="1" customHeight="1">
      <c r="B33" s="170" t="s">
        <v>75</v>
      </c>
      <c r="C33" s="171"/>
      <c r="D33" s="171"/>
      <c r="E33" s="171"/>
      <c r="F33" s="171"/>
      <c r="G33" s="171"/>
      <c r="H33" s="171"/>
      <c r="I33" s="172"/>
      <c r="J33" s="87">
        <v>9</v>
      </c>
      <c r="K33" s="88" t="e">
        <f>VLOOKUP($M$8,#REF!,69,0)</f>
        <v>#REF!</v>
      </c>
      <c r="L33" s="90" t="e">
        <f t="shared" si="5"/>
        <v>#REF!</v>
      </c>
      <c r="M33" s="91" t="e">
        <f t="shared" si="3"/>
        <v>#REF!</v>
      </c>
      <c r="N33" s="79"/>
      <c r="O33" s="50">
        <f>O32+1</f>
        <v>101</v>
      </c>
      <c r="Q33" s="14" t="e">
        <f ca="1">Q32/J32</f>
        <v>#REF!</v>
      </c>
      <c r="S33" s="5"/>
    </row>
    <row r="34" spans="2:19" s="3" customFormat="1" ht="3.75" hidden="1" customHeight="1">
      <c r="B34" s="13"/>
      <c r="C34" s="11"/>
      <c r="D34" s="11"/>
      <c r="E34" s="11"/>
      <c r="F34" s="13"/>
      <c r="G34" s="13"/>
      <c r="H34" s="13"/>
      <c r="I34" s="6"/>
      <c r="J34" s="6"/>
      <c r="K34" s="80"/>
      <c r="L34" s="6"/>
      <c r="M34" s="6"/>
      <c r="N34" s="6"/>
      <c r="O34" s="81"/>
      <c r="S34" s="5"/>
    </row>
    <row r="35" spans="2:19" s="3" customFormat="1" ht="14.25" hidden="1" customHeight="1">
      <c r="B35" s="168" t="e">
        <f ca="1">"Đề tài đồ án:"&amp;" "&amp;VLOOKUP($M$8,INDIRECT("'LUAN VAN'!$B$4:$N$69"),6,0)</f>
        <v>#REF!</v>
      </c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81"/>
      <c r="S35" s="5"/>
    </row>
    <row r="36" spans="2:19" s="3" customFormat="1" ht="3.75" hidden="1" customHeight="1"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81"/>
      <c r="S36" s="5"/>
    </row>
    <row r="37" spans="2:19" s="3" customFormat="1" ht="21" hidden="1" customHeight="1">
      <c r="B37" s="15" t="e">
        <f ca="1">"Bảo vệ ngày "&amp;DAY(VLOOKUP($M$8,INDIRECT("'LUAN VAN'!$B$4:$N$17"),13,0))&amp;" tháng "&amp;MONTH(VLOOKUP(BD!$M$8,INDIRECT("'LUAN VAN'!$B$4:$N$17"),13,0))&amp;" năm "&amp;YEAR(VLOOKUP(BD!$M$8,INDIRECT("'LUAN VAN'!$B$4:$N$17"),13,0))&amp;" tại Hội đồng Chấm Luận văn gồm:"</f>
        <v>#REF!</v>
      </c>
      <c r="C37" s="11"/>
      <c r="D37" s="11"/>
      <c r="E37" s="11"/>
      <c r="F37" s="55"/>
      <c r="G37" s="55"/>
      <c r="H37" s="11"/>
      <c r="J37" s="56"/>
      <c r="K37" s="56"/>
      <c r="L37" s="56"/>
      <c r="M37" s="56"/>
      <c r="N37" s="56"/>
      <c r="O37" s="50"/>
      <c r="P37" s="6"/>
      <c r="S37" s="5"/>
    </row>
    <row r="38" spans="2:19" s="3" customFormat="1" hidden="1">
      <c r="B38" s="28" t="s">
        <v>10</v>
      </c>
      <c r="C38" s="27" t="e">
        <f ca="1">VLOOKUP($M$8,INDIRECT("'LUAN VAN'!$B$4:$L$17"),7,0)</f>
        <v>#REF!</v>
      </c>
      <c r="D38" s="27"/>
      <c r="E38" s="27"/>
      <c r="F38" s="22"/>
      <c r="G38" s="22"/>
      <c r="H38" s="11"/>
      <c r="I38" s="11" t="s">
        <v>15</v>
      </c>
      <c r="J38" s="7"/>
      <c r="K38" s="54"/>
      <c r="L38" s="7"/>
      <c r="M38" s="7"/>
      <c r="N38" s="7"/>
      <c r="O38" s="50"/>
      <c r="P38" s="6"/>
      <c r="S38" s="5"/>
    </row>
    <row r="39" spans="2:19" s="3" customFormat="1" hidden="1">
      <c r="B39" s="28" t="s">
        <v>11</v>
      </c>
      <c r="C39" s="27" t="e">
        <f ca="1">VLOOKUP($M$8,INDIRECT("'LUAN VAN'!$B$4:$L$17"),8,0)</f>
        <v>#REF!</v>
      </c>
      <c r="D39" s="27"/>
      <c r="E39" s="27"/>
      <c r="F39" s="22"/>
      <c r="G39" s="22"/>
      <c r="H39" s="11"/>
      <c r="I39" s="11" t="s">
        <v>17</v>
      </c>
      <c r="J39" s="7"/>
      <c r="K39" s="54"/>
      <c r="L39" s="7"/>
      <c r="M39" s="7"/>
      <c r="N39" s="7"/>
      <c r="O39" s="82"/>
      <c r="P39" s="7"/>
      <c r="S39" s="5"/>
    </row>
    <row r="40" spans="2:19" s="3" customFormat="1" hidden="1">
      <c r="B40" s="28" t="s">
        <v>12</v>
      </c>
      <c r="C40" s="27" t="e">
        <f ca="1">VLOOKUP($M$8,INDIRECT("'LUAN VAN'!$B$4:$L$17"),9,0)</f>
        <v>#REF!</v>
      </c>
      <c r="D40" s="27"/>
      <c r="E40" s="27"/>
      <c r="F40" s="22"/>
      <c r="G40" s="22"/>
      <c r="H40" s="11"/>
      <c r="I40" s="11" t="s">
        <v>18</v>
      </c>
      <c r="J40" s="7"/>
      <c r="K40" s="54"/>
      <c r="L40" s="7"/>
      <c r="M40" s="7"/>
      <c r="N40" s="7"/>
      <c r="O40" s="83"/>
      <c r="P40" s="56"/>
      <c r="S40" s="5"/>
    </row>
    <row r="41" spans="2:19" s="3" customFormat="1" hidden="1">
      <c r="B41" s="28" t="s">
        <v>13</v>
      </c>
      <c r="C41" s="27" t="e">
        <f ca="1">VLOOKUP($M$8,INDIRECT("'LUAN VAN'!$B$4:$L$17"),10,0)</f>
        <v>#REF!</v>
      </c>
      <c r="D41" s="27"/>
      <c r="E41" s="27"/>
      <c r="F41" s="22"/>
      <c r="G41" s="22"/>
      <c r="H41" s="11"/>
      <c r="I41" s="11" t="s">
        <v>19</v>
      </c>
      <c r="J41" s="7"/>
      <c r="K41" s="54"/>
      <c r="L41" s="7"/>
      <c r="M41" s="7"/>
      <c r="N41" s="7"/>
      <c r="O41" s="82"/>
      <c r="P41" s="7"/>
      <c r="S41" s="5"/>
    </row>
    <row r="42" spans="2:19" s="3" customFormat="1" hidden="1">
      <c r="B42" s="28" t="s">
        <v>14</v>
      </c>
      <c r="C42" s="27" t="e">
        <f ca="1">VLOOKUP($M$8,INDIRECT("'LUAN VAN'!$B$4:$L$17"),11,0)</f>
        <v>#REF!</v>
      </c>
      <c r="D42" s="27"/>
      <c r="E42" s="27"/>
      <c r="F42" s="55"/>
      <c r="G42" s="55"/>
      <c r="H42" s="11"/>
      <c r="I42" s="11" t="s">
        <v>16</v>
      </c>
      <c r="J42" s="7"/>
      <c r="K42" s="54"/>
      <c r="L42" s="7"/>
      <c r="M42" s="7"/>
      <c r="N42" s="7"/>
      <c r="O42" s="82"/>
      <c r="P42" s="7"/>
      <c r="S42" s="5"/>
    </row>
    <row r="43" spans="2:19" s="11" customFormat="1" ht="23.25" customHeight="1">
      <c r="I43" s="184" t="str">
        <f ca="1">"Đà Nẵng, ngày " &amp; TEXT(DAY(TODAY()),"00") &amp; " tháng " &amp; TEXT(MONTH(TODAY()),"00") &amp; " năm " &amp; YEAR(TODAY())</f>
        <v>Đà Nẵng, ngày 27 tháng 02 năm 2025</v>
      </c>
      <c r="J43" s="184"/>
      <c r="K43" s="184"/>
      <c r="L43" s="184"/>
      <c r="M43" s="184"/>
      <c r="N43" s="184"/>
      <c r="O43" s="63"/>
      <c r="P43" s="22"/>
      <c r="S43" s="5"/>
    </row>
    <row r="44" spans="2:19" ht="15" customHeight="1">
      <c r="K44" s="24" t="s">
        <v>25</v>
      </c>
      <c r="L44" s="24"/>
      <c r="M44" s="24"/>
      <c r="O44" s="82"/>
      <c r="P44" s="7"/>
    </row>
    <row r="45" spans="2:19" ht="15" customHeight="1">
      <c r="C45" s="24"/>
      <c r="D45" s="24"/>
      <c r="E45" s="24"/>
      <c r="K45" s="24" t="s">
        <v>73</v>
      </c>
      <c r="L45" s="24"/>
      <c r="M45" s="24"/>
      <c r="O45" s="84"/>
      <c r="P45" s="8"/>
    </row>
    <row r="46" spans="2:19">
      <c r="C46" s="24"/>
      <c r="D46" s="24"/>
      <c r="E46" s="24"/>
      <c r="K46" s="24"/>
      <c r="L46" s="24"/>
      <c r="M46" s="24"/>
      <c r="O46" s="50"/>
      <c r="P46" s="6"/>
    </row>
    <row r="47" spans="2:19">
      <c r="C47" s="25"/>
      <c r="D47" s="25"/>
      <c r="E47" s="25"/>
      <c r="K47" s="25"/>
      <c r="L47" s="25"/>
      <c r="M47" s="25"/>
      <c r="O47" s="50"/>
      <c r="P47" s="6"/>
    </row>
    <row r="48" spans="2:19">
      <c r="C48" s="25"/>
      <c r="D48" s="25"/>
      <c r="E48" s="25"/>
      <c r="K48" s="25"/>
      <c r="L48" s="25"/>
      <c r="M48" s="25"/>
      <c r="O48" s="50"/>
      <c r="P48" s="6"/>
    </row>
    <row r="49" spans="3:13" ht="26.25" customHeight="1">
      <c r="C49" s="26"/>
      <c r="D49" s="26"/>
      <c r="E49" s="26"/>
      <c r="K49" s="24" t="s">
        <v>80</v>
      </c>
      <c r="L49" s="26"/>
      <c r="M49" s="26"/>
    </row>
  </sheetData>
  <mergeCells count="21">
    <mergeCell ref="I43:N43"/>
    <mergeCell ref="C1:G1"/>
    <mergeCell ref="I1:N1"/>
    <mergeCell ref="C2:G2"/>
    <mergeCell ref="I2:N2"/>
    <mergeCell ref="B3:G4"/>
    <mergeCell ref="B33:I33"/>
    <mergeCell ref="B35:N36"/>
    <mergeCell ref="R6:S6"/>
    <mergeCell ref="B13:B14"/>
    <mergeCell ref="C13:C14"/>
    <mergeCell ref="D13:D14"/>
    <mergeCell ref="E13:I14"/>
    <mergeCell ref="J13:J14"/>
    <mergeCell ref="K13:M13"/>
    <mergeCell ref="B6:N6"/>
    <mergeCell ref="N13:N14"/>
    <mergeCell ref="M8:N8"/>
    <mergeCell ref="M9:N9"/>
    <mergeCell ref="M10:N10"/>
    <mergeCell ref="J10:L10"/>
  </mergeCells>
  <conditionalFormatting sqref="L32:L33 K15:L31">
    <cfRule type="cellIs" dxfId="4" priority="3" stopIfTrue="1" operator="lessThan">
      <formula>5.5</formula>
    </cfRule>
  </conditionalFormatting>
  <conditionalFormatting sqref="M15:M31">
    <cfRule type="cellIs" dxfId="3" priority="1" operator="lessThan">
      <formula>2</formula>
    </cfRule>
  </conditionalFormatting>
  <printOptions horizontalCentered="1"/>
  <pageMargins left="0.21" right="0.22" top="0.24" bottom="0.19" header="0.16" footer="0.16"/>
  <pageSetup paperSize="9" orientation="portrait" r:id="rId1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#REF!</xm:f>
          </x14:formula1>
          <xm:sqref>R6:S6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"/>
  <sheetViews>
    <sheetView tabSelected="1" topLeftCell="A7" zoomScaleNormal="100" workbookViewId="0">
      <selection activeCell="Q8" sqref="Q8"/>
    </sheetView>
  </sheetViews>
  <sheetFormatPr defaultRowHeight="12.75"/>
  <cols>
    <col min="1" max="1" width="4.85546875" style="40" customWidth="1"/>
    <col min="2" max="2" width="16.140625" style="40" customWidth="1"/>
    <col min="3" max="3" width="17.85546875" style="40" customWidth="1"/>
    <col min="4" max="4" width="9.85546875" style="40" customWidth="1"/>
    <col min="5" max="5" width="9" style="142" customWidth="1"/>
    <col min="6" max="6" width="14.28515625" style="143" customWidth="1"/>
    <col min="7" max="7" width="11.28515625" style="143" customWidth="1"/>
    <col min="8" max="8" width="23.28515625" style="40" customWidth="1"/>
    <col min="9" max="9" width="40.42578125" style="144" customWidth="1"/>
    <col min="10" max="10" width="9.42578125" style="145" customWidth="1"/>
    <col min="11" max="11" width="7.5703125" style="145" bestFit="1" customWidth="1"/>
    <col min="12" max="12" width="10.28515625" style="146" customWidth="1"/>
    <col min="13" max="13" width="16.42578125" style="40" customWidth="1"/>
    <col min="14" max="14" width="10.140625" style="40" customWidth="1"/>
    <col min="15" max="16384" width="9.140625" style="40"/>
  </cols>
  <sheetData>
    <row r="1" spans="1:14" ht="15">
      <c r="A1" s="192" t="s">
        <v>2</v>
      </c>
      <c r="B1" s="192"/>
      <c r="C1" s="192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1:14" ht="14.25">
      <c r="A2" s="194" t="s">
        <v>81</v>
      </c>
      <c r="B2" s="194"/>
      <c r="C2" s="194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34.5" customHeight="1">
      <c r="A3" s="195" t="s">
        <v>109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ht="22.5" customHeight="1">
      <c r="A4" s="196" t="s">
        <v>134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</row>
    <row r="5" spans="1:14" s="94" customFormat="1" ht="21" customHeight="1">
      <c r="A5" s="207" t="s">
        <v>0</v>
      </c>
      <c r="B5" s="207" t="s">
        <v>110</v>
      </c>
      <c r="C5" s="210" t="s">
        <v>111</v>
      </c>
      <c r="D5" s="213" t="s">
        <v>1</v>
      </c>
      <c r="E5" s="186" t="s">
        <v>112</v>
      </c>
      <c r="F5" s="189" t="s">
        <v>113</v>
      </c>
      <c r="G5" s="189" t="s">
        <v>114</v>
      </c>
      <c r="H5" s="189" t="s">
        <v>115</v>
      </c>
      <c r="I5" s="189" t="s">
        <v>116</v>
      </c>
      <c r="J5" s="200" t="s">
        <v>117</v>
      </c>
      <c r="K5" s="201"/>
      <c r="L5" s="201"/>
      <c r="M5" s="202"/>
      <c r="N5" s="189" t="s">
        <v>118</v>
      </c>
    </row>
    <row r="6" spans="1:14" s="94" customFormat="1" ht="21.75" customHeight="1">
      <c r="A6" s="208"/>
      <c r="B6" s="208"/>
      <c r="C6" s="211"/>
      <c r="D6" s="214"/>
      <c r="E6" s="187"/>
      <c r="F6" s="190"/>
      <c r="G6" s="190"/>
      <c r="H6" s="190"/>
      <c r="I6" s="190"/>
      <c r="J6" s="203" t="s">
        <v>119</v>
      </c>
      <c r="K6" s="203" t="s">
        <v>120</v>
      </c>
      <c r="L6" s="205" t="s">
        <v>121</v>
      </c>
      <c r="M6" s="206"/>
      <c r="N6" s="190"/>
    </row>
    <row r="7" spans="1:14" s="94" customFormat="1" ht="19.5" customHeight="1">
      <c r="A7" s="209"/>
      <c r="B7" s="209"/>
      <c r="C7" s="212"/>
      <c r="D7" s="215"/>
      <c r="E7" s="188"/>
      <c r="F7" s="191"/>
      <c r="G7" s="191"/>
      <c r="H7" s="191"/>
      <c r="I7" s="191"/>
      <c r="J7" s="204"/>
      <c r="K7" s="204"/>
      <c r="L7" s="95" t="s">
        <v>122</v>
      </c>
      <c r="M7" s="96" t="s">
        <v>123</v>
      </c>
      <c r="N7" s="191"/>
    </row>
    <row r="8" spans="1:14" s="108" customFormat="1" ht="60.75" customHeight="1">
      <c r="A8" s="97">
        <v>1</v>
      </c>
      <c r="B8" s="98">
        <v>28311590030</v>
      </c>
      <c r="C8" s="99" t="s">
        <v>135</v>
      </c>
      <c r="D8" s="100" t="s">
        <v>48</v>
      </c>
      <c r="E8" s="101" t="s">
        <v>82</v>
      </c>
      <c r="F8" s="102" t="s">
        <v>83</v>
      </c>
      <c r="G8" s="103" t="s">
        <v>84</v>
      </c>
      <c r="H8" s="157" t="s">
        <v>152</v>
      </c>
      <c r="I8" s="159" t="s">
        <v>162</v>
      </c>
      <c r="J8" s="104">
        <v>8.8000000000000007</v>
      </c>
      <c r="K8" s="104">
        <v>7.9</v>
      </c>
      <c r="L8" s="105">
        <v>8.3500000000000014</v>
      </c>
      <c r="M8" s="106" t="s">
        <v>184</v>
      </c>
      <c r="N8" s="107"/>
    </row>
    <row r="9" spans="1:14" s="109" customFormat="1" ht="60.75" customHeight="1">
      <c r="A9" s="97">
        <v>2</v>
      </c>
      <c r="B9" s="98">
        <v>28311590031</v>
      </c>
      <c r="C9" s="99" t="s">
        <v>136</v>
      </c>
      <c r="D9" s="100" t="s">
        <v>49</v>
      </c>
      <c r="E9" s="101" t="s">
        <v>82</v>
      </c>
      <c r="F9" s="102" t="s">
        <v>85</v>
      </c>
      <c r="G9" s="103" t="s">
        <v>84</v>
      </c>
      <c r="H9" s="157" t="s">
        <v>153</v>
      </c>
      <c r="I9" s="159" t="s">
        <v>163</v>
      </c>
      <c r="J9" s="104">
        <v>8</v>
      </c>
      <c r="K9" s="104">
        <v>8.1</v>
      </c>
      <c r="L9" s="105">
        <v>8.0500000000000007</v>
      </c>
      <c r="M9" s="106" t="s">
        <v>185</v>
      </c>
      <c r="N9" s="107"/>
    </row>
    <row r="10" spans="1:14" s="109" customFormat="1" ht="60.75" customHeight="1">
      <c r="A10" s="97">
        <v>3</v>
      </c>
      <c r="B10" s="98">
        <v>28311590033</v>
      </c>
      <c r="C10" s="99" t="s">
        <v>137</v>
      </c>
      <c r="D10" s="100" t="s">
        <v>51</v>
      </c>
      <c r="E10" s="101" t="s">
        <v>82</v>
      </c>
      <c r="F10" s="102" t="s">
        <v>86</v>
      </c>
      <c r="G10" s="103" t="s">
        <v>84</v>
      </c>
      <c r="H10" s="157" t="s">
        <v>154</v>
      </c>
      <c r="I10" s="159" t="s">
        <v>164</v>
      </c>
      <c r="J10" s="104">
        <v>9</v>
      </c>
      <c r="K10" s="104">
        <v>8</v>
      </c>
      <c r="L10" s="105">
        <v>8.5</v>
      </c>
      <c r="M10" s="106" t="s">
        <v>186</v>
      </c>
      <c r="N10" s="107"/>
    </row>
    <row r="11" spans="1:14" s="109" customFormat="1" ht="60.75" customHeight="1">
      <c r="A11" s="97">
        <v>4</v>
      </c>
      <c r="B11" s="98">
        <v>28311590034</v>
      </c>
      <c r="C11" s="99" t="s">
        <v>138</v>
      </c>
      <c r="D11" s="100" t="s">
        <v>52</v>
      </c>
      <c r="E11" s="101" t="s">
        <v>82</v>
      </c>
      <c r="F11" s="102" t="s">
        <v>87</v>
      </c>
      <c r="G11" s="103" t="s">
        <v>84</v>
      </c>
      <c r="H11" s="157" t="s">
        <v>155</v>
      </c>
      <c r="I11" s="159" t="s">
        <v>165</v>
      </c>
      <c r="J11" s="104">
        <v>0</v>
      </c>
      <c r="K11" s="104">
        <v>0</v>
      </c>
      <c r="L11" s="105">
        <v>0</v>
      </c>
      <c r="M11" s="106" t="s">
        <v>183</v>
      </c>
      <c r="N11" s="162" t="s">
        <v>182</v>
      </c>
    </row>
    <row r="12" spans="1:14" s="109" customFormat="1" ht="60.75" customHeight="1">
      <c r="A12" s="97">
        <v>5</v>
      </c>
      <c r="B12" s="98">
        <v>28301590035</v>
      </c>
      <c r="C12" s="99" t="s">
        <v>139</v>
      </c>
      <c r="D12" s="100" t="s">
        <v>53</v>
      </c>
      <c r="E12" s="101" t="s">
        <v>88</v>
      </c>
      <c r="F12" s="102" t="s">
        <v>89</v>
      </c>
      <c r="G12" s="103" t="s">
        <v>84</v>
      </c>
      <c r="H12" s="157" t="s">
        <v>156</v>
      </c>
      <c r="I12" s="159" t="s">
        <v>166</v>
      </c>
      <c r="J12" s="104">
        <v>8.6</v>
      </c>
      <c r="K12" s="104">
        <v>7.8</v>
      </c>
      <c r="L12" s="105">
        <v>8.1999999999999993</v>
      </c>
      <c r="M12" s="106" t="s">
        <v>187</v>
      </c>
      <c r="N12" s="107"/>
    </row>
    <row r="13" spans="1:14" s="109" customFormat="1" ht="60.75" customHeight="1">
      <c r="A13" s="97">
        <v>6</v>
      </c>
      <c r="B13" s="98">
        <v>28311590036</v>
      </c>
      <c r="C13" s="99" t="s">
        <v>140</v>
      </c>
      <c r="D13" s="100" t="s">
        <v>54</v>
      </c>
      <c r="E13" s="101" t="s">
        <v>82</v>
      </c>
      <c r="F13" s="102" t="s">
        <v>90</v>
      </c>
      <c r="G13" s="103" t="s">
        <v>91</v>
      </c>
      <c r="H13" s="157" t="s">
        <v>153</v>
      </c>
      <c r="I13" s="159" t="s">
        <v>167</v>
      </c>
      <c r="J13" s="104">
        <v>8</v>
      </c>
      <c r="K13" s="104">
        <v>8.6</v>
      </c>
      <c r="L13" s="105">
        <v>8.3000000000000007</v>
      </c>
      <c r="M13" s="106" t="s">
        <v>188</v>
      </c>
      <c r="N13" s="107"/>
    </row>
    <row r="14" spans="1:14" s="109" customFormat="1" ht="60.75" customHeight="1">
      <c r="A14" s="97">
        <v>7</v>
      </c>
      <c r="B14" s="98">
        <v>28311590038</v>
      </c>
      <c r="C14" s="99" t="s">
        <v>55</v>
      </c>
      <c r="D14" s="100" t="s">
        <v>56</v>
      </c>
      <c r="E14" s="101" t="s">
        <v>82</v>
      </c>
      <c r="F14" s="102" t="s">
        <v>92</v>
      </c>
      <c r="G14" s="103" t="s">
        <v>84</v>
      </c>
      <c r="H14" s="157" t="s">
        <v>157</v>
      </c>
      <c r="I14" s="159" t="s">
        <v>168</v>
      </c>
      <c r="J14" s="104">
        <v>8.8000000000000007</v>
      </c>
      <c r="K14" s="104">
        <v>7.7</v>
      </c>
      <c r="L14" s="105">
        <v>8.25</v>
      </c>
      <c r="M14" s="106" t="s">
        <v>188</v>
      </c>
      <c r="N14" s="107"/>
    </row>
    <row r="15" spans="1:14" s="109" customFormat="1" ht="60.75" customHeight="1">
      <c r="A15" s="97">
        <v>8</v>
      </c>
      <c r="B15" s="98">
        <v>28311590039</v>
      </c>
      <c r="C15" s="99" t="s">
        <v>141</v>
      </c>
      <c r="D15" s="100" t="s">
        <v>57</v>
      </c>
      <c r="E15" s="101" t="s">
        <v>82</v>
      </c>
      <c r="F15" s="102" t="s">
        <v>93</v>
      </c>
      <c r="G15" s="103" t="s">
        <v>94</v>
      </c>
      <c r="H15" s="157" t="s">
        <v>156</v>
      </c>
      <c r="I15" s="159" t="s">
        <v>169</v>
      </c>
      <c r="J15" s="104">
        <v>8.3000000000000007</v>
      </c>
      <c r="K15" s="104">
        <v>8</v>
      </c>
      <c r="L15" s="105">
        <v>8.15</v>
      </c>
      <c r="M15" s="106" t="s">
        <v>187</v>
      </c>
      <c r="N15" s="107"/>
    </row>
    <row r="16" spans="1:14" s="109" customFormat="1" ht="60.75" customHeight="1">
      <c r="A16" s="97">
        <v>9</v>
      </c>
      <c r="B16" s="98">
        <v>28311590040</v>
      </c>
      <c r="C16" s="99" t="s">
        <v>142</v>
      </c>
      <c r="D16" s="100" t="s">
        <v>58</v>
      </c>
      <c r="E16" s="101" t="s">
        <v>82</v>
      </c>
      <c r="F16" s="102" t="s">
        <v>95</v>
      </c>
      <c r="G16" s="103" t="s">
        <v>96</v>
      </c>
      <c r="H16" s="157" t="s">
        <v>158</v>
      </c>
      <c r="I16" s="159" t="s">
        <v>170</v>
      </c>
      <c r="J16" s="104">
        <v>8.5</v>
      </c>
      <c r="K16" s="104">
        <v>8.6999999999999993</v>
      </c>
      <c r="L16" s="105">
        <v>8.6</v>
      </c>
      <c r="M16" s="106" t="s">
        <v>189</v>
      </c>
      <c r="N16" s="107"/>
    </row>
    <row r="17" spans="1:55" s="109" customFormat="1" ht="60.75" customHeight="1">
      <c r="A17" s="39">
        <v>10</v>
      </c>
      <c r="B17" s="147">
        <v>28311590042</v>
      </c>
      <c r="C17" s="148" t="s">
        <v>143</v>
      </c>
      <c r="D17" s="149" t="s">
        <v>47</v>
      </c>
      <c r="E17" s="150" t="s">
        <v>82</v>
      </c>
      <c r="F17" s="151" t="s">
        <v>97</v>
      </c>
      <c r="G17" s="152" t="s">
        <v>96</v>
      </c>
      <c r="H17" s="157" t="s">
        <v>159</v>
      </c>
      <c r="I17" s="159" t="s">
        <v>171</v>
      </c>
      <c r="J17" s="153">
        <v>9</v>
      </c>
      <c r="K17" s="153">
        <v>8</v>
      </c>
      <c r="L17" s="154">
        <v>8.5</v>
      </c>
      <c r="M17" s="155" t="s">
        <v>186</v>
      </c>
      <c r="N17" s="107"/>
    </row>
    <row r="18" spans="1:55" s="109" customFormat="1" ht="60.75" customHeight="1">
      <c r="A18" s="39">
        <v>11</v>
      </c>
      <c r="B18" s="147">
        <v>28311590043</v>
      </c>
      <c r="C18" s="148" t="s">
        <v>59</v>
      </c>
      <c r="D18" s="149" t="s">
        <v>60</v>
      </c>
      <c r="E18" s="150" t="s">
        <v>82</v>
      </c>
      <c r="F18" s="151" t="s">
        <v>98</v>
      </c>
      <c r="G18" s="152" t="s">
        <v>84</v>
      </c>
      <c r="H18" s="157" t="s">
        <v>154</v>
      </c>
      <c r="I18" s="159" t="s">
        <v>172</v>
      </c>
      <c r="J18" s="153">
        <v>8.5</v>
      </c>
      <c r="K18" s="153">
        <v>8.6</v>
      </c>
      <c r="L18" s="154">
        <v>8.5500000000000007</v>
      </c>
      <c r="M18" s="155" t="s">
        <v>189</v>
      </c>
      <c r="N18" s="107"/>
    </row>
    <row r="19" spans="1:55" s="109" customFormat="1" ht="60.75" customHeight="1">
      <c r="A19" s="97">
        <v>12</v>
      </c>
      <c r="B19" s="98">
        <v>28311590044</v>
      </c>
      <c r="C19" s="99" t="s">
        <v>144</v>
      </c>
      <c r="D19" s="100" t="s">
        <v>61</v>
      </c>
      <c r="E19" s="101" t="s">
        <v>82</v>
      </c>
      <c r="F19" s="102" t="s">
        <v>99</v>
      </c>
      <c r="G19" s="103" t="s">
        <v>84</v>
      </c>
      <c r="H19" s="157" t="s">
        <v>157</v>
      </c>
      <c r="I19" s="159" t="s">
        <v>173</v>
      </c>
      <c r="J19" s="104">
        <v>8.6</v>
      </c>
      <c r="K19" s="104">
        <v>7.8</v>
      </c>
      <c r="L19" s="105">
        <v>8.1999999999999993</v>
      </c>
      <c r="M19" s="106" t="s">
        <v>187</v>
      </c>
      <c r="N19" s="107"/>
    </row>
    <row r="20" spans="1:55" s="109" customFormat="1" ht="60.75" customHeight="1">
      <c r="A20" s="97">
        <v>13</v>
      </c>
      <c r="B20" s="98">
        <v>28311590046</v>
      </c>
      <c r="C20" s="99" t="s">
        <v>62</v>
      </c>
      <c r="D20" s="100" t="s">
        <v>63</v>
      </c>
      <c r="E20" s="101" t="s">
        <v>82</v>
      </c>
      <c r="F20" s="102" t="s">
        <v>100</v>
      </c>
      <c r="G20" s="103" t="s">
        <v>96</v>
      </c>
      <c r="H20" s="157" t="s">
        <v>153</v>
      </c>
      <c r="I20" s="159" t="s">
        <v>174</v>
      </c>
      <c r="J20" s="104">
        <v>8</v>
      </c>
      <c r="K20" s="104">
        <v>8.6</v>
      </c>
      <c r="L20" s="105">
        <v>8.3000000000000007</v>
      </c>
      <c r="M20" s="106" t="s">
        <v>188</v>
      </c>
      <c r="N20" s="107"/>
    </row>
    <row r="21" spans="1:55" s="109" customFormat="1" ht="60.75" customHeight="1">
      <c r="A21" s="97">
        <v>14</v>
      </c>
      <c r="B21" s="98">
        <v>28301590047</v>
      </c>
      <c r="C21" s="99" t="s">
        <v>145</v>
      </c>
      <c r="D21" s="100" t="s">
        <v>64</v>
      </c>
      <c r="E21" s="101" t="s">
        <v>88</v>
      </c>
      <c r="F21" s="102" t="s">
        <v>101</v>
      </c>
      <c r="G21" s="103" t="s">
        <v>84</v>
      </c>
      <c r="H21" s="157" t="s">
        <v>160</v>
      </c>
      <c r="I21" s="159" t="s">
        <v>175</v>
      </c>
      <c r="J21" s="104">
        <v>9</v>
      </c>
      <c r="K21" s="104">
        <v>8.5</v>
      </c>
      <c r="L21" s="105">
        <v>8.75</v>
      </c>
      <c r="M21" s="106" t="s">
        <v>124</v>
      </c>
      <c r="N21" s="107"/>
    </row>
    <row r="22" spans="1:55" s="109" customFormat="1" ht="60.75" customHeight="1">
      <c r="A22" s="97">
        <v>15</v>
      </c>
      <c r="B22" s="98">
        <v>28311590048</v>
      </c>
      <c r="C22" s="99" t="s">
        <v>146</v>
      </c>
      <c r="D22" s="100" t="s">
        <v>65</v>
      </c>
      <c r="E22" s="101" t="s">
        <v>82</v>
      </c>
      <c r="F22" s="102" t="s">
        <v>102</v>
      </c>
      <c r="G22" s="103" t="s">
        <v>84</v>
      </c>
      <c r="H22" s="157" t="s">
        <v>161</v>
      </c>
      <c r="I22" s="159" t="s">
        <v>176</v>
      </c>
      <c r="J22" s="104">
        <v>8.1999999999999993</v>
      </c>
      <c r="K22" s="104">
        <v>7</v>
      </c>
      <c r="L22" s="105">
        <v>7.6</v>
      </c>
      <c r="M22" s="106" t="s">
        <v>190</v>
      </c>
      <c r="N22" s="107"/>
    </row>
    <row r="23" spans="1:55" s="109" customFormat="1" ht="80.25" customHeight="1">
      <c r="A23" s="97">
        <v>16</v>
      </c>
      <c r="B23" s="98">
        <v>28311590050</v>
      </c>
      <c r="C23" s="99" t="s">
        <v>66</v>
      </c>
      <c r="D23" s="100" t="s">
        <v>147</v>
      </c>
      <c r="E23" s="101" t="s">
        <v>82</v>
      </c>
      <c r="F23" s="102" t="s">
        <v>103</v>
      </c>
      <c r="G23" s="103" t="s">
        <v>84</v>
      </c>
      <c r="H23" s="157" t="s">
        <v>161</v>
      </c>
      <c r="I23" s="159" t="s">
        <v>177</v>
      </c>
      <c r="J23" s="104">
        <v>8.5</v>
      </c>
      <c r="K23" s="104">
        <v>8.5</v>
      </c>
      <c r="L23" s="105">
        <v>8.5</v>
      </c>
      <c r="M23" s="106" t="s">
        <v>186</v>
      </c>
      <c r="N23" s="107"/>
    </row>
    <row r="24" spans="1:55" s="109" customFormat="1" ht="54.95" customHeight="1">
      <c r="A24" s="97">
        <v>17</v>
      </c>
      <c r="B24" s="98">
        <v>28311590052</v>
      </c>
      <c r="C24" s="99" t="s">
        <v>148</v>
      </c>
      <c r="D24" s="100" t="s">
        <v>67</v>
      </c>
      <c r="E24" s="101" t="s">
        <v>82</v>
      </c>
      <c r="F24" s="102" t="s">
        <v>104</v>
      </c>
      <c r="G24" s="103" t="s">
        <v>105</v>
      </c>
      <c r="H24" s="157" t="s">
        <v>160</v>
      </c>
      <c r="I24" s="159" t="s">
        <v>178</v>
      </c>
      <c r="J24" s="104">
        <v>8</v>
      </c>
      <c r="K24" s="104">
        <v>8.1</v>
      </c>
      <c r="L24" s="105">
        <v>8.0500000000000007</v>
      </c>
      <c r="M24" s="106" t="s">
        <v>185</v>
      </c>
      <c r="N24" s="107"/>
    </row>
    <row r="25" spans="1:55" s="109" customFormat="1" ht="63" customHeight="1">
      <c r="A25" s="97">
        <v>18</v>
      </c>
      <c r="B25" s="98">
        <v>28311590054</v>
      </c>
      <c r="C25" s="99" t="s">
        <v>149</v>
      </c>
      <c r="D25" s="100" t="s">
        <v>68</v>
      </c>
      <c r="E25" s="101" t="s">
        <v>82</v>
      </c>
      <c r="F25" s="102" t="s">
        <v>106</v>
      </c>
      <c r="G25" s="103" t="s">
        <v>84</v>
      </c>
      <c r="H25" s="157" t="s">
        <v>161</v>
      </c>
      <c r="I25" s="160" t="s">
        <v>179</v>
      </c>
      <c r="J25" s="104">
        <v>8</v>
      </c>
      <c r="K25" s="104">
        <v>8</v>
      </c>
      <c r="L25" s="105">
        <v>8</v>
      </c>
      <c r="M25" s="106" t="s">
        <v>191</v>
      </c>
      <c r="N25" s="107"/>
    </row>
    <row r="26" spans="1:55" s="109" customFormat="1" ht="54.95" customHeight="1">
      <c r="A26" s="97">
        <v>19</v>
      </c>
      <c r="B26" s="98">
        <v>28311590055</v>
      </c>
      <c r="C26" s="99" t="s">
        <v>150</v>
      </c>
      <c r="D26" s="100" t="s">
        <v>69</v>
      </c>
      <c r="E26" s="101" t="s">
        <v>82</v>
      </c>
      <c r="F26" s="102" t="s">
        <v>107</v>
      </c>
      <c r="G26" s="103" t="s">
        <v>84</v>
      </c>
      <c r="H26" s="157" t="s">
        <v>160</v>
      </c>
      <c r="I26" s="159" t="s">
        <v>180</v>
      </c>
      <c r="J26" s="104">
        <v>8</v>
      </c>
      <c r="K26" s="104">
        <v>7.8</v>
      </c>
      <c r="L26" s="105">
        <v>7.9</v>
      </c>
      <c r="M26" s="106" t="s">
        <v>192</v>
      </c>
      <c r="N26" s="107"/>
    </row>
    <row r="27" spans="1:55" s="109" customFormat="1" ht="60" customHeight="1" thickBot="1">
      <c r="A27" s="39">
        <v>20</v>
      </c>
      <c r="B27" s="147">
        <v>28311590056</v>
      </c>
      <c r="C27" s="148" t="s">
        <v>151</v>
      </c>
      <c r="D27" s="149" t="s">
        <v>70</v>
      </c>
      <c r="E27" s="150" t="s">
        <v>82</v>
      </c>
      <c r="F27" s="151" t="s">
        <v>108</v>
      </c>
      <c r="G27" s="152" t="s">
        <v>84</v>
      </c>
      <c r="H27" s="158" t="s">
        <v>160</v>
      </c>
      <c r="I27" s="161" t="s">
        <v>181</v>
      </c>
      <c r="J27" s="153">
        <v>8</v>
      </c>
      <c r="K27" s="153">
        <v>8.6</v>
      </c>
      <c r="L27" s="154">
        <v>8.3000000000000007</v>
      </c>
      <c r="M27" s="155" t="s">
        <v>188</v>
      </c>
      <c r="N27" s="156"/>
    </row>
    <row r="28" spans="1:55" s="115" customFormat="1" ht="21.75" customHeight="1">
      <c r="A28" s="110"/>
      <c r="B28" s="110"/>
      <c r="C28" s="110"/>
      <c r="D28" s="110"/>
      <c r="E28" s="111"/>
      <c r="F28" s="112"/>
      <c r="G28" s="113"/>
      <c r="H28" s="110"/>
      <c r="I28" s="114" t="s">
        <v>125</v>
      </c>
      <c r="J28" s="216" t="s">
        <v>193</v>
      </c>
      <c r="K28" s="216"/>
      <c r="L28" s="216"/>
      <c r="M28" s="216"/>
      <c r="N28" s="216"/>
    </row>
    <row r="29" spans="1:55" s="118" customFormat="1" ht="20.25" customHeight="1">
      <c r="A29" s="197" t="s">
        <v>126</v>
      </c>
      <c r="B29" s="197"/>
      <c r="C29" s="116"/>
      <c r="D29" s="217" t="s">
        <v>127</v>
      </c>
      <c r="E29" s="217"/>
      <c r="F29" s="217"/>
      <c r="G29" s="217"/>
      <c r="H29" s="197" t="s">
        <v>128</v>
      </c>
      <c r="I29" s="197"/>
      <c r="J29" s="217" t="s">
        <v>129</v>
      </c>
      <c r="K29" s="217"/>
      <c r="L29" s="217"/>
      <c r="M29" s="217"/>
      <c r="N29" s="217"/>
      <c r="O29" s="117"/>
      <c r="Q29" s="117"/>
      <c r="R29" s="117"/>
      <c r="S29" s="117"/>
      <c r="T29" s="117"/>
      <c r="V29" s="117"/>
      <c r="W29" s="117"/>
      <c r="Y29" s="117"/>
      <c r="Z29" s="117"/>
      <c r="AA29" s="119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W29" s="117"/>
      <c r="AX29" s="117"/>
      <c r="AY29" s="117"/>
      <c r="AZ29" s="117"/>
      <c r="BA29" s="117"/>
      <c r="BB29" s="117"/>
      <c r="BC29" s="117"/>
    </row>
    <row r="30" spans="1:55" s="118" customFormat="1" ht="15.75">
      <c r="A30" s="113"/>
      <c r="B30" s="120"/>
      <c r="C30" s="121"/>
      <c r="D30" s="116"/>
      <c r="E30" s="122"/>
      <c r="F30" s="120"/>
      <c r="G30" s="123"/>
      <c r="H30" s="121"/>
      <c r="I30" s="124"/>
      <c r="J30" s="125"/>
      <c r="K30" s="125"/>
      <c r="L30" s="126"/>
      <c r="M30" s="121"/>
      <c r="N30" s="121"/>
      <c r="O30" s="117"/>
      <c r="Q30" s="117"/>
      <c r="R30" s="117"/>
      <c r="S30" s="117"/>
      <c r="T30" s="117"/>
      <c r="V30" s="117"/>
      <c r="W30" s="117"/>
      <c r="X30" s="119"/>
      <c r="Y30" s="117"/>
      <c r="Z30" s="117"/>
      <c r="AA30" s="119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W30" s="117"/>
      <c r="AX30" s="117"/>
      <c r="AY30" s="117"/>
      <c r="AZ30" s="117"/>
      <c r="BA30" s="117"/>
      <c r="BB30" s="117"/>
      <c r="BC30" s="117"/>
    </row>
    <row r="31" spans="1:55" s="118" customFormat="1" ht="15.75">
      <c r="A31" s="113"/>
      <c r="B31" s="120"/>
      <c r="C31" s="121"/>
      <c r="D31" s="116"/>
      <c r="E31" s="122"/>
      <c r="F31" s="120"/>
      <c r="G31" s="123"/>
      <c r="H31" s="121"/>
      <c r="I31" s="124"/>
      <c r="J31" s="125"/>
      <c r="K31" s="125"/>
      <c r="L31" s="126"/>
      <c r="M31" s="121"/>
      <c r="N31" s="121"/>
      <c r="O31" s="117"/>
      <c r="Q31" s="117"/>
      <c r="R31" s="117"/>
      <c r="S31" s="117"/>
      <c r="T31" s="117"/>
      <c r="V31" s="117"/>
      <c r="W31" s="117"/>
      <c r="X31" s="119"/>
      <c r="Y31" s="117"/>
      <c r="Z31" s="117"/>
      <c r="AA31" s="119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W31" s="117"/>
      <c r="AX31" s="117"/>
      <c r="AY31" s="117"/>
      <c r="AZ31" s="117"/>
      <c r="BA31" s="117"/>
      <c r="BB31" s="117"/>
      <c r="BC31" s="117"/>
    </row>
    <row r="32" spans="1:55" s="118" customFormat="1" ht="15.75">
      <c r="A32" s="113"/>
      <c r="B32" s="120"/>
      <c r="C32" s="121"/>
      <c r="D32" s="116"/>
      <c r="E32" s="122"/>
      <c r="F32" s="120"/>
      <c r="G32" s="123"/>
      <c r="H32" s="121"/>
      <c r="I32" s="124"/>
      <c r="J32" s="125"/>
      <c r="K32" s="125"/>
      <c r="L32" s="126"/>
      <c r="M32" s="121"/>
      <c r="N32" s="121"/>
      <c r="O32" s="117"/>
      <c r="Q32" s="117"/>
      <c r="R32" s="117"/>
      <c r="S32" s="117"/>
      <c r="T32" s="117"/>
      <c r="V32" s="117"/>
      <c r="W32" s="117"/>
      <c r="X32" s="119"/>
      <c r="Y32" s="117"/>
      <c r="Z32" s="117"/>
      <c r="AA32" s="119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W32" s="117"/>
      <c r="AX32" s="117"/>
      <c r="AY32" s="117"/>
      <c r="AZ32" s="117"/>
      <c r="BA32" s="117"/>
      <c r="BB32" s="117"/>
      <c r="BC32" s="117"/>
    </row>
    <row r="33" spans="1:55" s="131" customFormat="1" ht="15.75">
      <c r="A33" s="113"/>
      <c r="B33" s="121"/>
      <c r="C33" s="127"/>
      <c r="D33" s="116"/>
      <c r="E33" s="122"/>
      <c r="F33" s="113"/>
      <c r="G33" s="123"/>
      <c r="H33" s="127"/>
      <c r="I33" s="128"/>
      <c r="J33" s="129"/>
      <c r="K33" s="129"/>
      <c r="L33" s="130"/>
      <c r="M33" s="127"/>
      <c r="N33" s="12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</row>
    <row r="34" spans="1:55" s="131" customFormat="1" ht="24" customHeight="1">
      <c r="A34" s="197" t="s">
        <v>130</v>
      </c>
      <c r="B34" s="197"/>
      <c r="C34" s="116"/>
      <c r="D34" s="198" t="s">
        <v>131</v>
      </c>
      <c r="E34" s="198"/>
      <c r="F34" s="198"/>
      <c r="G34" s="198"/>
      <c r="H34" s="199" t="s">
        <v>132</v>
      </c>
      <c r="I34" s="199"/>
      <c r="J34" s="199" t="s">
        <v>133</v>
      </c>
      <c r="K34" s="199"/>
      <c r="L34" s="199"/>
      <c r="M34" s="199"/>
      <c r="N34" s="199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</row>
    <row r="35" spans="1:55" s="131" customFormat="1" ht="15.75">
      <c r="A35" s="113"/>
      <c r="B35" s="120"/>
      <c r="C35" s="127"/>
      <c r="D35" s="116"/>
      <c r="E35" s="122"/>
      <c r="F35" s="120"/>
      <c r="G35" s="123"/>
      <c r="H35" s="127"/>
      <c r="I35" s="128"/>
      <c r="J35" s="129"/>
      <c r="K35" s="129"/>
      <c r="L35" s="130"/>
      <c r="M35" s="127"/>
      <c r="N35" s="113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3"/>
      <c r="AF35" s="133"/>
      <c r="AG35" s="133"/>
      <c r="AH35" s="133"/>
    </row>
    <row r="36" spans="1:55" ht="15.75">
      <c r="A36" s="110"/>
      <c r="B36" s="110"/>
      <c r="C36" s="110"/>
      <c r="D36" s="110"/>
      <c r="E36" s="111"/>
      <c r="F36" s="113"/>
      <c r="G36" s="113"/>
      <c r="H36" s="110"/>
      <c r="I36" s="124"/>
      <c r="J36" s="125"/>
      <c r="K36" s="125"/>
      <c r="L36" s="134"/>
      <c r="M36" s="110"/>
      <c r="N36" s="110"/>
    </row>
    <row r="37" spans="1:55" s="135" customFormat="1" ht="15.75">
      <c r="A37" s="110"/>
      <c r="B37" s="110"/>
      <c r="C37" s="110"/>
      <c r="D37" s="110"/>
      <c r="E37" s="111"/>
      <c r="F37" s="113"/>
      <c r="G37" s="113"/>
      <c r="H37" s="110"/>
      <c r="I37" s="124"/>
      <c r="J37" s="125"/>
      <c r="K37" s="125"/>
      <c r="L37" s="134"/>
      <c r="M37" s="110"/>
      <c r="N37" s="11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</row>
    <row r="38" spans="1:55" ht="15.75">
      <c r="A38" s="110"/>
      <c r="B38" s="110"/>
      <c r="C38" s="110"/>
      <c r="D38" s="110"/>
      <c r="E38" s="111"/>
      <c r="F38" s="113"/>
      <c r="G38" s="113"/>
      <c r="H38" s="110"/>
      <c r="I38" s="124"/>
      <c r="J38" s="125"/>
      <c r="K38" s="125"/>
      <c r="L38" s="134"/>
      <c r="M38" s="110"/>
      <c r="N38" s="110"/>
    </row>
    <row r="39" spans="1:55">
      <c r="A39" s="136"/>
      <c r="B39" s="136"/>
      <c r="C39" s="136"/>
      <c r="D39" s="136"/>
      <c r="E39" s="137"/>
      <c r="F39" s="138"/>
      <c r="G39" s="138"/>
      <c r="H39" s="136"/>
      <c r="I39" s="139"/>
      <c r="J39" s="140"/>
      <c r="K39" s="140"/>
      <c r="L39" s="141"/>
      <c r="M39" s="136"/>
      <c r="N39" s="136"/>
    </row>
    <row r="40" spans="1:55">
      <c r="A40" s="136"/>
      <c r="B40" s="136"/>
      <c r="C40" s="136"/>
      <c r="D40" s="136"/>
      <c r="E40" s="137"/>
      <c r="F40" s="138"/>
      <c r="G40" s="138"/>
      <c r="H40" s="136"/>
      <c r="I40" s="139"/>
      <c r="J40" s="140"/>
      <c r="K40" s="140"/>
      <c r="L40" s="141"/>
      <c r="M40" s="136"/>
      <c r="N40" s="136"/>
    </row>
    <row r="41" spans="1:55">
      <c r="A41" s="136"/>
      <c r="B41" s="136"/>
      <c r="C41" s="136"/>
      <c r="D41" s="136"/>
      <c r="E41" s="137"/>
      <c r="F41" s="138"/>
      <c r="G41" s="138"/>
      <c r="H41" s="136"/>
      <c r="I41" s="139"/>
      <c r="J41" s="140"/>
      <c r="K41" s="140"/>
      <c r="L41" s="141"/>
      <c r="M41" s="136"/>
      <c r="N41" s="136"/>
    </row>
    <row r="42" spans="1:55">
      <c r="A42" s="136"/>
      <c r="B42" s="136"/>
      <c r="C42" s="136"/>
      <c r="D42" s="136"/>
      <c r="E42" s="137"/>
      <c r="F42" s="138"/>
      <c r="G42" s="138"/>
      <c r="H42" s="136"/>
      <c r="I42" s="139"/>
      <c r="J42" s="140"/>
      <c r="K42" s="140"/>
      <c r="L42" s="141"/>
      <c r="M42" s="136"/>
      <c r="N42" s="136"/>
    </row>
    <row r="43" spans="1:55">
      <c r="A43" s="136"/>
      <c r="B43" s="136"/>
      <c r="C43" s="136"/>
      <c r="D43" s="136"/>
      <c r="E43" s="137"/>
      <c r="F43" s="138"/>
      <c r="G43" s="138"/>
      <c r="H43" s="136"/>
      <c r="I43" s="139"/>
      <c r="J43" s="140"/>
      <c r="K43" s="140"/>
      <c r="L43" s="141"/>
      <c r="M43" s="136"/>
      <c r="N43" s="136"/>
    </row>
    <row r="44" spans="1:55">
      <c r="A44" s="136"/>
      <c r="B44" s="136"/>
      <c r="C44" s="136"/>
      <c r="D44" s="136"/>
      <c r="E44" s="137"/>
      <c r="F44" s="138"/>
      <c r="G44" s="138"/>
      <c r="H44" s="136"/>
      <c r="I44" s="139"/>
      <c r="J44" s="140"/>
      <c r="K44" s="140"/>
      <c r="L44" s="141"/>
      <c r="M44" s="136"/>
      <c r="N44" s="136"/>
    </row>
    <row r="45" spans="1:55">
      <c r="A45" s="136"/>
      <c r="B45" s="136"/>
      <c r="C45" s="136"/>
      <c r="D45" s="136"/>
      <c r="E45" s="137"/>
      <c r="F45" s="138"/>
      <c r="G45" s="138"/>
      <c r="H45" s="136"/>
      <c r="I45" s="139"/>
      <c r="J45" s="140"/>
      <c r="K45" s="140"/>
      <c r="L45" s="141"/>
      <c r="M45" s="136"/>
      <c r="N45" s="136"/>
    </row>
    <row r="46" spans="1:55">
      <c r="A46" s="136"/>
      <c r="B46" s="136"/>
      <c r="C46" s="136"/>
      <c r="D46" s="136"/>
      <c r="E46" s="137"/>
      <c r="F46" s="138"/>
      <c r="G46" s="138"/>
      <c r="H46" s="136"/>
      <c r="I46" s="139"/>
      <c r="J46" s="140"/>
      <c r="K46" s="140"/>
      <c r="L46" s="141"/>
      <c r="M46" s="136"/>
      <c r="N46" s="136"/>
    </row>
    <row r="47" spans="1:55">
      <c r="A47" s="136"/>
      <c r="B47" s="136"/>
      <c r="C47" s="136"/>
      <c r="D47" s="136"/>
      <c r="E47" s="137"/>
      <c r="F47" s="138"/>
      <c r="G47" s="138"/>
      <c r="H47" s="136"/>
      <c r="I47" s="139"/>
      <c r="J47" s="140"/>
      <c r="K47" s="140"/>
      <c r="L47" s="141"/>
      <c r="M47" s="136"/>
      <c r="N47" s="136"/>
    </row>
    <row r="48" spans="1:55">
      <c r="A48" s="136"/>
      <c r="B48" s="136"/>
      <c r="C48" s="136"/>
      <c r="D48" s="136"/>
      <c r="E48" s="137"/>
      <c r="F48" s="138"/>
      <c r="G48" s="138"/>
      <c r="H48" s="136"/>
      <c r="I48" s="139"/>
      <c r="J48" s="140"/>
      <c r="K48" s="140"/>
      <c r="L48" s="141"/>
      <c r="M48" s="136"/>
      <c r="N48" s="136"/>
    </row>
    <row r="49" spans="1:14">
      <c r="A49" s="136"/>
      <c r="B49" s="136"/>
      <c r="C49" s="136"/>
      <c r="D49" s="136"/>
      <c r="E49" s="137"/>
      <c r="F49" s="138"/>
      <c r="G49" s="138"/>
      <c r="H49" s="136"/>
      <c r="I49" s="139"/>
      <c r="J49" s="140"/>
      <c r="K49" s="140"/>
      <c r="L49" s="141"/>
      <c r="M49" s="136"/>
      <c r="N49" s="136"/>
    </row>
    <row r="50" spans="1:14">
      <c r="A50" s="136"/>
      <c r="B50" s="136"/>
      <c r="C50" s="136"/>
      <c r="D50" s="136"/>
      <c r="E50" s="137"/>
      <c r="F50" s="138"/>
      <c r="G50" s="138"/>
      <c r="H50" s="136"/>
      <c r="I50" s="139"/>
      <c r="J50" s="140"/>
      <c r="K50" s="140"/>
      <c r="L50" s="141"/>
      <c r="M50" s="136"/>
      <c r="N50" s="136"/>
    </row>
    <row r="51" spans="1:14">
      <c r="A51" s="136"/>
      <c r="B51" s="136"/>
      <c r="C51" s="136"/>
      <c r="D51" s="136"/>
      <c r="E51" s="137"/>
      <c r="F51" s="138"/>
      <c r="G51" s="138"/>
      <c r="H51" s="136"/>
      <c r="I51" s="139"/>
      <c r="J51" s="140"/>
      <c r="K51" s="140"/>
      <c r="L51" s="141"/>
      <c r="M51" s="136"/>
      <c r="N51" s="136"/>
    </row>
    <row r="52" spans="1:14">
      <c r="A52" s="136"/>
      <c r="B52" s="136"/>
      <c r="C52" s="136"/>
      <c r="D52" s="136"/>
      <c r="E52" s="137"/>
      <c r="F52" s="138"/>
      <c r="G52" s="138"/>
      <c r="H52" s="136"/>
      <c r="I52" s="139"/>
      <c r="J52" s="140"/>
      <c r="K52" s="140"/>
      <c r="L52" s="141"/>
      <c r="M52" s="136"/>
      <c r="N52" s="136"/>
    </row>
    <row r="53" spans="1:14">
      <c r="A53" s="136"/>
      <c r="B53" s="136"/>
      <c r="C53" s="136"/>
      <c r="D53" s="136"/>
      <c r="E53" s="137"/>
      <c r="F53" s="138"/>
      <c r="G53" s="138"/>
      <c r="H53" s="136"/>
      <c r="I53" s="139"/>
      <c r="J53" s="140"/>
      <c r="K53" s="140"/>
      <c r="L53" s="141"/>
      <c r="M53" s="136"/>
      <c r="N53" s="136"/>
    </row>
    <row r="54" spans="1:14">
      <c r="A54" s="136"/>
      <c r="B54" s="136"/>
      <c r="C54" s="136"/>
      <c r="D54" s="136"/>
      <c r="E54" s="137"/>
      <c r="F54" s="138"/>
      <c r="G54" s="138"/>
      <c r="H54" s="136"/>
      <c r="I54" s="139"/>
      <c r="J54" s="140"/>
      <c r="K54" s="140"/>
      <c r="L54" s="141"/>
      <c r="M54" s="136"/>
      <c r="N54" s="136"/>
    </row>
    <row r="55" spans="1:14">
      <c r="A55" s="136"/>
      <c r="B55" s="136"/>
      <c r="C55" s="136"/>
      <c r="D55" s="136"/>
      <c r="E55" s="137"/>
      <c r="F55" s="138"/>
      <c r="G55" s="138"/>
      <c r="H55" s="136"/>
      <c r="I55" s="139"/>
      <c r="J55" s="140"/>
      <c r="K55" s="140"/>
      <c r="L55" s="141"/>
      <c r="M55" s="136"/>
      <c r="N55" s="136"/>
    </row>
    <row r="56" spans="1:14">
      <c r="A56" s="136"/>
      <c r="B56" s="136"/>
      <c r="C56" s="136"/>
      <c r="D56" s="136"/>
      <c r="E56" s="137"/>
      <c r="F56" s="138"/>
      <c r="G56" s="138"/>
      <c r="H56" s="136"/>
      <c r="I56" s="139"/>
      <c r="J56" s="140"/>
      <c r="K56" s="140"/>
      <c r="L56" s="141"/>
      <c r="M56" s="136"/>
      <c r="N56" s="136"/>
    </row>
    <row r="57" spans="1:14">
      <c r="A57" s="136"/>
      <c r="B57" s="136"/>
      <c r="C57" s="136"/>
      <c r="D57" s="136"/>
      <c r="E57" s="137"/>
      <c r="F57" s="138"/>
      <c r="G57" s="138"/>
      <c r="H57" s="136"/>
      <c r="I57" s="139"/>
      <c r="J57" s="140"/>
      <c r="K57" s="140"/>
      <c r="L57" s="141"/>
      <c r="M57" s="136"/>
      <c r="N57" s="136"/>
    </row>
    <row r="58" spans="1:14">
      <c r="A58" s="136"/>
      <c r="B58" s="136"/>
      <c r="C58" s="136"/>
      <c r="D58" s="136"/>
      <c r="E58" s="137"/>
      <c r="F58" s="138"/>
      <c r="G58" s="138"/>
      <c r="H58" s="136"/>
      <c r="I58" s="139"/>
      <c r="J58" s="140"/>
      <c r="K58" s="140"/>
      <c r="L58" s="141"/>
      <c r="M58" s="136"/>
      <c r="N58" s="136"/>
    </row>
    <row r="59" spans="1:14">
      <c r="A59" s="136"/>
      <c r="B59" s="136"/>
      <c r="C59" s="136"/>
      <c r="D59" s="136"/>
      <c r="E59" s="137"/>
      <c r="F59" s="138"/>
      <c r="G59" s="138"/>
      <c r="H59" s="136"/>
      <c r="I59" s="139"/>
      <c r="J59" s="140"/>
      <c r="K59" s="140"/>
      <c r="L59" s="141"/>
      <c r="M59" s="136"/>
      <c r="N59" s="136"/>
    </row>
    <row r="60" spans="1:14">
      <c r="A60" s="136"/>
      <c r="B60" s="136"/>
      <c r="C60" s="136"/>
      <c r="D60" s="136"/>
      <c r="E60" s="137"/>
      <c r="F60" s="138"/>
      <c r="G60" s="138"/>
      <c r="H60" s="136"/>
      <c r="I60" s="139"/>
      <c r="J60" s="140"/>
      <c r="K60" s="140"/>
      <c r="L60" s="141"/>
      <c r="M60" s="136"/>
      <c r="N60" s="136"/>
    </row>
    <row r="61" spans="1:14">
      <c r="A61" s="136"/>
      <c r="B61" s="136"/>
      <c r="C61" s="136"/>
      <c r="D61" s="136"/>
      <c r="E61" s="137"/>
      <c r="F61" s="138"/>
      <c r="G61" s="138"/>
      <c r="H61" s="136"/>
      <c r="I61" s="139"/>
      <c r="J61" s="140"/>
      <c r="K61" s="140"/>
      <c r="L61" s="141"/>
      <c r="M61" s="136"/>
      <c r="N61" s="136"/>
    </row>
    <row r="62" spans="1:14">
      <c r="A62" s="136"/>
      <c r="B62" s="136"/>
      <c r="C62" s="136"/>
      <c r="D62" s="136"/>
      <c r="E62" s="137"/>
      <c r="F62" s="138"/>
      <c r="G62" s="138"/>
      <c r="H62" s="136"/>
      <c r="I62" s="139"/>
      <c r="J62" s="140"/>
      <c r="K62" s="140"/>
      <c r="L62" s="141"/>
      <c r="M62" s="136"/>
      <c r="N62" s="136"/>
    </row>
    <row r="63" spans="1:14">
      <c r="A63" s="136"/>
      <c r="B63" s="136"/>
      <c r="C63" s="136"/>
      <c r="D63" s="136"/>
      <c r="E63" s="137"/>
      <c r="F63" s="138"/>
      <c r="G63" s="138"/>
      <c r="H63" s="136"/>
      <c r="I63" s="139"/>
      <c r="J63" s="140"/>
      <c r="K63" s="140"/>
      <c r="L63" s="141"/>
      <c r="M63" s="136"/>
      <c r="N63" s="136"/>
    </row>
    <row r="64" spans="1:14">
      <c r="A64" s="136"/>
      <c r="B64" s="136"/>
      <c r="C64" s="136"/>
      <c r="D64" s="136"/>
      <c r="E64" s="137"/>
      <c r="F64" s="138"/>
      <c r="G64" s="138"/>
      <c r="H64" s="136"/>
      <c r="I64" s="139"/>
      <c r="J64" s="140"/>
      <c r="K64" s="140"/>
      <c r="L64" s="141"/>
      <c r="M64" s="136"/>
      <c r="N64" s="136"/>
    </row>
    <row r="65" spans="1:14">
      <c r="A65" s="136"/>
      <c r="B65" s="136"/>
      <c r="C65" s="136"/>
      <c r="D65" s="136"/>
      <c r="E65" s="137"/>
      <c r="F65" s="138"/>
      <c r="G65" s="138"/>
      <c r="H65" s="136"/>
      <c r="I65" s="139"/>
      <c r="J65" s="140"/>
      <c r="K65" s="140"/>
      <c r="L65" s="141"/>
      <c r="M65" s="136"/>
      <c r="N65" s="136"/>
    </row>
    <row r="66" spans="1:14">
      <c r="A66" s="136"/>
      <c r="B66" s="136"/>
      <c r="C66" s="136"/>
      <c r="D66" s="136"/>
      <c r="E66" s="137"/>
      <c r="F66" s="138"/>
      <c r="G66" s="138"/>
      <c r="H66" s="136"/>
      <c r="I66" s="139"/>
      <c r="J66" s="140"/>
      <c r="K66" s="140"/>
      <c r="L66" s="141"/>
      <c r="M66" s="136"/>
      <c r="N66" s="136"/>
    </row>
    <row r="67" spans="1:14">
      <c r="A67" s="136"/>
      <c r="B67" s="136"/>
      <c r="C67" s="136"/>
      <c r="D67" s="136"/>
      <c r="E67" s="137"/>
      <c r="F67" s="138"/>
      <c r="G67" s="138"/>
      <c r="H67" s="136"/>
      <c r="I67" s="139"/>
      <c r="J67" s="140"/>
      <c r="K67" s="140"/>
      <c r="L67" s="141"/>
      <c r="M67" s="136"/>
      <c r="N67" s="136"/>
    </row>
    <row r="68" spans="1:14">
      <c r="A68" s="136"/>
      <c r="B68" s="136"/>
      <c r="C68" s="136"/>
      <c r="D68" s="136"/>
      <c r="E68" s="137"/>
      <c r="F68" s="138"/>
      <c r="G68" s="138"/>
      <c r="H68" s="136"/>
      <c r="I68" s="139"/>
      <c r="J68" s="140"/>
      <c r="K68" s="140"/>
      <c r="L68" s="141"/>
      <c r="M68" s="136"/>
      <c r="N68" s="136"/>
    </row>
    <row r="69" spans="1:14">
      <c r="A69" s="136"/>
      <c r="B69" s="136"/>
      <c r="C69" s="136"/>
      <c r="D69" s="136"/>
      <c r="E69" s="137"/>
      <c r="F69" s="138"/>
      <c r="G69" s="138"/>
      <c r="H69" s="136"/>
      <c r="I69" s="139"/>
      <c r="J69" s="140"/>
      <c r="K69" s="140"/>
      <c r="L69" s="141"/>
      <c r="M69" s="136"/>
      <c r="N69" s="136"/>
    </row>
    <row r="70" spans="1:14">
      <c r="A70" s="136"/>
      <c r="B70" s="136"/>
      <c r="C70" s="136"/>
      <c r="D70" s="136"/>
      <c r="E70" s="137"/>
      <c r="F70" s="138"/>
      <c r="G70" s="138"/>
      <c r="H70" s="136"/>
      <c r="I70" s="139"/>
      <c r="J70" s="140"/>
      <c r="K70" s="140"/>
      <c r="L70" s="141"/>
      <c r="M70" s="136"/>
      <c r="N70" s="136"/>
    </row>
    <row r="71" spans="1:14">
      <c r="A71" s="136"/>
      <c r="B71" s="136"/>
      <c r="C71" s="136"/>
      <c r="D71" s="136"/>
      <c r="E71" s="137"/>
      <c r="F71" s="138"/>
      <c r="G71" s="138"/>
      <c r="H71" s="136"/>
      <c r="I71" s="139"/>
      <c r="J71" s="140"/>
      <c r="K71" s="140"/>
      <c r="L71" s="141"/>
      <c r="M71" s="136"/>
      <c r="N71" s="136"/>
    </row>
    <row r="72" spans="1:14">
      <c r="A72" s="136"/>
      <c r="B72" s="136"/>
      <c r="C72" s="136"/>
      <c r="D72" s="136"/>
      <c r="E72" s="137"/>
      <c r="F72" s="138"/>
      <c r="G72" s="138"/>
      <c r="H72" s="136"/>
      <c r="I72" s="139"/>
      <c r="J72" s="140"/>
      <c r="K72" s="140"/>
      <c r="L72" s="141"/>
      <c r="M72" s="136"/>
      <c r="N72" s="136"/>
    </row>
    <row r="73" spans="1:14">
      <c r="A73" s="136"/>
      <c r="B73" s="136"/>
      <c r="C73" s="136"/>
      <c r="D73" s="136"/>
      <c r="E73" s="137"/>
      <c r="F73" s="138"/>
      <c r="G73" s="138"/>
      <c r="H73" s="136"/>
      <c r="I73" s="139"/>
      <c r="J73" s="140"/>
      <c r="K73" s="140"/>
      <c r="L73" s="141"/>
      <c r="M73" s="136"/>
      <c r="N73" s="136"/>
    </row>
    <row r="74" spans="1:14">
      <c r="A74" s="136"/>
      <c r="B74" s="136"/>
      <c r="C74" s="136"/>
      <c r="D74" s="136"/>
      <c r="E74" s="137"/>
      <c r="F74" s="138"/>
      <c r="G74" s="138"/>
      <c r="H74" s="136"/>
      <c r="I74" s="139"/>
      <c r="J74" s="140"/>
      <c r="K74" s="140"/>
      <c r="L74" s="141"/>
      <c r="M74" s="136"/>
      <c r="N74" s="136"/>
    </row>
    <row r="75" spans="1:14">
      <c r="A75" s="136"/>
      <c r="B75" s="136"/>
      <c r="C75" s="136"/>
      <c r="D75" s="136"/>
      <c r="E75" s="137"/>
      <c r="F75" s="138"/>
      <c r="G75" s="138"/>
      <c r="H75" s="136"/>
      <c r="I75" s="139"/>
      <c r="J75" s="140"/>
      <c r="K75" s="140"/>
      <c r="L75" s="141"/>
      <c r="M75" s="136"/>
      <c r="N75" s="136"/>
    </row>
    <row r="76" spans="1:14">
      <c r="A76" s="136"/>
      <c r="B76" s="136"/>
      <c r="C76" s="136"/>
      <c r="D76" s="136"/>
      <c r="E76" s="137"/>
      <c r="F76" s="138"/>
      <c r="G76" s="138"/>
      <c r="H76" s="136"/>
      <c r="I76" s="139"/>
      <c r="J76" s="140"/>
      <c r="K76" s="140"/>
      <c r="L76" s="141"/>
      <c r="M76" s="136"/>
      <c r="N76" s="136"/>
    </row>
    <row r="77" spans="1:14">
      <c r="A77" s="136"/>
      <c r="B77" s="136"/>
      <c r="C77" s="136"/>
      <c r="D77" s="136"/>
      <c r="E77" s="137"/>
      <c r="F77" s="138"/>
      <c r="G77" s="138"/>
      <c r="H77" s="136"/>
      <c r="I77" s="139"/>
      <c r="J77" s="140"/>
      <c r="K77" s="140"/>
      <c r="L77" s="141"/>
      <c r="M77" s="136"/>
      <c r="N77" s="136"/>
    </row>
    <row r="78" spans="1:14">
      <c r="A78" s="136"/>
      <c r="B78" s="136"/>
      <c r="C78" s="136"/>
      <c r="D78" s="136"/>
      <c r="E78" s="137"/>
      <c r="F78" s="138"/>
      <c r="G78" s="138"/>
      <c r="H78" s="136"/>
      <c r="I78" s="139"/>
      <c r="J78" s="140"/>
      <c r="K78" s="140"/>
      <c r="L78" s="141"/>
      <c r="M78" s="136"/>
      <c r="N78" s="136"/>
    </row>
  </sheetData>
  <mergeCells count="29">
    <mergeCell ref="J28:N28"/>
    <mergeCell ref="A29:B29"/>
    <mergeCell ref="D29:G29"/>
    <mergeCell ref="H29:I29"/>
    <mergeCell ref="J29:N29"/>
    <mergeCell ref="A34:B34"/>
    <mergeCell ref="D34:G34"/>
    <mergeCell ref="H34:I34"/>
    <mergeCell ref="J34:N34"/>
    <mergeCell ref="G5:G7"/>
    <mergeCell ref="H5:H7"/>
    <mergeCell ref="I5:I7"/>
    <mergeCell ref="J5:M5"/>
    <mergeCell ref="N5:N7"/>
    <mergeCell ref="J6:J7"/>
    <mergeCell ref="K6:K7"/>
    <mergeCell ref="L6:M6"/>
    <mergeCell ref="A5:A7"/>
    <mergeCell ref="B5:B7"/>
    <mergeCell ref="C5:C7"/>
    <mergeCell ref="D5:D7"/>
    <mergeCell ref="E5:E7"/>
    <mergeCell ref="F5:F7"/>
    <mergeCell ref="A1:C1"/>
    <mergeCell ref="D1:N1"/>
    <mergeCell ref="A2:C2"/>
    <mergeCell ref="D2:N2"/>
    <mergeCell ref="A3:N3"/>
    <mergeCell ref="A4:N4"/>
  </mergeCells>
  <conditionalFormatting sqref="H8:H27">
    <cfRule type="cellIs" dxfId="2" priority="7" stopIfTrue="1" operator="equal">
      <formula>0</formula>
    </cfRule>
  </conditionalFormatting>
  <conditionalFormatting sqref="G8:G27">
    <cfRule type="cellIs" dxfId="1" priority="6" stopIfTrue="1" operator="equal">
      <formula>0</formula>
    </cfRule>
  </conditionalFormatting>
  <conditionalFormatting sqref="G8:G27">
    <cfRule type="cellIs" dxfId="0" priority="5" stopIfTrue="1" operator="equal">
      <formula>"RÚT HP"</formula>
    </cfRule>
  </conditionalFormatting>
  <pageMargins left="0.45" right="0" top="0" bottom="0" header="0.3" footer="0.3"/>
  <pageSetup paperSize="9" scale="70" orientation="landscape" verticalDpi="0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BD</vt:lpstr>
      <vt:lpstr>ĐIỂM-CĐTN</vt:lpstr>
      <vt:lpstr>BD!Print_Area</vt:lpstr>
      <vt:lpstr>'ĐIỂM-CĐTN'!Print_Area</vt:lpstr>
      <vt:lpstr>'ĐIỂM-CĐTN'!Print_Titles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Hong Giang</dc:creator>
  <cp:lastModifiedBy>Windows User</cp:lastModifiedBy>
  <cp:lastPrinted>2025-02-27T01:36:32Z</cp:lastPrinted>
  <dcterms:created xsi:type="dcterms:W3CDTF">2009-12-01T01:25:32Z</dcterms:created>
  <dcterms:modified xsi:type="dcterms:W3CDTF">2025-02-27T02:09:13Z</dcterms:modified>
</cp:coreProperties>
</file>