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 MAC\WEB\"/>
    </mc:Choice>
  </mc:AlternateContent>
  <bookViews>
    <workbookView xWindow="240" yWindow="3795" windowWidth="12120" windowHeight="5475"/>
  </bookViews>
  <sheets>
    <sheet name="IN_DTK" sheetId="14" r:id="rId1"/>
    <sheet name="DTK_AV" sheetId="17" r:id="rId2"/>
    <sheet name="DS_THI" sheetId="12" r:id="rId3"/>
    <sheet name="DS_NLP" sheetId="13" r:id="rId4"/>
    <sheet name="CODEMON" sheetId="16" r:id="rId5"/>
    <sheet name="XXXXXXXX" sheetId="8" state="veryHidden" r:id="rId6"/>
  </sheets>
  <externalReferences>
    <externalReference r:id="rId7"/>
    <externalReference r:id="rId8"/>
    <externalReference r:id="rId9"/>
    <externalReference r:id="rId10"/>
  </externalReferences>
  <definedNames>
    <definedName name="_DST1" localSheetId="5">#REF!</definedName>
    <definedName name="_Fill" localSheetId="1" hidden="1">#REF!</definedName>
    <definedName name="_Fill" hidden="1">#REF!</definedName>
    <definedName name="_xlnm._FilterDatabase" localSheetId="4" hidden="1">CODEMON!$D$1:$D$703</definedName>
    <definedName name="_xlnm._FilterDatabase" localSheetId="3" hidden="1">DS_NLP!$B$6:$G$161</definedName>
    <definedName name="_xlnm._FilterDatabase" localSheetId="2" hidden="1">DS_THI!$B$6:$L$53</definedName>
    <definedName name="_xlnm._FilterDatabase" localSheetId="1" hidden="1">DTK_AV!$A$8:$U$8</definedName>
    <definedName name="_xlnm._FilterDatabase" localSheetId="0" hidden="1">IN_DTK!$C$9:$S$60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DASD" localSheetId="5">#REF!</definedName>
    <definedName name="ẤĐFHJĐFJFH" localSheetId="1" hidden="1">#REF!</definedName>
    <definedName name="ẤĐFHJĐFJFH" hidden="1">#REF!</definedName>
    <definedName name="bb" localSheetId="5">'[1]Diem _98AV'!#REF!</definedName>
    <definedName name="bc" localSheetId="5">'[1]Diem _98AV'!#REF!</definedName>
    <definedName name="BD6HK58" localSheetId="5">'[2]97KT58'!$E$6:$DD$275</definedName>
    <definedName name="BD8HK" localSheetId="5">#REF!</definedName>
    <definedName name="bdiem" localSheetId="5">#REF!</definedName>
    <definedName name="CPT" localSheetId="5">#REF!</definedName>
    <definedName name="CSDL" localSheetId="5">[3]DSSV!$A$5:$L$504</definedName>
    <definedName name="DS96T" localSheetId="5">[4]DSSV!$A$6:$H$227</definedName>
    <definedName name="DSLOP">#REF!</definedName>
    <definedName name="du_dkien" localSheetId="5">#REF!</definedName>
    <definedName name="FFFFFFFFFFFF" hidden="1">{"'Sheet1'!$L$16"}</definedName>
    <definedName name="g" localSheetId="1" hidden="1">#REF!</definedName>
    <definedName name="g" hidden="1">#REF!</definedName>
    <definedName name="h" localSheetId="4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4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4" hidden="1">{"'Sheet1'!$L$16"}</definedName>
    <definedName name="huy" localSheetId="1" hidden="1">{"'Sheet1'!$L$16"}</definedName>
    <definedName name="huy" hidden="1">{"'Sheet1'!$L$16"}</definedName>
    <definedName name="_xlnm.Print_Area" localSheetId="2">DS_THI!$B$1:$M$39</definedName>
    <definedName name="_xlnm.Print_Area" localSheetId="0">IN_DTK!$B$1:$S$66</definedName>
    <definedName name="_xlnm.Print_Titles" localSheetId="3">DS_NLP!$1:$7</definedName>
    <definedName name="_xlnm.Print_Titles" localSheetId="2">DS_THI!$1:$4</definedName>
    <definedName name="_xlnm.Print_Titles" localSheetId="1">DTK_AV!$6:$8</definedName>
    <definedName name="_xlnm.Print_Titles" localSheetId="0">IN_DTK!$1:$8</definedName>
    <definedName name="SGFD" localSheetId="1" hidden="1">#REF!</definedName>
    <definedName name="SGFD" hidden="1">#REF!</definedName>
    <definedName name="SRDFTSFSD" localSheetId="5">#REF!</definedName>
  </definedNames>
  <calcPr calcId="162913"/>
</workbook>
</file>

<file path=xl/calcChain.xml><?xml version="1.0" encoding="utf-8"?>
<calcChain xmlns="http://schemas.openxmlformats.org/spreadsheetml/2006/main">
  <c r="C123" i="16" l="1"/>
  <c r="E2" i="12" l="1"/>
  <c r="E2" i="17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Q5" i="12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B9" i="12"/>
  <c r="C14" i="13"/>
  <c r="H14" i="13" s="1"/>
  <c r="E156" i="13"/>
  <c r="C75" i="13"/>
  <c r="H75" i="13" s="1"/>
  <c r="D119" i="13"/>
  <c r="E140" i="13"/>
  <c r="D161" i="13"/>
  <c r="E105" i="13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1" i="13"/>
  <c r="H11" i="13" s="1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9" i="13"/>
  <c r="H9" i="13" s="1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0" i="13"/>
  <c r="E152" i="13"/>
  <c r="E46" i="13"/>
  <c r="C86" i="13"/>
  <c r="H86" i="13" s="1"/>
  <c r="E15" i="13"/>
  <c r="C12" i="13"/>
  <c r="H12" i="13" s="1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8" i="12"/>
  <c r="D50" i="13"/>
  <c r="C149" i="13"/>
  <c r="H149" i="13" s="1"/>
  <c r="C44" i="13"/>
  <c r="H44" i="13" s="1"/>
  <c r="D110" i="13"/>
  <c r="C8" i="13"/>
  <c r="H8" i="13" s="1"/>
  <c r="C8" i="12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D23" i="13"/>
  <c r="D9" i="13"/>
  <c r="E112" i="13"/>
  <c r="E70" i="13"/>
  <c r="C26" i="13"/>
  <c r="H26" i="13" s="1"/>
  <c r="E33" i="13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E13" i="13"/>
  <c r="C151" i="13"/>
  <c r="H151" i="13" s="1"/>
  <c r="E109" i="13"/>
  <c r="D17" i="13"/>
  <c r="E110" i="13"/>
  <c r="C95" i="13"/>
  <c r="H95" i="13" s="1"/>
  <c r="E142" i="13"/>
  <c r="H8" i="12"/>
  <c r="B10" i="12"/>
  <c r="A9" i="12"/>
  <c r="F9" i="12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G109" i="12" l="1"/>
  <c r="C109" i="12"/>
  <c r="M109" i="12" s="1"/>
  <c r="A13" i="17"/>
  <c r="F12" i="17"/>
  <c r="T12" i="17"/>
  <c r="E12" i="17"/>
  <c r="C12" i="17"/>
  <c r="B12" i="17"/>
  <c r="B13" i="12"/>
  <c r="C9" i="12"/>
  <c r="M9" i="12" s="1"/>
  <c r="A10" i="12"/>
  <c r="D9" i="12"/>
  <c r="G9" i="12"/>
  <c r="H9" i="12"/>
  <c r="D12" i="17"/>
  <c r="S9" i="17"/>
  <c r="E82" i="17"/>
  <c r="E83" i="17"/>
  <c r="E74" i="12"/>
  <c r="C74" i="12"/>
  <c r="M74" i="12" s="1"/>
  <c r="D109" i="12"/>
  <c r="F74" i="12"/>
  <c r="G144" i="12"/>
  <c r="H74" i="12"/>
  <c r="G74" i="12"/>
  <c r="D144" i="12"/>
  <c r="H144" i="12"/>
  <c r="H109" i="12"/>
  <c r="F109" i="12"/>
  <c r="O5" i="12"/>
  <c r="B5" i="12" s="1"/>
  <c r="E109" i="12"/>
  <c r="E144" i="12"/>
  <c r="C144" i="12"/>
  <c r="M144" i="12" s="1"/>
  <c r="M2" i="12" l="1"/>
  <c r="T2" i="17"/>
  <c r="E2" i="13"/>
  <c r="A3" i="17"/>
  <c r="B3" i="12"/>
  <c r="F82" i="17"/>
  <c r="E84" i="17"/>
  <c r="F83" i="17" s="1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Q40" i="12"/>
  <c r="B15" i="12" l="1"/>
  <c r="D11" i="12"/>
  <c r="C11" i="12"/>
  <c r="M11" i="12" s="1"/>
  <c r="H11" i="12"/>
  <c r="G11" i="12"/>
  <c r="E11" i="12"/>
  <c r="F11" i="12"/>
  <c r="A12" i="12"/>
  <c r="F84" i="17"/>
  <c r="A15" i="17"/>
  <c r="F14" i="17"/>
  <c r="D14" i="17"/>
  <c r="C14" i="17"/>
  <c r="T14" i="17"/>
  <c r="E14" i="17"/>
  <c r="B14" i="17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<sst xmlns="http://schemas.openxmlformats.org/spreadsheetml/2006/main" count="2672" uniqueCount="1446">
  <si>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</si>
  <si>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</si>
  <si>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</si>
  <si>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</si>
  <si>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</si>
  <si>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</si>
  <si>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</si>
  <si>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</si>
  <si>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</si>
  <si>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</si>
  <si>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</si>
  <si>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</si>
  <si>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</si>
  <si>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</si>
  <si>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TÊN</t>
  </si>
  <si>
    <t>LỚP</t>
  </si>
  <si>
    <t>SỐ</t>
  </si>
  <si>
    <t>GHI CHÚ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</si>
  <si>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</si>
  <si>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</si>
  <si>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</si>
  <si>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</si>
  <si>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</si>
  <si>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</si>
  <si>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</si>
  <si>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</si>
  <si>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</si>
  <si>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</si>
  <si>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Vắng</t>
  </si>
  <si>
    <t>G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</si>
  <si>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</si>
  <si>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</si>
  <si>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</si>
  <si>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</si>
  <si>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</si>
  <si>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</si>
  <si>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</si>
  <si>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</si>
  <si>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</si>
  <si>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</si>
  <si>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</si>
  <si>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</si>
  <si>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</si>
  <si>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</si>
  <si>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</si>
  <si>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</si>
  <si>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</si>
  <si>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</si>
  <si>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</si>
  <si>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</si>
  <si>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</si>
  <si>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</si>
  <si>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</si>
  <si>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</si>
  <si>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</si>
  <si>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</si>
  <si>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</si>
  <si>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</si>
  <si>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</si>
  <si>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</si>
  <si>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</si>
  <si>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</si>
  <si>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</si>
  <si>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</si>
  <si>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</si>
  <si>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</si>
  <si>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</si>
  <si>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</si>
  <si>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</si>
  <si>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</si>
  <si>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</si>
  <si>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</si>
  <si>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</si>
  <si>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</si>
  <si>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</si>
  <si>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</si>
  <si>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</si>
  <si>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</si>
  <si>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</si>
  <si>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</si>
  <si>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</si>
  <si>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</si>
  <si>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</si>
  <si>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</si>
  <si>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</si>
  <si>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</si>
  <si>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</si>
  <si>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</si>
  <si>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</si>
  <si>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</si>
  <si>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</si>
  <si>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</si>
  <si>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</si>
  <si>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</si>
  <si>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</si>
  <si>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</si>
  <si>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</si>
  <si>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</si>
  <si>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</si>
  <si>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</si>
  <si>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</si>
  <si>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</si>
  <si>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</si>
  <si>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</si>
  <si>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</si>
  <si>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</si>
  <si>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</si>
  <si>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</si>
  <si>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</si>
  <si>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</si>
  <si>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</si>
  <si>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</si>
  <si>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</si>
  <si>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</si>
  <si>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</si>
  <si>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</si>
  <si>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</si>
  <si>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</si>
  <si>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</si>
  <si>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</si>
  <si>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</si>
  <si>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</si>
  <si>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</si>
  <si>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</si>
  <si>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</si>
  <si>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</si>
  <si>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</si>
  <si>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</si>
  <si>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</si>
  <si>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</si>
  <si>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</si>
  <si>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</si>
  <si>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</si>
  <si>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</si>
  <si>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</si>
  <si>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</si>
  <si>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</si>
  <si>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</si>
  <si>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</si>
  <si>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HỌ VÀ TÊN</t>
  </si>
  <si>
    <t>Nguyễn Hồng Giang</t>
  </si>
  <si>
    <t>&lt;&lt;----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</si>
  <si>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</si>
  <si>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</si>
  <si>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</si>
  <si>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</si>
  <si>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</si>
  <si>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</si>
  <si>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</si>
  <si>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</si>
  <si>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</si>
  <si>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</si>
  <si>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</si>
  <si>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</si>
  <si>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</si>
  <si>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</si>
  <si>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</si>
  <si>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</si>
  <si>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</si>
  <si>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</si>
  <si>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</si>
  <si>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</si>
  <si>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</si>
  <si>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</si>
  <si>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</si>
  <si>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</si>
  <si>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</si>
  <si>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</si>
  <si>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</si>
  <si>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</si>
  <si>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</si>
  <si>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</si>
  <si>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</si>
  <si>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</si>
  <si>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</si>
  <si>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</si>
  <si>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</si>
  <si>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</si>
  <si>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</si>
  <si>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</si>
  <si>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</si>
  <si>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</si>
  <si>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</si>
  <si>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</si>
  <si>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</si>
  <si>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</si>
  <si>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</si>
  <si>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</si>
  <si>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</si>
  <si>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</si>
  <si>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</si>
  <si>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</si>
  <si>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</si>
  <si>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</si>
  <si>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</si>
  <si>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</si>
  <si>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</si>
  <si>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</si>
  <si>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</si>
  <si>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</si>
  <si>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</si>
  <si>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</si>
  <si>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</si>
  <si>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</si>
  <si>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</si>
  <si>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</si>
  <si>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</si>
  <si>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</si>
  <si>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</si>
  <si>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</si>
  <si>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</si>
  <si>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</si>
  <si>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</si>
  <si>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</si>
  <si>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</si>
  <si>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</si>
  <si>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</si>
  <si>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</si>
  <si>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</si>
  <si>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</si>
  <si>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</si>
  <si>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</si>
  <si>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</si>
  <si>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</si>
  <si>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</si>
  <si>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</si>
  <si>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</si>
  <si>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</si>
  <si>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</si>
  <si>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</si>
  <si>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</si>
  <si>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</si>
  <si>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</si>
  <si>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</si>
  <si>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</si>
  <si>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</si>
  <si>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</si>
  <si>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</si>
  <si>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</si>
  <si>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</si>
  <si>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</si>
  <si>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</si>
  <si>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</si>
  <si>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</si>
  <si>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</si>
  <si>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</si>
  <si>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</si>
  <si>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</si>
  <si>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</si>
  <si>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</si>
  <si>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</si>
  <si>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</si>
  <si>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</si>
  <si>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</si>
  <si>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</si>
  <si>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</si>
  <si>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</si>
  <si>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</si>
  <si>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</si>
  <si>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</si>
  <si>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</si>
  <si>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</si>
  <si>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</si>
  <si>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</si>
  <si>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</si>
  <si>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</si>
  <si>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</si>
  <si>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</si>
  <si>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</si>
  <si>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</si>
  <si>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</si>
  <si>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</si>
  <si>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</si>
  <si>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</si>
  <si>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</si>
  <si>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</si>
  <si>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</si>
  <si>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</si>
  <si>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</si>
  <si>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</si>
  <si>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</si>
  <si>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</si>
  <si>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</si>
  <si>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</si>
  <si>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</si>
  <si>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</si>
  <si>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</si>
  <si>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</si>
  <si>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</si>
  <si>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</si>
  <si>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</si>
  <si>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</si>
  <si>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</si>
  <si>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</si>
  <si>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</si>
  <si>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</si>
  <si>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</si>
  <si>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</si>
  <si>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</si>
  <si>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</si>
  <si>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</si>
  <si>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</si>
  <si>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</si>
  <si>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</si>
  <si>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</si>
  <si>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</si>
  <si>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</si>
  <si>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</si>
  <si>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</si>
  <si>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</si>
  <si>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</si>
  <si>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</si>
  <si>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</si>
  <si>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</si>
  <si>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</si>
  <si>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</si>
  <si>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</si>
  <si>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</si>
  <si>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</si>
  <si>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</si>
  <si>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</si>
  <si>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</si>
  <si>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</si>
  <si>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</si>
  <si>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</si>
  <si>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</si>
  <si>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</si>
  <si>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</si>
  <si>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</si>
  <si>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</si>
  <si>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</si>
  <si>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</si>
  <si>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</si>
  <si>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</si>
  <si>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</si>
  <si>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</si>
  <si>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</si>
  <si>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</si>
  <si>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</si>
  <si>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</si>
  <si>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</si>
  <si>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</si>
  <si>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</si>
  <si>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</si>
  <si>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</si>
  <si>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</si>
  <si>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</si>
  <si>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</si>
  <si>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</si>
  <si>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</si>
  <si>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</si>
  <si>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</si>
  <si>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</si>
  <si>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</si>
  <si>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</si>
  <si>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</si>
  <si>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</si>
  <si>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</si>
  <si>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</si>
  <si>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</si>
  <si>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</si>
  <si>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</si>
  <si>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</si>
  <si>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</si>
  <si>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</si>
  <si>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</si>
  <si>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</si>
  <si>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</si>
  <si>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</si>
  <si>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</si>
  <si>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</si>
  <si>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</si>
  <si>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</si>
  <si>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</si>
  <si>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</si>
  <si>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</si>
  <si>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</si>
  <si>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</si>
  <si>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</si>
  <si>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</si>
  <si>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</si>
  <si>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</si>
  <si>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</si>
  <si>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</si>
  <si>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</si>
  <si>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</si>
  <si>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</si>
  <si>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</si>
  <si>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</si>
  <si>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</si>
  <si>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</si>
  <si>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</si>
  <si>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</si>
  <si>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</si>
  <si>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</si>
  <si>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</si>
  <si>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</si>
  <si>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</si>
  <si>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</si>
  <si>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</si>
  <si>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</si>
  <si>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</si>
  <si>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</si>
  <si>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</si>
  <si>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</si>
  <si>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</si>
  <si>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</si>
  <si>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</si>
  <si>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</si>
  <si>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</si>
  <si>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</si>
  <si>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</si>
  <si>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</si>
  <si>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</si>
  <si>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</si>
  <si>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</si>
  <si>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</si>
  <si>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</si>
  <si>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</si>
  <si>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</si>
  <si>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</si>
  <si>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</si>
  <si>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</si>
  <si>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</si>
  <si>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</si>
  <si>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</si>
  <si>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</si>
  <si>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</si>
  <si>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</si>
  <si>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</si>
  <si>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</si>
  <si>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</si>
  <si>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</si>
  <si>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</si>
  <si>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</si>
  <si>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</si>
  <si>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</si>
  <si>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</si>
  <si>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</si>
  <si>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</si>
  <si>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</si>
  <si>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</si>
  <si>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</si>
  <si>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</si>
  <si>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</si>
  <si>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</si>
  <si>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</si>
  <si>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</si>
  <si>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</si>
  <si>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</si>
  <si>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</si>
  <si>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</si>
  <si>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</si>
  <si>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</si>
  <si>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</si>
  <si>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</si>
  <si>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</si>
  <si>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</si>
  <si>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</si>
  <si>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</si>
  <si>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</si>
  <si>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</si>
  <si>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</si>
  <si>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</si>
  <si>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</si>
  <si>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</si>
  <si>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</si>
  <si>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</si>
  <si>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</si>
  <si>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</si>
  <si>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</si>
  <si>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</si>
  <si>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</si>
  <si>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</si>
  <si>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</si>
  <si>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</si>
  <si>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</si>
  <si>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</si>
  <si>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</si>
  <si>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</si>
  <si>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</si>
  <si>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</si>
  <si>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</si>
  <si>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</si>
  <si>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</si>
  <si>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</si>
  <si>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</si>
  <si>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</si>
  <si>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</si>
  <si>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</si>
  <si>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</si>
  <si>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</si>
  <si>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</si>
  <si>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</si>
  <si>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</si>
  <si>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</si>
  <si>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</si>
  <si>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</si>
  <si>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</si>
  <si>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</si>
  <si>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</si>
  <si>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</si>
  <si>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</si>
  <si>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</si>
  <si>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</si>
  <si>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</si>
  <si>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</si>
  <si>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</si>
  <si>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</si>
  <si>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</si>
  <si>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</si>
  <si>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</si>
  <si>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</si>
  <si>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</si>
  <si>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</si>
  <si>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</si>
  <si>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</si>
  <si>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</si>
  <si>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</si>
  <si>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</si>
  <si>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</si>
  <si>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</si>
  <si>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</si>
  <si>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</si>
  <si>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</si>
  <si>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</si>
  <si>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</si>
  <si>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</si>
  <si>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</si>
  <si>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</si>
  <si>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</si>
  <si>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</si>
  <si>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</si>
  <si>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</si>
  <si>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</si>
  <si>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</si>
  <si>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</si>
  <si>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</si>
  <si>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</si>
  <si>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</si>
  <si>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</si>
  <si>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</si>
  <si>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</si>
  <si>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</si>
  <si>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</si>
  <si>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</si>
  <si>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</si>
  <si>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</si>
  <si>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</si>
  <si>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</si>
  <si>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</si>
  <si>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</si>
  <si>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</si>
  <si>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</si>
  <si>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</si>
  <si>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</si>
  <si>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</si>
  <si>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</si>
  <si>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</si>
  <si>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</si>
  <si>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</si>
  <si>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</si>
  <si>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</si>
  <si>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</si>
  <si>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</si>
  <si>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</si>
  <si>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</si>
  <si>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</si>
  <si>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</si>
  <si>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</si>
  <si>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</si>
  <si>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</si>
  <si>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</si>
  <si>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</si>
  <si>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</si>
  <si>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</si>
  <si>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</si>
  <si>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</si>
  <si>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</si>
  <si>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</si>
  <si>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</si>
  <si>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</si>
  <si>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</si>
  <si>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</si>
  <si>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</si>
  <si>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</si>
  <si>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</si>
  <si>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</si>
  <si>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</si>
  <si>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</si>
  <si>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</si>
  <si>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</si>
  <si>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</si>
  <si>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</si>
  <si>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</si>
  <si>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</si>
  <si>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</si>
  <si>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</si>
  <si>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</si>
  <si>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</si>
  <si>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</si>
  <si>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</si>
  <si>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</si>
  <si>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</si>
  <si>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</si>
  <si>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</si>
  <si>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</si>
  <si>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</si>
  <si>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</si>
  <si>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</si>
  <si>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</si>
  <si>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</si>
  <si>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</si>
  <si>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</si>
  <si>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</si>
  <si>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</si>
  <si>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</si>
  <si>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</si>
  <si>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</si>
  <si>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</si>
  <si>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</si>
  <si>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</si>
  <si>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</si>
  <si>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</si>
  <si>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</si>
  <si>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</si>
  <si>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</si>
  <si>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</si>
  <si>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</si>
  <si>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</si>
  <si>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</si>
  <si>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</si>
  <si>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</si>
  <si>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</si>
  <si>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</si>
  <si>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</si>
  <si>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</si>
  <si>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</si>
  <si>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</si>
  <si>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</si>
  <si>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</si>
  <si>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</si>
  <si>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</si>
  <si>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</si>
  <si>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</si>
  <si>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</si>
  <si>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</si>
  <si>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</si>
  <si>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</si>
  <si>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</si>
  <si>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</si>
  <si>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</si>
  <si>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</si>
  <si>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</si>
  <si>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</si>
  <si>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</si>
  <si>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</si>
  <si>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</si>
  <si>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</si>
  <si>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</si>
  <si>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</si>
  <si>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</si>
  <si>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</si>
  <si>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</si>
  <si>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</si>
  <si>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</si>
  <si>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</si>
  <si>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</si>
  <si>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</si>
  <si>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</si>
  <si>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</si>
  <si>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</si>
  <si>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</si>
  <si>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</si>
  <si>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</si>
  <si>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</si>
  <si>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</si>
  <si>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</si>
  <si>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</si>
  <si>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</si>
  <si>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</si>
  <si>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</si>
  <si>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</si>
  <si>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</si>
  <si>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</si>
  <si>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</si>
  <si>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</si>
  <si>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</si>
  <si>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</si>
  <si>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</si>
  <si>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</si>
  <si>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</si>
  <si>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</si>
  <si>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</si>
  <si>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</si>
  <si>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</si>
  <si>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</si>
  <si>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</si>
  <si>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</si>
  <si>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</si>
  <si>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</si>
  <si>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</si>
  <si>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</si>
  <si>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</si>
  <si>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</si>
  <si>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</si>
  <si>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</si>
  <si>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</si>
  <si>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</si>
  <si>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</si>
  <si>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</si>
  <si>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</si>
  <si>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</si>
  <si>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</si>
  <si>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</si>
  <si>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</si>
  <si>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</si>
  <si>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</si>
  <si>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</si>
  <si>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</si>
  <si>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</si>
  <si>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</si>
  <si>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</si>
  <si>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</si>
  <si>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</si>
  <si>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</si>
  <si>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</si>
  <si>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</si>
  <si>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</si>
  <si>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</si>
  <si>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</si>
  <si>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</si>
  <si>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</si>
  <si>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</si>
  <si>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</si>
  <si>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</si>
  <si>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</si>
  <si>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</si>
  <si>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</si>
  <si>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</si>
  <si>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</si>
  <si>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</si>
  <si>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</si>
  <si>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</si>
  <si>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</si>
  <si>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</si>
  <si>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</si>
  <si>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</si>
  <si>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</si>
  <si>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</si>
  <si>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</si>
  <si>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</si>
  <si>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</si>
  <si>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</si>
  <si>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</si>
  <si>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</si>
  <si>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</si>
  <si>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</si>
  <si>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</si>
  <si>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</si>
  <si>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</si>
  <si>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</si>
  <si>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</si>
  <si>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</si>
  <si>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</si>
  <si>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</si>
  <si>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</si>
  <si>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</si>
  <si>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</si>
  <si>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</si>
  <si>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</si>
  <si>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</si>
  <si>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</si>
  <si>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</si>
  <si>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</si>
  <si>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</si>
  <si>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</si>
  <si>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</si>
  <si>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</si>
  <si>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</si>
  <si>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</si>
  <si>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</si>
  <si>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</si>
  <si>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</si>
  <si>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</si>
  <si>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</si>
  <si>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</si>
  <si>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</si>
  <si>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</si>
  <si>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</si>
  <si>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</si>
  <si>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</si>
  <si>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</si>
  <si>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</si>
  <si>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</si>
  <si>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</si>
  <si>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</si>
  <si>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</si>
  <si>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</si>
  <si>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</si>
  <si>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</si>
  <si>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</si>
  <si>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</si>
  <si>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</si>
  <si>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</si>
  <si>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</si>
  <si>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</si>
  <si>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</si>
  <si>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</si>
  <si>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</si>
  <si>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</si>
  <si>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</si>
  <si>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</si>
  <si>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</si>
  <si>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</si>
  <si>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</si>
  <si>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</si>
  <si>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</si>
  <si>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</si>
  <si>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</si>
  <si>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</si>
  <si>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</si>
  <si>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</si>
  <si>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</si>
  <si>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</si>
  <si>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</si>
  <si>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</si>
  <si>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</si>
  <si>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</si>
  <si>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</si>
  <si>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</si>
  <si>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</si>
  <si>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</si>
  <si>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</si>
  <si>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</si>
  <si>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</si>
  <si>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</si>
  <si>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</si>
  <si>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</si>
  <si>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</si>
  <si>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</si>
  <si>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</si>
  <si>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</si>
  <si>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</si>
  <si>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</si>
  <si>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</si>
  <si>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</si>
  <si>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</si>
  <si>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</si>
  <si>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</si>
  <si>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</si>
  <si>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</si>
  <si>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</si>
  <si>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</si>
  <si>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</si>
  <si>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</si>
  <si>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</si>
  <si>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</si>
  <si>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</si>
  <si>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</si>
  <si>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</si>
  <si>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</si>
  <si>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</si>
  <si>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</si>
  <si>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</si>
  <si>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</si>
  <si>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</si>
  <si>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</si>
  <si>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</si>
  <si>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</si>
  <si>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</si>
  <si>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</si>
  <si>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</si>
  <si>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</si>
  <si>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</si>
  <si>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</si>
  <si>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</si>
  <si>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</si>
  <si>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</si>
  <si>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</si>
  <si>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</si>
  <si>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</si>
  <si>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</si>
  <si>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</si>
  <si>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</si>
  <si>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</si>
  <si>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</si>
  <si>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</si>
  <si>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</si>
  <si>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</si>
  <si>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</si>
  <si>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</si>
  <si>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</si>
  <si>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</si>
  <si>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</si>
  <si>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</si>
  <si>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</si>
  <si>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</si>
  <si>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</si>
  <si>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</si>
  <si>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</si>
  <si>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</si>
  <si>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</si>
  <si>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</si>
  <si>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</si>
  <si>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</si>
  <si>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</si>
  <si>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</si>
  <si>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</si>
  <si>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</si>
  <si>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</si>
  <si>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</si>
  <si>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</si>
  <si>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</si>
  <si>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</si>
  <si>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</si>
  <si>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</si>
  <si>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</si>
  <si>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</si>
  <si>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</si>
  <si>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</si>
  <si>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</si>
  <si>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</si>
  <si>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</si>
  <si>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</si>
  <si>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</si>
  <si>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</si>
  <si>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</si>
  <si>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</si>
  <si>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</si>
  <si>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</si>
  <si>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</si>
  <si>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</si>
  <si>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</si>
  <si>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</si>
  <si>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</si>
  <si>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</si>
  <si>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</si>
  <si>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</si>
  <si>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</si>
  <si>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</si>
  <si>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</si>
  <si>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</si>
  <si>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</si>
  <si>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</si>
  <si>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</si>
  <si>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</si>
  <si>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</si>
  <si>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</si>
  <si>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</si>
  <si>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</si>
  <si>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</si>
  <si>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</si>
  <si>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</si>
  <si>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</si>
  <si>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</si>
  <si>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</si>
  <si>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</si>
  <si>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</si>
  <si>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</si>
  <si>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</si>
  <si>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</si>
  <si>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</si>
  <si>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</si>
  <si>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</si>
  <si>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</si>
  <si>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</si>
  <si>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</si>
  <si>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</si>
  <si>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</si>
  <si>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</si>
  <si>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</si>
  <si>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</si>
  <si>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</si>
  <si>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</si>
  <si>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</si>
  <si>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</si>
  <si>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</si>
  <si>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</si>
  <si>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</si>
  <si>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</si>
  <si>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</si>
  <si>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</si>
  <si>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</si>
  <si>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</si>
  <si>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</si>
  <si>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</si>
  <si>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</si>
  <si>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</si>
  <si>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</si>
  <si>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</si>
  <si>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</si>
  <si>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</si>
  <si>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</si>
  <si>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</si>
  <si>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</si>
  <si>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</si>
  <si>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</si>
  <si>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</si>
  <si>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</si>
  <si>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</si>
  <si>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</si>
  <si>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</si>
  <si>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</si>
  <si>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</si>
  <si>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</si>
  <si>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</si>
  <si>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</si>
  <si>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</si>
  <si>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</si>
  <si>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</si>
  <si>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</si>
  <si>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</si>
  <si>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</si>
  <si>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</si>
  <si>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</si>
  <si>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</si>
  <si>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</si>
  <si>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</si>
  <si>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</si>
  <si>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</si>
  <si>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</si>
  <si>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</si>
  <si>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</si>
  <si>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</si>
  <si>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</si>
  <si>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</si>
  <si>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</si>
  <si>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</si>
  <si>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</si>
  <si>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</si>
  <si>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</si>
  <si>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</si>
  <si>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</si>
  <si>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</si>
  <si>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</si>
  <si>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</si>
  <si>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</si>
  <si>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</si>
  <si>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</si>
  <si>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</si>
  <si>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</si>
  <si>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</si>
  <si>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</si>
  <si>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</si>
  <si>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</si>
  <si>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</si>
  <si>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</si>
  <si>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</si>
  <si>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</si>
  <si>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</si>
  <si>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</si>
  <si>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</si>
  <si>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</si>
  <si>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</si>
  <si>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</si>
  <si>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</si>
  <si>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</si>
  <si>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</si>
  <si>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</si>
  <si>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</si>
  <si>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</si>
  <si>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</si>
  <si>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</si>
  <si>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</si>
  <si>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</si>
  <si>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</si>
  <si>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</si>
  <si>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</si>
  <si>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</si>
  <si>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</si>
  <si>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</si>
  <si>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</si>
  <si>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</si>
  <si>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</si>
  <si>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</si>
  <si>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</si>
  <si>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</si>
  <si>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</si>
  <si>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</si>
  <si>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</si>
  <si>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</si>
  <si>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</si>
  <si>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</si>
  <si>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</si>
  <si>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</si>
  <si>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</si>
  <si>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</si>
  <si>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</si>
  <si>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</si>
  <si>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</si>
  <si>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</si>
  <si>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</si>
  <si>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</si>
  <si>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</si>
  <si>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</si>
  <si>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</si>
  <si>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</si>
  <si>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</si>
  <si>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</si>
  <si>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</si>
  <si>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</si>
  <si>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</si>
  <si>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</si>
  <si>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</si>
  <si>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</si>
  <si>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</si>
  <si>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</si>
  <si>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</si>
  <si>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</si>
  <si>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</si>
  <si>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</si>
  <si>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</si>
  <si>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</si>
  <si>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</si>
  <si>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</si>
  <si>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</si>
  <si>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</si>
  <si>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</si>
  <si>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</si>
  <si>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</si>
  <si>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</si>
  <si>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</si>
  <si>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</si>
  <si>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</si>
  <si>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</si>
  <si>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</si>
  <si>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</si>
  <si>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</si>
  <si>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</si>
  <si>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</si>
  <si>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</si>
  <si>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</si>
  <si>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</si>
  <si>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</si>
  <si>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</si>
  <si>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</si>
  <si>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</si>
  <si>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</si>
  <si>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</si>
  <si>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</si>
  <si>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</si>
  <si>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</si>
  <si>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</si>
  <si>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</si>
  <si>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</si>
  <si>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</si>
  <si>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</si>
  <si>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</si>
  <si>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</si>
  <si>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</si>
  <si>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</si>
  <si>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</si>
  <si>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</si>
  <si>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</si>
  <si>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</si>
  <si>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</si>
  <si>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</si>
  <si>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</si>
  <si>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</si>
  <si>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</si>
  <si>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</si>
  <si>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</si>
  <si>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</si>
  <si>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</si>
  <si>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</si>
  <si>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</si>
  <si>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</si>
  <si>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</si>
  <si>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</si>
  <si>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</si>
  <si>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</si>
  <si>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</si>
  <si>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</si>
  <si>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</si>
  <si>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</si>
  <si>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</si>
  <si>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</si>
  <si>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</si>
  <si>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</si>
  <si>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</si>
  <si>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</si>
  <si>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</si>
  <si>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</si>
  <si>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</si>
  <si>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</si>
  <si>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</si>
  <si>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</si>
  <si>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</si>
  <si>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</si>
  <si>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</si>
  <si>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</si>
  <si>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</si>
  <si>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</si>
  <si>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</si>
  <si>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</si>
  <si>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</si>
  <si>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</si>
  <si>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</si>
  <si>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</si>
  <si>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</si>
  <si>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</si>
  <si>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</si>
  <si>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</si>
  <si>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</si>
  <si>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</si>
  <si>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</si>
  <si>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</si>
  <si>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</si>
  <si>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</si>
  <si>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</si>
  <si>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</si>
  <si>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</si>
  <si>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</si>
  <si>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</si>
  <si>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</si>
  <si>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</si>
  <si>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</si>
  <si>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</si>
  <si>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</si>
  <si>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</si>
  <si>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</si>
  <si>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</si>
  <si>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</si>
  <si>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</si>
  <si>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</si>
  <si>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</si>
  <si>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</si>
  <si>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</si>
  <si>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</si>
  <si>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</si>
  <si>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</si>
  <si>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</si>
  <si>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</si>
  <si>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</si>
  <si>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</si>
  <si>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</si>
  <si>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</si>
  <si>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</si>
  <si>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</si>
  <si>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</si>
  <si>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</si>
  <si>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</si>
  <si>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</si>
  <si>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</si>
  <si>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</si>
  <si>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</si>
  <si>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</si>
  <si>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</si>
  <si>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</si>
  <si>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</si>
  <si>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</si>
  <si>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</si>
  <si>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</si>
  <si>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</si>
  <si>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</si>
  <si>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</si>
  <si>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</si>
  <si>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</si>
  <si>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</si>
  <si>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</si>
  <si>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</si>
  <si>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</si>
  <si>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</si>
  <si>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</si>
  <si>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</si>
  <si>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</si>
  <si>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</si>
  <si>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</si>
  <si>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</si>
  <si>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</si>
  <si>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</si>
  <si>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</si>
  <si>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</si>
  <si>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</si>
  <si>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</si>
  <si>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</si>
  <si>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</si>
  <si>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</si>
  <si>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</si>
  <si>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</si>
  <si>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</si>
  <si>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</si>
  <si>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</si>
  <si>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</si>
  <si>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</si>
  <si>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</si>
  <si>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</si>
  <si>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</si>
  <si>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</si>
  <si>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</si>
  <si>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</si>
  <si>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</si>
  <si>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</si>
  <si>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</si>
  <si>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</si>
  <si>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</si>
  <si>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</si>
  <si>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</si>
  <si>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</si>
  <si>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</si>
  <si>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</si>
  <si>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</si>
  <si>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</si>
  <si>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</si>
  <si>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</si>
  <si>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</si>
  <si>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</si>
  <si>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</si>
  <si>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</si>
  <si>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</si>
  <si>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</si>
  <si>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</si>
  <si>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</si>
  <si>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</si>
  <si>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</si>
  <si>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</si>
  <si>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</si>
  <si>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</si>
  <si>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</si>
  <si>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</si>
  <si>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</si>
  <si>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</si>
  <si>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</si>
  <si>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</si>
  <si>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</si>
  <si>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</si>
  <si>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</si>
  <si>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</si>
  <si>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</si>
  <si>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</si>
  <si>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</si>
  <si>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</si>
  <si>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</si>
  <si>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</si>
  <si>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</si>
  <si>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</si>
  <si>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</si>
  <si>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</si>
  <si>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</si>
  <si>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</si>
  <si>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</si>
  <si>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</si>
  <si>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</si>
  <si>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</si>
  <si>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</si>
  <si>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</si>
  <si>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</si>
  <si>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</si>
  <si>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</si>
  <si>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</si>
  <si>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</si>
  <si>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</si>
  <si>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</si>
  <si>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</si>
  <si>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</si>
  <si>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</si>
  <si>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</si>
  <si>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</si>
  <si>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</si>
  <si>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</si>
  <si>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</si>
  <si>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</si>
  <si>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</si>
  <si>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</si>
  <si>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</si>
  <si>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</si>
  <si>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</si>
  <si>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</si>
  <si>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</si>
  <si>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</si>
  <si>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</si>
  <si>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</si>
  <si>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</si>
  <si>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</si>
  <si>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</si>
  <si>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</si>
  <si>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</si>
  <si>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</si>
  <si>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</si>
  <si>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</si>
  <si>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</si>
  <si>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</si>
  <si>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</si>
  <si>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</si>
  <si>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</si>
  <si>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</si>
  <si>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</si>
  <si>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</si>
  <si>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</si>
  <si>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</si>
  <si>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</si>
  <si>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</si>
  <si>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</si>
  <si>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</si>
  <si>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</si>
  <si>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</si>
  <si>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</si>
  <si>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</si>
  <si>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</si>
  <si>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</si>
  <si>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</si>
  <si>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PHC 664</t>
  </si>
  <si>
    <t>Bào chế hiện đại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</si>
  <si>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</si>
  <si>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</si>
  <si>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</si>
  <si>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</si>
  <si>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</si>
  <si>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</si>
  <si>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</si>
  <si>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</si>
  <si>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</si>
  <si>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</si>
  <si>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LAW-A 685</t>
  </si>
  <si>
    <t>Kỹ năng tư vấn  pháp luật</t>
  </si>
  <si>
    <t>K28MAC</t>
  </si>
  <si>
    <t>29302570141</t>
  </si>
  <si>
    <t>Phan Thị</t>
  </si>
  <si>
    <t>Cúc</t>
  </si>
  <si>
    <t>29302570142</t>
  </si>
  <si>
    <t>Nguyễn Lê Hạnh</t>
  </si>
  <si>
    <t>Tâm</t>
  </si>
  <si>
    <t>29302570143</t>
  </si>
  <si>
    <t>Trần Thị Thanh</t>
  </si>
  <si>
    <t>Thúy</t>
  </si>
  <si>
    <t>29302570144</t>
  </si>
  <si>
    <t xml:space="preserve">Dương Thị Bạch </t>
  </si>
  <si>
    <t>Yến</t>
  </si>
  <si>
    <t>10/10/1985</t>
  </si>
  <si>
    <t>30/12/1995</t>
  </si>
  <si>
    <t>LÃNH ĐẠO ĐƠN VỊ</t>
  </si>
  <si>
    <t>TS. Nguyễn Công Minh</t>
  </si>
  <si>
    <t xml:space="preserve">  NGƯỜI KIỂM TRA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</si>
  <si>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</si>
  <si>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Thời gian: 19h30 ngày 11/01/2025</t>
  </si>
  <si>
    <t xml:space="preserve">         ĐẠI HỌC DUY TÂN</t>
  </si>
  <si>
    <t>TS. Hồ Văn Nhàn</t>
  </si>
  <si>
    <t>BẢNG ĐIỂM TỔNG KẾT HỌC PHẦN * LỚP: K28MAC</t>
  </si>
  <si>
    <t>CHUYÊN NGÀNH: KẾ TOÁN</t>
  </si>
  <si>
    <t>Số TC  : 3</t>
  </si>
  <si>
    <t>MÔN: KẾ TOÁN QUẢN TRỊ * MÃ MÔN: ACC-A 601</t>
  </si>
  <si>
    <t>Học kỳ : 2</t>
  </si>
  <si>
    <t>Lần thi : 1</t>
  </si>
  <si>
    <t/>
  </si>
  <si>
    <t>Đà Nẵng, 24/02/2025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</si>
</sst>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7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b/>
      <u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54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7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7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64" fillId="0" borderId="0"/>
    <xf numFmtId="0" fontId="1" fillId="0" borderId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1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1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41" fillId="0" borderId="0" xfId="0" applyFont="1" applyFill="1" applyBorder="1" applyAlignment="1"/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/>
    </xf>
    <xf numFmtId="0" fontId="41" fillId="0" borderId="3" xfId="0" applyFont="1" applyFill="1" applyBorder="1" applyAlignment="1">
      <alignment horizontal="center"/>
    </xf>
    <xf numFmtId="0" fontId="18" fillId="0" borderId="14" xfId="0" applyFont="1" applyFill="1" applyBorder="1"/>
    <xf numFmtId="9" fontId="42" fillId="0" borderId="3" xfId="77" applyFont="1" applyFill="1" applyBorder="1" applyAlignment="1">
      <alignment horizontal="center" vertical="center"/>
    </xf>
    <xf numFmtId="9" fontId="18" fillId="0" borderId="3" xfId="77" applyFont="1" applyFill="1" applyBorder="1" applyAlignment="1">
      <alignment horizontal="center" vertical="center" wrapText="1"/>
    </xf>
    <xf numFmtId="0" fontId="44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8" fillId="0" borderId="0" xfId="0" applyFont="1" applyFill="1"/>
    <xf numFmtId="0" fontId="45" fillId="0" borderId="0" xfId="0" applyFont="1" applyFill="1" applyAlignment="1">
      <alignment horizontal="left"/>
    </xf>
    <xf numFmtId="0" fontId="45" fillId="0" borderId="0" xfId="0" applyFont="1" applyFill="1" applyBorder="1" applyAlignment="1"/>
    <xf numFmtId="0" fontId="18" fillId="0" borderId="15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41" fillId="0" borderId="17" xfId="0" applyFont="1" applyFill="1" applyBorder="1" applyAlignment="1"/>
    <xf numFmtId="0" fontId="18" fillId="0" borderId="18" xfId="0" applyFont="1" applyFill="1" applyBorder="1" applyAlignment="1">
      <alignment horizontal="left"/>
    </xf>
    <xf numFmtId="0" fontId="45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1" fillId="0" borderId="0" xfId="0" applyFont="1" applyFill="1" applyAlignment="1"/>
    <xf numFmtId="0" fontId="18" fillId="0" borderId="0" xfId="0" applyFont="1" applyFill="1" applyBorder="1" applyAlignment="1"/>
    <xf numFmtId="0" fontId="18" fillId="0" borderId="0" xfId="0" applyFont="1" applyFill="1" applyAlignment="1"/>
    <xf numFmtId="0" fontId="18" fillId="0" borderId="0" xfId="0" applyFont="1" applyAlignment="1"/>
    <xf numFmtId="0" fontId="19" fillId="0" borderId="11" xfId="0" applyFont="1" applyFill="1" applyBorder="1" applyAlignment="1">
      <alignment horizontal="center"/>
    </xf>
    <xf numFmtId="0" fontId="46" fillId="0" borderId="0" xfId="0" applyFont="1" applyFill="1" applyAlignment="1">
      <alignment horizontal="left"/>
    </xf>
    <xf numFmtId="0" fontId="46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2" fillId="0" borderId="16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5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41" fillId="4" borderId="0" xfId="0" applyFont="1" applyFill="1" applyBorder="1"/>
    <xf numFmtId="0" fontId="18" fillId="0" borderId="0" xfId="0" applyFont="1" applyBorder="1" applyAlignment="1"/>
    <xf numFmtId="0" fontId="18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62" fillId="0" borderId="0" xfId="60" applyFont="1" applyBorder="1" applyAlignment="1">
      <alignment wrapText="1"/>
    </xf>
    <xf numFmtId="0" fontId="6" fillId="0" borderId="0" xfId="60"/>
    <xf numFmtId="0" fontId="62" fillId="0" borderId="0" xfId="60" applyFont="1" applyBorder="1" applyAlignment="1">
      <alignment horizontal="center"/>
    </xf>
    <xf numFmtId="0" fontId="61" fillId="0" borderId="0" xfId="60" applyFont="1" applyBorder="1" applyAlignment="1">
      <alignment horizontal="center"/>
    </xf>
    <xf numFmtId="0" fontId="62" fillId="0" borderId="0" xfId="60" applyFont="1" applyBorder="1" applyAlignment="1">
      <alignment horizontal="left"/>
    </xf>
    <xf numFmtId="0" fontId="62" fillId="0" borderId="0" xfId="60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2" fillId="0" borderId="16" xfId="0" applyNumberFormat="1" applyFont="1" applyFill="1" applyBorder="1" applyAlignment="1">
      <alignment horizontal="center"/>
    </xf>
    <xf numFmtId="0" fontId="41" fillId="0" borderId="0" xfId="109" applyFont="1" applyFill="1"/>
    <xf numFmtId="0" fontId="16" fillId="0" borderId="0" xfId="109" applyFont="1" applyFill="1" applyAlignment="1"/>
    <xf numFmtId="0" fontId="18" fillId="0" borderId="0" xfId="109" applyFont="1" applyFill="1"/>
    <xf numFmtId="0" fontId="16" fillId="0" borderId="0" xfId="109" applyFont="1" applyFill="1" applyAlignment="1">
      <alignment horizontal="left"/>
    </xf>
    <xf numFmtId="0" fontId="46" fillId="0" borderId="0" xfId="109" applyFont="1" applyFill="1" applyAlignment="1">
      <alignment horizontal="left"/>
    </xf>
    <xf numFmtId="0" fontId="45" fillId="0" borderId="0" xfId="109" applyFont="1" applyFill="1" applyAlignment="1">
      <alignment horizontal="left"/>
    </xf>
    <xf numFmtId="0" fontId="45" fillId="0" borderId="0" xfId="109" applyFont="1" applyFill="1" applyBorder="1" applyAlignment="1"/>
    <xf numFmtId="0" fontId="16" fillId="0" borderId="0" xfId="109" applyFont="1" applyFill="1" applyBorder="1" applyAlignment="1">
      <alignment horizontal="left"/>
    </xf>
    <xf numFmtId="0" fontId="16" fillId="0" borderId="0" xfId="109" applyFont="1" applyFill="1" applyAlignment="1">
      <alignment horizontal="center"/>
    </xf>
    <xf numFmtId="0" fontId="41" fillId="0" borderId="0" xfId="109" applyFont="1" applyFill="1" applyAlignment="1">
      <alignment horizontal="center"/>
    </xf>
    <xf numFmtId="0" fontId="43" fillId="0" borderId="0" xfId="109" applyFont="1" applyFill="1" applyAlignment="1">
      <alignment horizontal="center"/>
    </xf>
    <xf numFmtId="0" fontId="43" fillId="0" borderId="0" xfId="109" applyFont="1" applyFill="1" applyBorder="1" applyAlignment="1">
      <alignment horizontal="center"/>
    </xf>
    <xf numFmtId="0" fontId="41" fillId="0" borderId="0" xfId="109" applyFont="1" applyFill="1" applyBorder="1" applyAlignment="1">
      <alignment horizontal="center"/>
    </xf>
    <xf numFmtId="0" fontId="65" fillId="0" borderId="0" xfId="110" applyFont="1" applyBorder="1"/>
    <xf numFmtId="0" fontId="66" fillId="0" borderId="0" xfId="111" applyFont="1" applyFill="1" applyBorder="1" applyAlignment="1">
      <alignment horizontal="center" vertical="center"/>
    </xf>
    <xf numFmtId="0" fontId="2" fillId="0" borderId="0" xfId="110" applyFont="1" applyBorder="1"/>
    <xf numFmtId="49" fontId="67" fillId="0" borderId="3" xfId="110" applyNumberFormat="1" applyFont="1" applyFill="1" applyBorder="1" applyAlignment="1">
      <alignment horizontal="center" vertical="center" wrapText="1"/>
    </xf>
    <xf numFmtId="0" fontId="67" fillId="0" borderId="3" xfId="110" applyFont="1" applyFill="1" applyBorder="1" applyAlignment="1">
      <alignment horizontal="center" vertical="center" wrapText="1"/>
    </xf>
    <xf numFmtId="0" fontId="68" fillId="0" borderId="16" xfId="110" applyFont="1" applyFill="1" applyBorder="1" applyAlignment="1">
      <alignment horizontal="center" vertical="center" wrapText="1"/>
    </xf>
    <xf numFmtId="0" fontId="65" fillId="0" borderId="0" xfId="110" applyFont="1" applyBorder="1" applyAlignment="1">
      <alignment horizontal="center" vertical="center"/>
    </xf>
    <xf numFmtId="0" fontId="2" fillId="0" borderId="0" xfId="110" applyFont="1" applyBorder="1" applyAlignment="1">
      <alignment horizontal="center" vertical="center"/>
    </xf>
    <xf numFmtId="9" fontId="70" fillId="0" borderId="3" xfId="110" applyNumberFormat="1" applyFont="1" applyFill="1" applyBorder="1" applyAlignment="1">
      <alignment horizontal="center" vertical="center" wrapText="1"/>
    </xf>
    <xf numFmtId="9" fontId="68" fillId="0" borderId="3" xfId="110" applyNumberFormat="1" applyFont="1" applyFill="1" applyBorder="1" applyAlignment="1">
      <alignment horizontal="center" vertical="center" wrapText="1"/>
    </xf>
    <xf numFmtId="0" fontId="65" fillId="0" borderId="0" xfId="110" applyFont="1" applyBorder="1" applyAlignment="1">
      <alignment horizontal="right"/>
    </xf>
    <xf numFmtId="0" fontId="66" fillId="0" borderId="0" xfId="111" applyFont="1" applyFill="1" applyBorder="1" applyAlignment="1">
      <alignment horizontal="center"/>
    </xf>
    <xf numFmtId="0" fontId="2" fillId="0" borderId="0" xfId="110" applyFont="1" applyBorder="1" applyAlignment="1">
      <alignment horizontal="right"/>
    </xf>
    <xf numFmtId="0" fontId="71" fillId="0" borderId="3" xfId="111" applyFont="1" applyFill="1" applyBorder="1" applyAlignment="1">
      <alignment horizontal="center" vertical="center"/>
    </xf>
    <xf numFmtId="0" fontId="68" fillId="0" borderId="3" xfId="111" applyNumberFormat="1" applyFont="1" applyFill="1" applyBorder="1" applyAlignment="1" applyProtection="1">
      <alignment horizontal="center" vertical="center"/>
    </xf>
    <xf numFmtId="0" fontId="67" fillId="0" borderId="27" xfId="111" applyNumberFormat="1" applyFont="1" applyFill="1" applyBorder="1" applyAlignment="1" applyProtection="1">
      <alignment horizontal="left" vertical="center"/>
    </xf>
    <xf numFmtId="0" fontId="68" fillId="0" borderId="14" xfId="111" applyNumberFormat="1" applyFont="1" applyFill="1" applyBorder="1" applyAlignment="1" applyProtection="1">
      <alignment horizontal="left" vertical="center"/>
    </xf>
    <xf numFmtId="0" fontId="72" fillId="0" borderId="3" xfId="111" applyFont="1" applyBorder="1" applyAlignment="1">
      <alignment horizontal="center" vertical="center"/>
    </xf>
    <xf numFmtId="0" fontId="72" fillId="0" borderId="3" xfId="111" applyFont="1" applyFill="1" applyBorder="1" applyAlignment="1">
      <alignment horizontal="center" vertical="center"/>
    </xf>
    <xf numFmtId="0" fontId="72" fillId="0" borderId="16" xfId="111" applyFont="1" applyFill="1" applyBorder="1" applyAlignment="1">
      <alignment horizontal="center" vertical="center"/>
    </xf>
    <xf numFmtId="166" fontId="71" fillId="0" borderId="16" xfId="111" applyNumberFormat="1" applyFont="1" applyFill="1" applyBorder="1" applyAlignment="1">
      <alignment horizontal="center" vertical="center"/>
    </xf>
    <xf numFmtId="0" fontId="71" fillId="0" borderId="16" xfId="111" applyFont="1" applyFill="1" applyBorder="1" applyAlignment="1">
      <alignment horizontal="left" vertical="center"/>
    </xf>
    <xf numFmtId="0" fontId="73" fillId="0" borderId="3" xfId="111" applyFont="1" applyFill="1" applyBorder="1" applyAlignment="1">
      <alignment horizontal="center" vertical="center"/>
    </xf>
    <xf numFmtId="0" fontId="65" fillId="6" borderId="0" xfId="111" applyFont="1" applyFill="1" applyBorder="1" applyAlignment="1">
      <alignment vertical="center"/>
    </xf>
    <xf numFmtId="0" fontId="41" fillId="6" borderId="0" xfId="111" applyFont="1" applyFill="1" applyBorder="1" applyAlignment="1">
      <alignment vertical="center"/>
    </xf>
    <xf numFmtId="0" fontId="18" fillId="0" borderId="0" xfId="111" applyFont="1" applyFill="1" applyBorder="1" applyAlignment="1">
      <alignment horizontal="center" vertical="center"/>
    </xf>
    <xf numFmtId="0" fontId="18" fillId="0" borderId="0" xfId="111" applyFont="1" applyBorder="1" applyAlignment="1">
      <alignment horizontal="center" vertical="center"/>
    </xf>
    <xf numFmtId="0" fontId="41" fillId="0" borderId="0" xfId="111" applyFont="1" applyBorder="1" applyAlignment="1">
      <alignment horizontal="left" vertical="center"/>
    </xf>
    <xf numFmtId="0" fontId="18" fillId="0" borderId="0" xfId="111" applyFont="1" applyBorder="1" applyAlignment="1">
      <alignment horizontal="left" vertical="center"/>
    </xf>
    <xf numFmtId="14" fontId="65" fillId="0" borderId="0" xfId="111" applyNumberFormat="1" applyFont="1" applyFill="1" applyBorder="1" applyAlignment="1">
      <alignment horizontal="center" vertical="center"/>
    </xf>
    <xf numFmtId="0" fontId="41" fillId="0" borderId="0" xfId="111" applyFont="1" applyFill="1" applyBorder="1" applyAlignment="1">
      <alignment horizontal="center" vertical="center"/>
    </xf>
    <xf numFmtId="166" fontId="18" fillId="0" borderId="0" xfId="111" applyNumberFormat="1" applyFont="1" applyFill="1" applyBorder="1" applyAlignment="1">
      <alignment horizontal="center" vertical="center"/>
    </xf>
    <xf numFmtId="0" fontId="18" fillId="0" borderId="0" xfId="111" applyFont="1" applyFill="1" applyBorder="1" applyAlignment="1">
      <alignment horizontal="left"/>
    </xf>
    <xf numFmtId="0" fontId="47" fillId="0" borderId="0" xfId="111" applyFont="1" applyFill="1" applyBorder="1" applyAlignment="1">
      <alignment horizontal="center"/>
    </xf>
    <xf numFmtId="0" fontId="71" fillId="0" borderId="27" xfId="111" applyFont="1" applyFill="1" applyBorder="1" applyAlignment="1">
      <alignment vertical="center"/>
    </xf>
    <xf numFmtId="0" fontId="71" fillId="0" borderId="14" xfId="111" applyFont="1" applyFill="1" applyBorder="1" applyAlignment="1">
      <alignment vertical="center"/>
    </xf>
    <xf numFmtId="0" fontId="71" fillId="0" borderId="3" xfId="111" applyFont="1" applyFill="1" applyBorder="1" applyAlignment="1">
      <alignment horizontal="center" vertical="center" wrapText="1"/>
    </xf>
    <xf numFmtId="0" fontId="71" fillId="0" borderId="27" xfId="111" applyFont="1" applyFill="1" applyBorder="1" applyAlignment="1">
      <alignment horizontal="center" vertical="center" wrapText="1"/>
    </xf>
    <xf numFmtId="0" fontId="3" fillId="0" borderId="0" xfId="110" applyFont="1" applyAlignment="1">
      <alignment horizontal="center"/>
    </xf>
    <xf numFmtId="0" fontId="3" fillId="0" borderId="0" xfId="111" applyFont="1" applyFill="1" applyBorder="1" applyAlignment="1">
      <alignment horizontal="center"/>
    </xf>
    <xf numFmtId="0" fontId="18" fillId="0" borderId="0" xfId="111" applyFont="1" applyFill="1" applyBorder="1" applyAlignment="1">
      <alignment horizontal="center"/>
    </xf>
    <xf numFmtId="166" fontId="18" fillId="0" borderId="0" xfId="111" applyNumberFormat="1" applyFont="1" applyFill="1" applyBorder="1" applyAlignment="1">
      <alignment horizontal="center"/>
    </xf>
    <xf numFmtId="0" fontId="47" fillId="0" borderId="0" xfId="111" applyFont="1" applyFill="1" applyBorder="1" applyAlignment="1">
      <alignment horizontal="left"/>
    </xf>
    <xf numFmtId="0" fontId="41" fillId="0" borderId="3" xfId="111" applyFont="1" applyFill="1" applyBorder="1" applyAlignment="1">
      <alignment horizontal="center" vertical="center"/>
    </xf>
    <xf numFmtId="0" fontId="41" fillId="0" borderId="27" xfId="111" applyFont="1" applyFill="1" applyBorder="1" applyAlignment="1">
      <alignment horizontal="left" vertical="center"/>
    </xf>
    <xf numFmtId="0" fontId="2" fillId="0" borderId="2" xfId="111" applyFont="1" applyBorder="1" applyAlignment="1">
      <alignment vertical="center"/>
    </xf>
    <xf numFmtId="9" fontId="41" fillId="0" borderId="27" xfId="112" applyFont="1" applyFill="1" applyBorder="1" applyAlignment="1">
      <alignment horizontal="center" vertical="center"/>
    </xf>
    <xf numFmtId="0" fontId="18" fillId="0" borderId="27" xfId="111" applyFont="1" applyFill="1" applyBorder="1" applyAlignment="1">
      <alignment vertical="center"/>
    </xf>
    <xf numFmtId="0" fontId="18" fillId="0" borderId="2" xfId="111" applyFont="1" applyFill="1" applyBorder="1" applyAlignment="1">
      <alignment vertical="center"/>
    </xf>
    <xf numFmtId="0" fontId="18" fillId="0" borderId="14" xfId="111" applyFont="1" applyFill="1" applyBorder="1" applyAlignment="1">
      <alignment vertical="center"/>
    </xf>
    <xf numFmtId="0" fontId="18" fillId="0" borderId="3" xfId="111" applyFont="1" applyFill="1" applyBorder="1" applyAlignment="1">
      <alignment horizontal="center" vertical="center"/>
    </xf>
    <xf numFmtId="9" fontId="18" fillId="0" borderId="27" xfId="111" applyNumberFormat="1" applyFont="1" applyFill="1" applyBorder="1" applyAlignment="1">
      <alignment horizontal="center" vertical="center"/>
    </xf>
    <xf numFmtId="0" fontId="18" fillId="0" borderId="0" xfId="111" applyFont="1" applyFill="1" applyAlignment="1">
      <alignment horizontal="center"/>
    </xf>
    <xf numFmtId="0" fontId="41" fillId="0" borderId="0" xfId="111" applyFont="1" applyFill="1" applyBorder="1" applyAlignment="1"/>
    <xf numFmtId="0" fontId="41" fillId="6" borderId="0" xfId="111" applyFont="1" applyFill="1" applyBorder="1"/>
    <xf numFmtId="0" fontId="18" fillId="0" borderId="0" xfId="111" applyFont="1" applyFill="1" applyBorder="1"/>
    <xf numFmtId="0" fontId="41" fillId="0" borderId="0" xfId="111" applyFont="1" applyFill="1" applyAlignment="1">
      <alignment horizontal="center"/>
    </xf>
    <xf numFmtId="0" fontId="43" fillId="0" borderId="0" xfId="111" applyFont="1" applyFill="1" applyAlignment="1">
      <alignment horizontal="center"/>
    </xf>
    <xf numFmtId="0" fontId="19" fillId="0" borderId="0" xfId="111" applyFont="1" applyFill="1" applyBorder="1" applyAlignment="1">
      <alignment horizontal="left"/>
    </xf>
    <xf numFmtId="0" fontId="18" fillId="0" borderId="0" xfId="111" applyFont="1" applyFill="1" applyAlignment="1"/>
    <xf numFmtId="0" fontId="41" fillId="0" borderId="0" xfId="111" applyFont="1" applyFill="1" applyBorder="1"/>
    <xf numFmtId="0" fontId="18" fillId="0" borderId="0" xfId="111" applyFont="1" applyBorder="1" applyAlignment="1">
      <alignment horizontal="center"/>
    </xf>
    <xf numFmtId="0" fontId="41" fillId="0" borderId="0" xfId="111" applyFont="1" applyFill="1" applyBorder="1" applyAlignment="1">
      <alignment horizontal="center"/>
    </xf>
    <xf numFmtId="0" fontId="47" fillId="0" borderId="0" xfId="111" applyFont="1" applyFill="1" applyAlignment="1">
      <alignment horizontal="center"/>
    </xf>
    <xf numFmtId="0" fontId="19" fillId="0" borderId="0" xfId="111" applyFont="1" applyAlignment="1"/>
    <xf numFmtId="0" fontId="18" fillId="0" borderId="0" xfId="111" applyFont="1" applyFill="1" applyAlignment="1">
      <alignment horizontal="left"/>
    </xf>
    <xf numFmtId="0" fontId="18" fillId="0" borderId="0" xfId="111" applyFont="1" applyAlignment="1">
      <alignment horizontal="left"/>
    </xf>
    <xf numFmtId="0" fontId="18" fillId="0" borderId="0" xfId="111" applyFont="1" applyBorder="1" applyAlignment="1">
      <alignment horizontal="left"/>
    </xf>
    <xf numFmtId="0" fontId="2" fillId="0" borderId="0" xfId="110" applyFont="1"/>
    <xf numFmtId="0" fontId="2" fillId="0" borderId="0" xfId="110" applyFont="1" applyAlignment="1">
      <alignment horizontal="center"/>
    </xf>
    <xf numFmtId="0" fontId="2" fillId="0" borderId="0" xfId="110" applyFont="1" applyBorder="1" applyAlignment="1">
      <alignment horizontal="left"/>
    </xf>
    <xf numFmtId="14" fontId="67" fillId="0" borderId="14" xfId="111" applyNumberFormat="1" applyFont="1" applyFill="1" applyBorder="1" applyAlignment="1" applyProtection="1">
      <alignment horizontal="left" vertical="center"/>
    </xf>
    <xf numFmtId="0" fontId="61" fillId="0" borderId="0" xfId="60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62" fillId="0" borderId="0" xfId="111" applyFont="1" applyBorder="1" applyAlignment="1">
      <alignment horizontal="center"/>
    </xf>
    <xf numFmtId="0" fontId="61" fillId="0" borderId="0" xfId="111" applyFont="1" applyBorder="1" applyAlignment="1">
      <alignment horizontal="center"/>
    </xf>
    <xf numFmtId="0" fontId="62" fillId="0" borderId="0" xfId="111" applyFont="1" applyBorder="1" applyAlignment="1">
      <alignment horizontal="left"/>
    </xf>
    <xf numFmtId="0" fontId="62" fillId="5" borderId="0" xfId="111" applyFont="1" applyFill="1" applyBorder="1" applyAlignment="1">
      <alignment horizontal="center"/>
    </xf>
    <xf numFmtId="0" fontId="61" fillId="5" borderId="0" xfId="111" applyFont="1" applyFill="1" applyBorder="1" applyAlignment="1">
      <alignment horizontal="center"/>
    </xf>
    <xf numFmtId="0" fontId="62" fillId="5" borderId="0" xfId="111" applyFont="1" applyFill="1" applyBorder="1" applyAlignment="1">
      <alignment horizontal="left"/>
    </xf>
    <xf numFmtId="0" fontId="18" fillId="0" borderId="19" xfId="0" applyFont="1" applyFill="1" applyBorder="1" applyAlignment="1">
      <alignment horizontal="center"/>
    </xf>
    <xf numFmtId="0" fontId="41" fillId="0" borderId="20" xfId="0" applyFont="1" applyFill="1" applyBorder="1"/>
    <xf numFmtId="0" fontId="18" fillId="0" borderId="21" xfId="0" applyFont="1" applyFill="1" applyBorder="1"/>
    <xf numFmtId="0" fontId="41" fillId="0" borderId="19" xfId="0" applyFont="1" applyFill="1" applyBorder="1" applyAlignment="1">
      <alignment horizontal="center" shrinkToFit="1"/>
    </xf>
    <xf numFmtId="14" fontId="41" fillId="0" borderId="19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61" fillId="0" borderId="0" xfId="111" applyFont="1" applyBorder="1" applyAlignment="1">
      <alignment horizontal="center" wrapText="1"/>
    </xf>
    <xf numFmtId="0" fontId="63" fillId="0" borderId="0" xfId="111" applyFont="1" applyBorder="1" applyAlignment="1">
      <alignment horizontal="center" wrapText="1"/>
    </xf>
    <xf numFmtId="0" fontId="63" fillId="0" borderId="0" xfId="111" applyFont="1" applyBorder="1" applyAlignment="1">
      <alignment horizontal="center" vertical="center" wrapText="1"/>
    </xf>
    <xf numFmtId="0" fontId="62" fillId="0" borderId="0" xfId="111" applyFont="1" applyBorder="1"/>
    <xf numFmtId="49" fontId="74" fillId="7" borderId="32" xfId="0" applyNumberFormat="1" applyFont="1" applyFill="1" applyBorder="1" applyAlignment="1">
      <alignment horizontal="right" vertical="center" wrapText="1"/>
    </xf>
    <xf numFmtId="0" fontId="74" fillId="7" borderId="32" xfId="0" applyFont="1" applyFill="1" applyBorder="1" applyAlignment="1">
      <alignment horizontal="left" vertical="center" wrapText="1"/>
    </xf>
    <xf numFmtId="49" fontId="75" fillId="7" borderId="32" xfId="0" applyNumberFormat="1" applyFont="1" applyFill="1" applyBorder="1" applyAlignment="1">
      <alignment horizontal="left" vertical="center" wrapText="1"/>
    </xf>
    <xf numFmtId="49" fontId="74" fillId="7" borderId="32" xfId="0" applyNumberFormat="1" applyFont="1" applyFill="1" applyBorder="1" applyAlignment="1">
      <alignment horizontal="left" vertical="center" wrapText="1"/>
    </xf>
    <xf numFmtId="0" fontId="74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/>
    </xf>
    <xf numFmtId="9" fontId="41" fillId="0" borderId="27" xfId="77" applyFont="1" applyFill="1" applyBorder="1" applyAlignment="1">
      <alignment horizontal="center"/>
    </xf>
    <xf numFmtId="9" fontId="41" fillId="0" borderId="14" xfId="77" applyFont="1" applyFill="1" applyBorder="1" applyAlignment="1">
      <alignment horizontal="center"/>
    </xf>
    <xf numFmtId="0" fontId="46" fillId="0" borderId="23" xfId="0" applyFont="1" applyFill="1" applyBorder="1" applyAlignment="1">
      <alignment horizontal="center" vertical="center" wrapText="1"/>
    </xf>
    <xf numFmtId="0" fontId="46" fillId="0" borderId="24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1" fillId="0" borderId="22" xfId="0" applyFont="1" applyFill="1" applyBorder="1" applyAlignment="1">
      <alignment horizontal="center"/>
    </xf>
    <xf numFmtId="0" fontId="41" fillId="0" borderId="28" xfId="0" applyFont="1" applyFill="1" applyBorder="1" applyAlignment="1">
      <alignment horizontal="center"/>
    </xf>
    <xf numFmtId="0" fontId="41" fillId="0" borderId="27" xfId="0" applyFont="1" applyFill="1" applyBorder="1" applyAlignment="1">
      <alignment horizontal="left"/>
    </xf>
    <xf numFmtId="0" fontId="0" fillId="0" borderId="2" xfId="0" applyBorder="1"/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0" xfId="111" applyFont="1" applyFill="1" applyBorder="1" applyAlignment="1">
      <alignment horizontal="left"/>
    </xf>
    <xf numFmtId="0" fontId="18" fillId="0" borderId="0" xfId="11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43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41" fillId="0" borderId="3" xfId="0" applyFont="1" applyFill="1" applyBorder="1" applyAlignment="1">
      <alignment horizontal="center"/>
    </xf>
    <xf numFmtId="9" fontId="18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71" fillId="0" borderId="3" xfId="111" applyFont="1" applyFill="1" applyBorder="1" applyAlignment="1">
      <alignment horizontal="center" vertical="center" wrapText="1"/>
    </xf>
    <xf numFmtId="0" fontId="46" fillId="0" borderId="29" xfId="110" applyFont="1" applyBorder="1" applyAlignment="1">
      <alignment horizontal="center" vertical="center" wrapText="1"/>
    </xf>
    <xf numFmtId="0" fontId="46" fillId="0" borderId="11" xfId="110" applyFont="1" applyBorder="1" applyAlignment="1">
      <alignment horizontal="center" vertical="center" wrapText="1"/>
    </xf>
    <xf numFmtId="0" fontId="46" fillId="0" borderId="31" xfId="110" applyFont="1" applyBorder="1" applyAlignment="1">
      <alignment horizontal="center" vertical="center" wrapText="1"/>
    </xf>
    <xf numFmtId="9" fontId="46" fillId="0" borderId="27" xfId="110" applyNumberFormat="1" applyFont="1" applyBorder="1" applyAlignment="1">
      <alignment horizontal="center" vertical="center"/>
    </xf>
    <xf numFmtId="9" fontId="46" fillId="0" borderId="2" xfId="110" applyNumberFormat="1" applyFont="1" applyBorder="1" applyAlignment="1">
      <alignment horizontal="center" vertical="center"/>
    </xf>
    <xf numFmtId="9" fontId="46" fillId="0" borderId="14" xfId="110" applyNumberFormat="1" applyFont="1" applyBorder="1" applyAlignment="1">
      <alignment horizontal="center" vertical="center"/>
    </xf>
    <xf numFmtId="0" fontId="46" fillId="0" borderId="3" xfId="110" applyFont="1" applyBorder="1" applyAlignment="1">
      <alignment horizontal="center" vertical="center" wrapText="1"/>
    </xf>
    <xf numFmtId="0" fontId="67" fillId="0" borderId="23" xfId="111" applyFont="1" applyFill="1" applyBorder="1" applyAlignment="1">
      <alignment horizontal="center" vertical="center" wrapText="1"/>
    </xf>
    <xf numFmtId="0" fontId="67" fillId="0" borderId="16" xfId="111" applyFont="1" applyFill="1" applyBorder="1" applyAlignment="1">
      <alignment horizontal="center" vertical="center" wrapText="1"/>
    </xf>
    <xf numFmtId="0" fontId="69" fillId="0" borderId="24" xfId="110" applyFont="1" applyFill="1" applyBorder="1" applyAlignment="1">
      <alignment horizontal="center" vertical="center" wrapText="1"/>
    </xf>
    <xf numFmtId="0" fontId="69" fillId="0" borderId="16" xfId="110" applyFont="1" applyFill="1" applyBorder="1" applyAlignment="1">
      <alignment horizontal="center" vertical="center" wrapText="1"/>
    </xf>
    <xf numFmtId="0" fontId="18" fillId="0" borderId="0" xfId="109" applyFont="1" applyFill="1" applyAlignment="1">
      <alignment horizontal="center"/>
    </xf>
    <xf numFmtId="0" fontId="16" fillId="0" borderId="0" xfId="109" applyFont="1" applyFill="1" applyAlignment="1">
      <alignment horizontal="center" vertical="center" shrinkToFit="1"/>
    </xf>
    <xf numFmtId="0" fontId="16" fillId="0" borderId="0" xfId="109" applyFont="1" applyFill="1" applyAlignment="1">
      <alignment horizontal="center" shrinkToFit="1"/>
    </xf>
    <xf numFmtId="0" fontId="46" fillId="0" borderId="30" xfId="110" applyFont="1" applyBorder="1" applyAlignment="1">
      <alignment horizontal="center" vertical="center" wrapText="1"/>
    </xf>
    <xf numFmtId="0" fontId="46" fillId="0" borderId="25" xfId="110" applyFont="1" applyBorder="1" applyAlignment="1">
      <alignment horizontal="left" vertical="center" wrapText="1"/>
    </xf>
    <xf numFmtId="0" fontId="46" fillId="0" borderId="28" xfId="110" applyFont="1" applyBorder="1" applyAlignment="1">
      <alignment horizontal="left" vertical="center" wrapText="1"/>
    </xf>
    <xf numFmtId="0" fontId="46" fillId="0" borderId="26" xfId="110" applyFont="1" applyBorder="1" applyAlignment="1">
      <alignment horizontal="left" vertical="center" wrapText="1"/>
    </xf>
    <xf numFmtId="0" fontId="46" fillId="0" borderId="22" xfId="110" applyFont="1" applyBorder="1" applyAlignment="1">
      <alignment horizontal="left" vertical="center" wrapText="1"/>
    </xf>
    <xf numFmtId="0" fontId="18" fillId="0" borderId="23" xfId="109" applyFont="1" applyFill="1" applyBorder="1" applyAlignment="1">
      <alignment horizontal="center" vertical="center" wrapText="1"/>
    </xf>
    <xf numFmtId="0" fontId="18" fillId="0" borderId="24" xfId="109" applyFont="1" applyFill="1" applyBorder="1" applyAlignment="1">
      <alignment horizontal="center" vertical="center" wrapText="1"/>
    </xf>
    <xf numFmtId="0" fontId="18" fillId="0" borderId="16" xfId="109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48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1" fillId="0" borderId="0" xfId="111" applyFont="1" applyBorder="1" applyAlignment="1">
      <alignment horizontal="left" vertical="center" wrapText="1"/>
    </xf>
    <xf numFmtId="0" fontId="61" fillId="0" borderId="0" xfId="111" applyFont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7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19050</xdr:rowOff>
    </xdr:from>
    <xdr:to>
      <xdr:col>2</xdr:col>
      <xdr:colOff>304800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2"/>
    </sheetView>
  </sheetViews>
  <sheetFormatPr defaultRowHeight="12"/>
  <cols>
    <col min="1" max="1" width="5.42578125" style="27" hidden="1" customWidth="1"/>
    <col min="2" max="2" width="4" style="27" customWidth="1"/>
    <col min="3" max="3" width="10.140625" style="37" customWidth="1"/>
    <col min="4" max="4" width="14.42578125" style="40" bestFit="1" customWidth="1"/>
    <col min="5" max="5" width="7.85546875" style="38" customWidth="1"/>
    <col min="6" max="6" width="9.28515625" style="39" customWidth="1"/>
    <col min="7" max="7" width="8.28515625" style="30" customWidth="1"/>
    <col min="8" max="11" width="4.140625" style="30" customWidth="1"/>
    <col min="12" max="12" width="3.42578125" style="30" customWidth="1"/>
    <col min="13" max="13" width="3.5703125" style="30" customWidth="1"/>
    <col min="14" max="14" width="3.42578125" style="30" customWidth="1"/>
    <col min="15" max="16" width="4.140625" style="37" customWidth="1"/>
    <col min="17" max="17" width="3.85546875" style="37" customWidth="1"/>
    <col min="18" max="18" width="12.42578125" style="63" customWidth="1"/>
    <col min="19" max="19" width="10.7109375" style="66" bestFit="1" customWidth="1"/>
    <col min="20" max="16384" width="9.140625" style="36"/>
  </cols>
  <sheetData>
    <row r="1" spans="1:20" s="27" customFormat="1" ht="14.25" customHeight="1">
      <c r="B1" s="226" t="s">
        <v>242</v>
      </c>
      <c r="C1" s="226"/>
      <c r="D1" s="226"/>
      <c r="E1" s="226"/>
      <c r="F1" s="227" t="s">
        <v>1438</v>
      </c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</row>
    <row r="2" spans="1:20" s="27" customFormat="1" ht="14.25" customHeight="1">
      <c r="B2" s="226" t="s">
        <v>1436</v>
      </c>
      <c r="C2" s="226"/>
      <c r="D2" s="226"/>
      <c r="E2" s="226"/>
      <c r="F2" s="228" t="s">
        <v>1439</v>
      </c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60" t="s">
        <v>1440</v>
      </c>
    </row>
    <row r="3" spans="1:20" s="52" customFormat="1" ht="14.25">
      <c r="B3" s="229" t="s">
        <v>1441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9" t="s">
        <v>1442</v>
      </c>
    </row>
    <row r="4" spans="1:20" s="52" customFormat="1" ht="15">
      <c r="B4" s="53" t="s">
        <v>1435</v>
      </c>
      <c r="C4" s="29"/>
      <c r="D4" s="54"/>
      <c r="E4" s="28"/>
      <c r="F4" s="28"/>
      <c r="G4" s="26"/>
      <c r="H4" s="26"/>
      <c r="I4" s="26"/>
      <c r="J4" s="26"/>
      <c r="K4" s="26"/>
      <c r="L4" s="26"/>
      <c r="M4" s="26"/>
      <c r="N4" s="26"/>
      <c r="O4" s="26"/>
      <c r="P4" s="26"/>
      <c r="S4" s="29" t="s">
        <v>1443</v>
      </c>
    </row>
    <row r="5" spans="1:20" s="30" customFormat="1" ht="12" hidden="1" customHeight="1">
      <c r="B5" s="30">
        <v>1</v>
      </c>
      <c r="C5" s="30">
        <v>2</v>
      </c>
      <c r="D5" s="40">
        <v>3</v>
      </c>
      <c r="E5" s="31">
        <v>4</v>
      </c>
      <c r="F5" s="32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  <c r="M5" s="30">
        <v>13</v>
      </c>
      <c r="N5" s="30">
        <v>14</v>
      </c>
      <c r="O5" s="30">
        <v>15</v>
      </c>
      <c r="P5" s="30">
        <v>16</v>
      </c>
      <c r="Q5" s="30">
        <v>17</v>
      </c>
      <c r="R5" s="61">
        <v>18</v>
      </c>
      <c r="S5" s="67">
        <v>19</v>
      </c>
    </row>
    <row r="6" spans="1:20" s="52" customFormat="1" ht="15" customHeight="1">
      <c r="B6" s="235" t="s">
        <v>0</v>
      </c>
      <c r="C6" s="242" t="s">
        <v>218</v>
      </c>
      <c r="D6" s="245" t="s">
        <v>139</v>
      </c>
      <c r="E6" s="246"/>
      <c r="F6" s="242" t="s">
        <v>217</v>
      </c>
      <c r="G6" s="242" t="s">
        <v>15</v>
      </c>
      <c r="H6" s="255" t="s">
        <v>243</v>
      </c>
      <c r="I6" s="256"/>
      <c r="J6" s="256"/>
      <c r="K6" s="256"/>
      <c r="L6" s="256"/>
      <c r="M6" s="256"/>
      <c r="N6" s="256"/>
      <c r="O6" s="256"/>
      <c r="P6" s="257"/>
      <c r="Q6" s="238" t="s">
        <v>18</v>
      </c>
      <c r="R6" s="239"/>
      <c r="S6" s="223" t="s">
        <v>31</v>
      </c>
    </row>
    <row r="7" spans="1:20" s="34" customFormat="1" ht="15" customHeight="1">
      <c r="A7" s="234" t="s">
        <v>0</v>
      </c>
      <c r="B7" s="236"/>
      <c r="C7" s="243"/>
      <c r="D7" s="247"/>
      <c r="E7" s="234"/>
      <c r="F7" s="243"/>
      <c r="G7" s="243"/>
      <c r="H7" s="33" t="s">
        <v>125</v>
      </c>
      <c r="I7" s="33" t="s">
        <v>41</v>
      </c>
      <c r="J7" s="33" t="s">
        <v>126</v>
      </c>
      <c r="K7" s="33" t="s">
        <v>1</v>
      </c>
      <c r="L7" s="33" t="s">
        <v>36</v>
      </c>
      <c r="M7" s="33" t="s">
        <v>127</v>
      </c>
      <c r="N7" s="33" t="s">
        <v>128</v>
      </c>
      <c r="O7" s="33" t="s">
        <v>29</v>
      </c>
      <c r="P7" s="33" t="s">
        <v>129</v>
      </c>
      <c r="Q7" s="240"/>
      <c r="R7" s="241"/>
      <c r="S7" s="224"/>
    </row>
    <row r="8" spans="1:20" s="34" customFormat="1" ht="15" customHeight="1">
      <c r="A8" s="234"/>
      <c r="B8" s="237"/>
      <c r="C8" s="244"/>
      <c r="D8" s="248"/>
      <c r="E8" s="249"/>
      <c r="F8" s="244"/>
      <c r="G8" s="244"/>
      <c r="H8" s="45">
        <v>0.15</v>
      </c>
      <c r="I8" s="45">
        <v>0</v>
      </c>
      <c r="J8" s="45">
        <v>0.1</v>
      </c>
      <c r="K8" s="45">
        <v>0</v>
      </c>
      <c r="L8" s="45">
        <v>0.2</v>
      </c>
      <c r="M8" s="45">
        <v>0</v>
      </c>
      <c r="N8" s="45">
        <v>0</v>
      </c>
      <c r="O8" s="45">
        <v>0</v>
      </c>
      <c r="P8" s="45">
        <v>0.55000000000000004</v>
      </c>
      <c r="Q8" s="46" t="s">
        <v>16</v>
      </c>
      <c r="R8" s="33" t="s">
        <v>20</v>
      </c>
      <c r="S8" s="225"/>
    </row>
    <row r="9" spans="1:20" ht="20.100000000000001" customHeight="1">
      <c r="A9" s="55">
        <v>1</v>
      </c>
      <c r="B9" s="56">
        <v>1</v>
      </c>
      <c r="C9" s="56" t="s">
        <v>1417</v>
      </c>
      <c r="D9" s="57" t="s">
        <v>1418</v>
      </c>
      <c r="E9" s="58" t="s">
        <v>1419</v>
      </c>
      <c r="F9" s="102" t="s">
        <v>1429</v>
      </c>
      <c r="G9" s="71" t="s">
        <v>1416</v>
      </c>
      <c r="H9" s="56">
        <v>8</v>
      </c>
      <c r="I9" s="56" t="s">
        <v>1444</v>
      </c>
      <c r="J9" s="56">
        <v>7.5</v>
      </c>
      <c r="K9" s="56" t="s">
        <v>1444</v>
      </c>
      <c r="L9" s="56">
        <v>7</v>
      </c>
      <c r="M9" s="56" t="s">
        <v>1444</v>
      </c>
      <c r="N9" s="56" t="s">
        <v>1444</v>
      </c>
      <c r="O9" s="56" t="s">
        <v>1444</v>
      </c>
      <c r="P9" s="56">
        <v>7.5</v>
      </c>
      <c r="Q9" s="56">
        <v>7.5</v>
      </c>
      <c r="R9" s="82" t="s">
        <v>103</v>
      </c>
      <c r="S9" s="56">
        <v>0</v>
      </c>
      <c r="T9" s="36" t="s">
        <v>1437</v>
      </c>
    </row>
    <row r="10" spans="1:20" ht="20.100000000000001" customHeight="1">
      <c r="A10" s="55">
        <v>2</v>
      </c>
      <c r="B10" s="56">
        <v>2</v>
      </c>
      <c r="C10" s="56" t="s">
        <v>1420</v>
      </c>
      <c r="D10" s="57" t="s">
        <v>1421</v>
      </c>
      <c r="E10" s="58" t="s">
        <v>1422</v>
      </c>
      <c r="F10" s="102" t="s">
        <v>1430</v>
      </c>
      <c r="G10" s="71" t="s">
        <v>1416</v>
      </c>
      <c r="H10" s="56">
        <v>7</v>
      </c>
      <c r="I10" s="56" t="s">
        <v>1444</v>
      </c>
      <c r="J10" s="56">
        <v>7.5</v>
      </c>
      <c r="K10" s="56" t="s">
        <v>1444</v>
      </c>
      <c r="L10" s="56">
        <v>7</v>
      </c>
      <c r="M10" s="56" t="s">
        <v>1444</v>
      </c>
      <c r="N10" s="56" t="s">
        <v>1444</v>
      </c>
      <c r="O10" s="56" t="s">
        <v>1444</v>
      </c>
      <c r="P10" s="56">
        <v>7.5</v>
      </c>
      <c r="Q10" s="56">
        <v>7.3</v>
      </c>
      <c r="R10" s="82" t="s">
        <v>101</v>
      </c>
      <c r="S10" s="56">
        <v>0</v>
      </c>
    </row>
    <row r="11" spans="1:20" ht="20.100000000000001" customHeight="1">
      <c r="A11" s="55">
        <v>3</v>
      </c>
      <c r="B11" s="56">
        <v>3</v>
      </c>
      <c r="C11" s="56" t="s">
        <v>1423</v>
      </c>
      <c r="D11" s="57" t="s">
        <v>1424</v>
      </c>
      <c r="E11" s="58" t="s">
        <v>1425</v>
      </c>
      <c r="F11" s="102">
        <v>32805</v>
      </c>
      <c r="G11" s="71" t="s">
        <v>1416</v>
      </c>
      <c r="H11" s="56">
        <v>9</v>
      </c>
      <c r="I11" s="56" t="s">
        <v>1444</v>
      </c>
      <c r="J11" s="56">
        <v>7.5</v>
      </c>
      <c r="K11" s="56" t="s">
        <v>1444</v>
      </c>
      <c r="L11" s="56">
        <v>7</v>
      </c>
      <c r="M11" s="56" t="s">
        <v>1444</v>
      </c>
      <c r="N11" s="56" t="s">
        <v>1444</v>
      </c>
      <c r="O11" s="56" t="s">
        <v>1444</v>
      </c>
      <c r="P11" s="56">
        <v>6</v>
      </c>
      <c r="Q11" s="56">
        <v>6.8</v>
      </c>
      <c r="R11" s="82" t="s">
        <v>97</v>
      </c>
      <c r="S11" s="56">
        <v>0</v>
      </c>
    </row>
    <row r="12" spans="1:20" ht="20.100000000000001" customHeight="1">
      <c r="A12" s="55">
        <v>4</v>
      </c>
      <c r="B12" s="56">
        <v>4</v>
      </c>
      <c r="C12" s="56" t="s">
        <v>1426</v>
      </c>
      <c r="D12" s="57" t="s">
        <v>1427</v>
      </c>
      <c r="E12" s="58" t="s">
        <v>1428</v>
      </c>
      <c r="F12" s="102">
        <v>29589</v>
      </c>
      <c r="G12" s="71" t="s">
        <v>1416</v>
      </c>
      <c r="H12" s="56">
        <v>10</v>
      </c>
      <c r="I12" s="56" t="s">
        <v>1444</v>
      </c>
      <c r="J12" s="56">
        <v>7.5</v>
      </c>
      <c r="K12" s="56" t="s">
        <v>1444</v>
      </c>
      <c r="L12" s="56">
        <v>7</v>
      </c>
      <c r="M12" s="56" t="s">
        <v>1444</v>
      </c>
      <c r="N12" s="56" t="s">
        <v>1444</v>
      </c>
      <c r="O12" s="56" t="s">
        <v>1444</v>
      </c>
      <c r="P12" s="56">
        <v>7.5</v>
      </c>
      <c r="Q12" s="56">
        <v>7.8</v>
      </c>
      <c r="R12" s="82" t="s">
        <v>106</v>
      </c>
      <c r="S12" s="56">
        <v>0</v>
      </c>
    </row>
    <row r="13" spans="1:20" ht="20.100000000000001" hidden="1" customHeight="1">
      <c r="A13" s="55">
        <v>5</v>
      </c>
      <c r="B13" s="56">
        <v>5</v>
      </c>
      <c r="C13" s="56">
        <v>0</v>
      </c>
      <c r="D13" s="57">
        <v>0</v>
      </c>
      <c r="E13" s="58">
        <v>0</v>
      </c>
      <c r="F13" s="102">
        <v>0</v>
      </c>
      <c r="G13" s="71">
        <v>0</v>
      </c>
      <c r="H13" s="56">
        <v>0</v>
      </c>
      <c r="I13" s="56" t="s">
        <v>1444</v>
      </c>
      <c r="J13" s="56">
        <v>0</v>
      </c>
      <c r="K13" s="56" t="s">
        <v>1444</v>
      </c>
      <c r="L13" s="56">
        <v>0</v>
      </c>
      <c r="M13" s="56" t="s">
        <v>1444</v>
      </c>
      <c r="N13" s="56" t="s">
        <v>1444</v>
      </c>
      <c r="O13" s="56" t="s">
        <v>1444</v>
      </c>
      <c r="P13" s="56">
        <v>0</v>
      </c>
      <c r="Q13" s="56">
        <v>0</v>
      </c>
      <c r="R13" s="82" t="s">
        <v>23</v>
      </c>
      <c r="S13" s="56">
        <v>0</v>
      </c>
    </row>
    <row r="14" spans="1:20" ht="20.100000000000001" hidden="1" customHeight="1">
      <c r="A14" s="55">
        <v>6</v>
      </c>
      <c r="B14" s="56">
        <v>6</v>
      </c>
      <c r="C14" s="56">
        <v>0</v>
      </c>
      <c r="D14" s="57">
        <v>0</v>
      </c>
      <c r="E14" s="58">
        <v>0</v>
      </c>
      <c r="F14" s="102">
        <v>0</v>
      </c>
      <c r="G14" s="71">
        <v>0</v>
      </c>
      <c r="H14" s="56">
        <v>0</v>
      </c>
      <c r="I14" s="56" t="s">
        <v>1444</v>
      </c>
      <c r="J14" s="56">
        <v>0</v>
      </c>
      <c r="K14" s="56" t="s">
        <v>1444</v>
      </c>
      <c r="L14" s="56">
        <v>0</v>
      </c>
      <c r="M14" s="56" t="s">
        <v>1444</v>
      </c>
      <c r="N14" s="56" t="s">
        <v>1444</v>
      </c>
      <c r="O14" s="56" t="s">
        <v>1444</v>
      </c>
      <c r="P14" s="56">
        <v>0</v>
      </c>
      <c r="Q14" s="56">
        <v>0</v>
      </c>
      <c r="R14" s="82" t="s">
        <v>23</v>
      </c>
      <c r="S14" s="56">
        <v>0</v>
      </c>
    </row>
    <row r="15" spans="1:20" ht="20.100000000000001" hidden="1" customHeight="1">
      <c r="A15" s="55">
        <v>7</v>
      </c>
      <c r="B15" s="56">
        <v>7</v>
      </c>
      <c r="C15" s="56">
        <v>0</v>
      </c>
      <c r="D15" s="57">
        <v>0</v>
      </c>
      <c r="E15" s="58">
        <v>0</v>
      </c>
      <c r="F15" s="102">
        <v>0</v>
      </c>
      <c r="G15" s="71">
        <v>0</v>
      </c>
      <c r="H15" s="56">
        <v>0</v>
      </c>
      <c r="I15" s="56" t="s">
        <v>1444</v>
      </c>
      <c r="J15" s="56">
        <v>0</v>
      </c>
      <c r="K15" s="56" t="s">
        <v>1444</v>
      </c>
      <c r="L15" s="56">
        <v>0</v>
      </c>
      <c r="M15" s="56" t="s">
        <v>1444</v>
      </c>
      <c r="N15" s="56" t="s">
        <v>1444</v>
      </c>
      <c r="O15" s="56" t="s">
        <v>1444</v>
      </c>
      <c r="P15" s="56">
        <v>0</v>
      </c>
      <c r="Q15" s="56">
        <v>0</v>
      </c>
      <c r="R15" s="82" t="s">
        <v>23</v>
      </c>
      <c r="S15" s="56">
        <v>0</v>
      </c>
    </row>
    <row r="16" spans="1:20" ht="20.100000000000001" hidden="1" customHeight="1">
      <c r="A16" s="55">
        <v>8</v>
      </c>
      <c r="B16" s="56">
        <v>8</v>
      </c>
      <c r="C16" s="56">
        <v>0</v>
      </c>
      <c r="D16" s="57">
        <v>0</v>
      </c>
      <c r="E16" s="58">
        <v>0</v>
      </c>
      <c r="F16" s="102">
        <v>0</v>
      </c>
      <c r="G16" s="71">
        <v>0</v>
      </c>
      <c r="H16" s="56">
        <v>0</v>
      </c>
      <c r="I16" s="56" t="s">
        <v>1444</v>
      </c>
      <c r="J16" s="56">
        <v>0</v>
      </c>
      <c r="K16" s="56" t="s">
        <v>1444</v>
      </c>
      <c r="L16" s="56">
        <v>0</v>
      </c>
      <c r="M16" s="56" t="s">
        <v>1444</v>
      </c>
      <c r="N16" s="56" t="s">
        <v>1444</v>
      </c>
      <c r="O16" s="56" t="s">
        <v>1444</v>
      </c>
      <c r="P16" s="56">
        <v>0</v>
      </c>
      <c r="Q16" s="56">
        <v>0</v>
      </c>
      <c r="R16" s="82" t="s">
        <v>23</v>
      </c>
      <c r="S16" s="56">
        <v>0</v>
      </c>
    </row>
    <row r="17" spans="1:19" ht="20.100000000000001" hidden="1" customHeight="1">
      <c r="A17" s="55">
        <v>9</v>
      </c>
      <c r="B17" s="56">
        <v>9</v>
      </c>
      <c r="C17" s="56">
        <v>0</v>
      </c>
      <c r="D17" s="57">
        <v>0</v>
      </c>
      <c r="E17" s="58">
        <v>0</v>
      </c>
      <c r="F17" s="102">
        <v>0</v>
      </c>
      <c r="G17" s="71">
        <v>0</v>
      </c>
      <c r="H17" s="56">
        <v>0</v>
      </c>
      <c r="I17" s="56" t="s">
        <v>1444</v>
      </c>
      <c r="J17" s="56">
        <v>0</v>
      </c>
      <c r="K17" s="56" t="s">
        <v>1444</v>
      </c>
      <c r="L17" s="56">
        <v>0</v>
      </c>
      <c r="M17" s="56" t="s">
        <v>1444</v>
      </c>
      <c r="N17" s="56" t="s">
        <v>1444</v>
      </c>
      <c r="O17" s="56" t="s">
        <v>1444</v>
      </c>
      <c r="P17" s="56">
        <v>0</v>
      </c>
      <c r="Q17" s="56">
        <v>0</v>
      </c>
      <c r="R17" s="82" t="s">
        <v>23</v>
      </c>
      <c r="S17" s="56">
        <v>0</v>
      </c>
    </row>
    <row r="18" spans="1:19" ht="20.100000000000001" hidden="1" customHeight="1">
      <c r="A18" s="55">
        <v>10</v>
      </c>
      <c r="B18" s="56">
        <v>10</v>
      </c>
      <c r="C18" s="56">
        <v>0</v>
      </c>
      <c r="D18" s="57">
        <v>0</v>
      </c>
      <c r="E18" s="58">
        <v>0</v>
      </c>
      <c r="F18" s="102">
        <v>0</v>
      </c>
      <c r="G18" s="71">
        <v>0</v>
      </c>
      <c r="H18" s="56">
        <v>0</v>
      </c>
      <c r="I18" s="56" t="s">
        <v>1444</v>
      </c>
      <c r="J18" s="56">
        <v>0</v>
      </c>
      <c r="K18" s="56" t="s">
        <v>1444</v>
      </c>
      <c r="L18" s="56">
        <v>0</v>
      </c>
      <c r="M18" s="56" t="s">
        <v>1444</v>
      </c>
      <c r="N18" s="56" t="s">
        <v>1444</v>
      </c>
      <c r="O18" s="56" t="s">
        <v>1444</v>
      </c>
      <c r="P18" s="56">
        <v>0</v>
      </c>
      <c r="Q18" s="56">
        <v>0</v>
      </c>
      <c r="R18" s="82" t="s">
        <v>23</v>
      </c>
      <c r="S18" s="56"/>
    </row>
    <row r="19" spans="1:19" ht="20.100000000000001" hidden="1" customHeight="1">
      <c r="A19" s="55">
        <v>11</v>
      </c>
      <c r="B19" s="56">
        <v>11</v>
      </c>
      <c r="C19" s="56">
        <v>0</v>
      </c>
      <c r="D19" s="57">
        <v>0</v>
      </c>
      <c r="E19" s="58">
        <v>0</v>
      </c>
      <c r="F19" s="102">
        <v>0</v>
      </c>
      <c r="G19" s="71">
        <v>0</v>
      </c>
      <c r="H19" s="56">
        <v>0</v>
      </c>
      <c r="I19" s="56" t="s">
        <v>1444</v>
      </c>
      <c r="J19" s="56">
        <v>0</v>
      </c>
      <c r="K19" s="56" t="s">
        <v>1444</v>
      </c>
      <c r="L19" s="56">
        <v>0</v>
      </c>
      <c r="M19" s="56" t="s">
        <v>1444</v>
      </c>
      <c r="N19" s="56" t="s">
        <v>1444</v>
      </c>
      <c r="O19" s="56" t="s">
        <v>1444</v>
      </c>
      <c r="P19" s="56">
        <v>0</v>
      </c>
      <c r="Q19" s="56">
        <v>0</v>
      </c>
      <c r="R19" s="82" t="s">
        <v>23</v>
      </c>
      <c r="S19" s="56">
        <v>0</v>
      </c>
    </row>
    <row r="20" spans="1:19" ht="20.100000000000001" hidden="1" customHeight="1">
      <c r="A20" s="55">
        <v>12</v>
      </c>
      <c r="B20" s="56">
        <v>12</v>
      </c>
      <c r="C20" s="56">
        <v>0</v>
      </c>
      <c r="D20" s="57">
        <v>0</v>
      </c>
      <c r="E20" s="58">
        <v>0</v>
      </c>
      <c r="F20" s="102">
        <v>0</v>
      </c>
      <c r="G20" s="71">
        <v>0</v>
      </c>
      <c r="H20" s="56">
        <v>0</v>
      </c>
      <c r="I20" s="56" t="s">
        <v>1444</v>
      </c>
      <c r="J20" s="56">
        <v>0</v>
      </c>
      <c r="K20" s="56" t="s">
        <v>1444</v>
      </c>
      <c r="L20" s="56">
        <v>0</v>
      </c>
      <c r="M20" s="56" t="s">
        <v>1444</v>
      </c>
      <c r="N20" s="56" t="s">
        <v>1444</v>
      </c>
      <c r="O20" s="56" t="s">
        <v>1444</v>
      </c>
      <c r="P20" s="56">
        <v>0</v>
      </c>
      <c r="Q20" s="56">
        <v>0</v>
      </c>
      <c r="R20" s="82" t="s">
        <v>23</v>
      </c>
      <c r="S20" s="56">
        <v>0</v>
      </c>
    </row>
    <row r="21" spans="1:19" ht="20.100000000000001" hidden="1" customHeight="1">
      <c r="A21" s="55">
        <v>13</v>
      </c>
      <c r="B21" s="56">
        <v>13</v>
      </c>
      <c r="C21" s="56">
        <v>0</v>
      </c>
      <c r="D21" s="57">
        <v>0</v>
      </c>
      <c r="E21" s="58">
        <v>0</v>
      </c>
      <c r="F21" s="102">
        <v>0</v>
      </c>
      <c r="G21" s="71">
        <v>0</v>
      </c>
      <c r="H21" s="56">
        <v>0</v>
      </c>
      <c r="I21" s="56" t="s">
        <v>1444</v>
      </c>
      <c r="J21" s="56">
        <v>0</v>
      </c>
      <c r="K21" s="56" t="s">
        <v>1444</v>
      </c>
      <c r="L21" s="56">
        <v>0</v>
      </c>
      <c r="M21" s="56" t="s">
        <v>1444</v>
      </c>
      <c r="N21" s="56" t="s">
        <v>1444</v>
      </c>
      <c r="O21" s="56" t="s">
        <v>1444</v>
      </c>
      <c r="P21" s="56">
        <v>0</v>
      </c>
      <c r="Q21" s="56">
        <v>0</v>
      </c>
      <c r="R21" s="82" t="s">
        <v>23</v>
      </c>
      <c r="S21" s="56">
        <v>0</v>
      </c>
    </row>
    <row r="22" spans="1:19" ht="20.100000000000001" hidden="1" customHeight="1">
      <c r="A22" s="55">
        <v>14</v>
      </c>
      <c r="B22" s="56">
        <v>14</v>
      </c>
      <c r="C22" s="56">
        <v>0</v>
      </c>
      <c r="D22" s="57">
        <v>0</v>
      </c>
      <c r="E22" s="58">
        <v>0</v>
      </c>
      <c r="F22" s="102">
        <v>0</v>
      </c>
      <c r="G22" s="71">
        <v>0</v>
      </c>
      <c r="H22" s="56">
        <v>0</v>
      </c>
      <c r="I22" s="56" t="s">
        <v>1444</v>
      </c>
      <c r="J22" s="56">
        <v>0</v>
      </c>
      <c r="K22" s="56" t="s">
        <v>1444</v>
      </c>
      <c r="L22" s="56">
        <v>0</v>
      </c>
      <c r="M22" s="56" t="s">
        <v>1444</v>
      </c>
      <c r="N22" s="56" t="s">
        <v>1444</v>
      </c>
      <c r="O22" s="56" t="s">
        <v>1444</v>
      </c>
      <c r="P22" s="56">
        <v>0</v>
      </c>
      <c r="Q22" s="56">
        <v>0</v>
      </c>
      <c r="R22" s="82" t="s">
        <v>23</v>
      </c>
      <c r="S22" s="56">
        <v>0</v>
      </c>
    </row>
    <row r="23" spans="1:19" ht="20.100000000000001" hidden="1" customHeight="1">
      <c r="A23" s="55">
        <v>15</v>
      </c>
      <c r="B23" s="56">
        <v>15</v>
      </c>
      <c r="C23" s="56">
        <v>0</v>
      </c>
      <c r="D23" s="57">
        <v>0</v>
      </c>
      <c r="E23" s="58">
        <v>0</v>
      </c>
      <c r="F23" s="102">
        <v>0</v>
      </c>
      <c r="G23" s="71">
        <v>0</v>
      </c>
      <c r="H23" s="56">
        <v>0</v>
      </c>
      <c r="I23" s="56" t="s">
        <v>1444</v>
      </c>
      <c r="J23" s="56">
        <v>0</v>
      </c>
      <c r="K23" s="56" t="s">
        <v>1444</v>
      </c>
      <c r="L23" s="56">
        <v>0</v>
      </c>
      <c r="M23" s="56" t="s">
        <v>1444</v>
      </c>
      <c r="N23" s="56" t="s">
        <v>1444</v>
      </c>
      <c r="O23" s="56" t="s">
        <v>1444</v>
      </c>
      <c r="P23" s="56">
        <v>0</v>
      </c>
      <c r="Q23" s="56">
        <v>0</v>
      </c>
      <c r="R23" s="82" t="s">
        <v>23</v>
      </c>
      <c r="S23" s="56">
        <v>0</v>
      </c>
    </row>
    <row r="24" spans="1:19" ht="20.100000000000001" hidden="1" customHeight="1">
      <c r="A24" s="55">
        <v>16</v>
      </c>
      <c r="B24" s="56">
        <v>16</v>
      </c>
      <c r="C24" s="56">
        <v>0</v>
      </c>
      <c r="D24" s="57">
        <v>0</v>
      </c>
      <c r="E24" s="58">
        <v>0</v>
      </c>
      <c r="F24" s="102">
        <v>0</v>
      </c>
      <c r="G24" s="71">
        <v>0</v>
      </c>
      <c r="H24" s="56">
        <v>0</v>
      </c>
      <c r="I24" s="56" t="s">
        <v>1444</v>
      </c>
      <c r="J24" s="56">
        <v>0</v>
      </c>
      <c r="K24" s="56" t="s">
        <v>1444</v>
      </c>
      <c r="L24" s="56">
        <v>0</v>
      </c>
      <c r="M24" s="56" t="s">
        <v>1444</v>
      </c>
      <c r="N24" s="56" t="s">
        <v>1444</v>
      </c>
      <c r="O24" s="56" t="s">
        <v>1444</v>
      </c>
      <c r="P24" s="56">
        <v>0</v>
      </c>
      <c r="Q24" s="56">
        <v>0</v>
      </c>
      <c r="R24" s="82" t="s">
        <v>23</v>
      </c>
      <c r="S24" s="56">
        <v>0</v>
      </c>
    </row>
    <row r="25" spans="1:19" ht="20.100000000000001" hidden="1" customHeight="1">
      <c r="A25" s="55">
        <v>17</v>
      </c>
      <c r="B25" s="56">
        <v>17</v>
      </c>
      <c r="C25" s="56">
        <v>0</v>
      </c>
      <c r="D25" s="57">
        <v>0</v>
      </c>
      <c r="E25" s="58">
        <v>0</v>
      </c>
      <c r="F25" s="102">
        <v>0</v>
      </c>
      <c r="G25" s="71">
        <v>0</v>
      </c>
      <c r="H25" s="56">
        <v>0</v>
      </c>
      <c r="I25" s="56" t="s">
        <v>1444</v>
      </c>
      <c r="J25" s="56">
        <v>0</v>
      </c>
      <c r="K25" s="56" t="s">
        <v>1444</v>
      </c>
      <c r="L25" s="56">
        <v>0</v>
      </c>
      <c r="M25" s="56" t="s">
        <v>1444</v>
      </c>
      <c r="N25" s="56" t="s">
        <v>1444</v>
      </c>
      <c r="O25" s="56" t="s">
        <v>1444</v>
      </c>
      <c r="P25" s="56">
        <v>0</v>
      </c>
      <c r="Q25" s="56">
        <v>0</v>
      </c>
      <c r="R25" s="82" t="s">
        <v>23</v>
      </c>
      <c r="S25" s="56">
        <v>0</v>
      </c>
    </row>
    <row r="26" spans="1:19" ht="20.100000000000001" hidden="1" customHeight="1">
      <c r="A26" s="55">
        <v>18</v>
      </c>
      <c r="B26" s="56">
        <v>18</v>
      </c>
      <c r="C26" s="56">
        <v>0</v>
      </c>
      <c r="D26" s="57">
        <v>0</v>
      </c>
      <c r="E26" s="58">
        <v>0</v>
      </c>
      <c r="F26" s="102">
        <v>0</v>
      </c>
      <c r="G26" s="71">
        <v>0</v>
      </c>
      <c r="H26" s="56">
        <v>0</v>
      </c>
      <c r="I26" s="56" t="s">
        <v>1444</v>
      </c>
      <c r="J26" s="56">
        <v>0</v>
      </c>
      <c r="K26" s="56" t="s">
        <v>1444</v>
      </c>
      <c r="L26" s="56">
        <v>0</v>
      </c>
      <c r="M26" s="56" t="s">
        <v>1444</v>
      </c>
      <c r="N26" s="56" t="s">
        <v>1444</v>
      </c>
      <c r="O26" s="56" t="s">
        <v>1444</v>
      </c>
      <c r="P26" s="56">
        <v>0</v>
      </c>
      <c r="Q26" s="56">
        <v>0</v>
      </c>
      <c r="R26" s="82" t="s">
        <v>23</v>
      </c>
      <c r="S26" s="56">
        <v>0</v>
      </c>
    </row>
    <row r="27" spans="1:19" ht="20.100000000000001" hidden="1" customHeight="1">
      <c r="A27" s="55">
        <v>19</v>
      </c>
      <c r="B27" s="56">
        <v>19</v>
      </c>
      <c r="C27" s="56">
        <v>0</v>
      </c>
      <c r="D27" s="57">
        <v>0</v>
      </c>
      <c r="E27" s="58">
        <v>0</v>
      </c>
      <c r="F27" s="102">
        <v>0</v>
      </c>
      <c r="G27" s="71">
        <v>0</v>
      </c>
      <c r="H27" s="56">
        <v>0</v>
      </c>
      <c r="I27" s="56" t="s">
        <v>1444</v>
      </c>
      <c r="J27" s="56">
        <v>0</v>
      </c>
      <c r="K27" s="56" t="s">
        <v>1444</v>
      </c>
      <c r="L27" s="56">
        <v>0</v>
      </c>
      <c r="M27" s="56" t="s">
        <v>1444</v>
      </c>
      <c r="N27" s="56" t="s">
        <v>1444</v>
      </c>
      <c r="O27" s="56" t="s">
        <v>1444</v>
      </c>
      <c r="P27" s="56">
        <v>0</v>
      </c>
      <c r="Q27" s="56">
        <v>0</v>
      </c>
      <c r="R27" s="82" t="s">
        <v>23</v>
      </c>
      <c r="S27" s="56">
        <v>0</v>
      </c>
    </row>
    <row r="28" spans="1:19" ht="20.100000000000001" hidden="1" customHeight="1">
      <c r="A28" s="55">
        <v>20</v>
      </c>
      <c r="B28" s="56">
        <v>20</v>
      </c>
      <c r="C28" s="56">
        <v>0</v>
      </c>
      <c r="D28" s="57">
        <v>0</v>
      </c>
      <c r="E28" s="58">
        <v>0</v>
      </c>
      <c r="F28" s="102">
        <v>0</v>
      </c>
      <c r="G28" s="71">
        <v>0</v>
      </c>
      <c r="H28" s="56">
        <v>0</v>
      </c>
      <c r="I28" s="56" t="s">
        <v>1444</v>
      </c>
      <c r="J28" s="56">
        <v>0</v>
      </c>
      <c r="K28" s="56" t="s">
        <v>1444</v>
      </c>
      <c r="L28" s="56">
        <v>0</v>
      </c>
      <c r="M28" s="56" t="s">
        <v>1444</v>
      </c>
      <c r="N28" s="56" t="s">
        <v>1444</v>
      </c>
      <c r="O28" s="56" t="s">
        <v>1444</v>
      </c>
      <c r="P28" s="56">
        <v>0</v>
      </c>
      <c r="Q28" s="56">
        <v>0</v>
      </c>
      <c r="R28" s="82" t="s">
        <v>23</v>
      </c>
      <c r="S28" s="56">
        <v>0</v>
      </c>
    </row>
    <row r="29" spans="1:19" ht="20.100000000000001" hidden="1" customHeight="1">
      <c r="A29" s="55">
        <v>21</v>
      </c>
      <c r="B29" s="56">
        <v>21</v>
      </c>
      <c r="C29" s="56">
        <v>0</v>
      </c>
      <c r="D29" s="57">
        <v>0</v>
      </c>
      <c r="E29" s="58">
        <v>0</v>
      </c>
      <c r="F29" s="102">
        <v>0</v>
      </c>
      <c r="G29" s="71">
        <v>0</v>
      </c>
      <c r="H29" s="56">
        <v>0</v>
      </c>
      <c r="I29" s="56" t="s">
        <v>1444</v>
      </c>
      <c r="J29" s="56">
        <v>0</v>
      </c>
      <c r="K29" s="56" t="s">
        <v>1444</v>
      </c>
      <c r="L29" s="56">
        <v>0</v>
      </c>
      <c r="M29" s="56" t="s">
        <v>1444</v>
      </c>
      <c r="N29" s="56" t="s">
        <v>1444</v>
      </c>
      <c r="O29" s="56" t="s">
        <v>1444</v>
      </c>
      <c r="P29" s="56">
        <v>0</v>
      </c>
      <c r="Q29" s="56">
        <v>0</v>
      </c>
      <c r="R29" s="82" t="s">
        <v>23</v>
      </c>
      <c r="S29" s="56">
        <v>0</v>
      </c>
    </row>
    <row r="30" spans="1:19" ht="20.100000000000001" hidden="1" customHeight="1">
      <c r="A30" s="55">
        <v>22</v>
      </c>
      <c r="B30" s="56">
        <v>22</v>
      </c>
      <c r="C30" s="56">
        <v>0</v>
      </c>
      <c r="D30" s="57">
        <v>0</v>
      </c>
      <c r="E30" s="58">
        <v>0</v>
      </c>
      <c r="F30" s="102">
        <v>0</v>
      </c>
      <c r="G30" s="71">
        <v>0</v>
      </c>
      <c r="H30" s="56">
        <v>0</v>
      </c>
      <c r="I30" s="56" t="s">
        <v>1444</v>
      </c>
      <c r="J30" s="56">
        <v>0</v>
      </c>
      <c r="K30" s="56" t="s">
        <v>1444</v>
      </c>
      <c r="L30" s="56">
        <v>0</v>
      </c>
      <c r="M30" s="56" t="s">
        <v>1444</v>
      </c>
      <c r="N30" s="56" t="s">
        <v>1444</v>
      </c>
      <c r="O30" s="56" t="s">
        <v>1444</v>
      </c>
      <c r="P30" s="56">
        <v>0</v>
      </c>
      <c r="Q30" s="56">
        <v>0</v>
      </c>
      <c r="R30" s="82" t="s">
        <v>23</v>
      </c>
      <c r="S30" s="56">
        <v>0</v>
      </c>
    </row>
    <row r="31" spans="1:19" ht="20.100000000000001" hidden="1" customHeight="1">
      <c r="A31" s="55">
        <v>23</v>
      </c>
      <c r="B31" s="56">
        <v>23</v>
      </c>
      <c r="C31" s="56">
        <v>0</v>
      </c>
      <c r="D31" s="57">
        <v>0</v>
      </c>
      <c r="E31" s="58">
        <v>0</v>
      </c>
      <c r="F31" s="102">
        <v>0</v>
      </c>
      <c r="G31" s="71">
        <v>0</v>
      </c>
      <c r="H31" s="56">
        <v>0</v>
      </c>
      <c r="I31" s="56" t="s">
        <v>1444</v>
      </c>
      <c r="J31" s="56">
        <v>0</v>
      </c>
      <c r="K31" s="56" t="s">
        <v>1444</v>
      </c>
      <c r="L31" s="56">
        <v>0</v>
      </c>
      <c r="M31" s="56" t="s">
        <v>1444</v>
      </c>
      <c r="N31" s="56" t="s">
        <v>1444</v>
      </c>
      <c r="O31" s="56" t="s">
        <v>1444</v>
      </c>
      <c r="P31" s="56">
        <v>0</v>
      </c>
      <c r="Q31" s="56">
        <v>0</v>
      </c>
      <c r="R31" s="82" t="s">
        <v>23</v>
      </c>
      <c r="S31" s="56">
        <v>0</v>
      </c>
    </row>
    <row r="32" spans="1:19" ht="20.100000000000001" hidden="1" customHeight="1">
      <c r="A32" s="55">
        <v>24</v>
      </c>
      <c r="B32" s="56">
        <v>24</v>
      </c>
      <c r="C32" s="56">
        <v>0</v>
      </c>
      <c r="D32" s="57">
        <v>0</v>
      </c>
      <c r="E32" s="58">
        <v>0</v>
      </c>
      <c r="F32" s="102">
        <v>0</v>
      </c>
      <c r="G32" s="71">
        <v>0</v>
      </c>
      <c r="H32" s="56">
        <v>0</v>
      </c>
      <c r="I32" s="56" t="s">
        <v>1444</v>
      </c>
      <c r="J32" s="56">
        <v>0</v>
      </c>
      <c r="K32" s="56" t="s">
        <v>1444</v>
      </c>
      <c r="L32" s="56">
        <v>0</v>
      </c>
      <c r="M32" s="56" t="s">
        <v>1444</v>
      </c>
      <c r="N32" s="56" t="s">
        <v>1444</v>
      </c>
      <c r="O32" s="56" t="s">
        <v>1444</v>
      </c>
      <c r="P32" s="56">
        <v>0</v>
      </c>
      <c r="Q32" s="56">
        <v>0</v>
      </c>
      <c r="R32" s="82" t="s">
        <v>23</v>
      </c>
      <c r="S32" s="56">
        <v>0</v>
      </c>
    </row>
    <row r="33" spans="1:19" ht="20.100000000000001" hidden="1" customHeight="1">
      <c r="A33" s="55">
        <v>25</v>
      </c>
      <c r="B33" s="56">
        <v>25</v>
      </c>
      <c r="C33" s="56">
        <v>0</v>
      </c>
      <c r="D33" s="57">
        <v>0</v>
      </c>
      <c r="E33" s="58">
        <v>0</v>
      </c>
      <c r="F33" s="102">
        <v>0</v>
      </c>
      <c r="G33" s="71">
        <v>0</v>
      </c>
      <c r="H33" s="56">
        <v>0</v>
      </c>
      <c r="I33" s="56" t="s">
        <v>1444</v>
      </c>
      <c r="J33" s="56">
        <v>0</v>
      </c>
      <c r="K33" s="56" t="s">
        <v>1444</v>
      </c>
      <c r="L33" s="56">
        <v>0</v>
      </c>
      <c r="M33" s="56" t="s">
        <v>1444</v>
      </c>
      <c r="N33" s="56" t="s">
        <v>1444</v>
      </c>
      <c r="O33" s="56" t="s">
        <v>1444</v>
      </c>
      <c r="P33" s="56">
        <v>0</v>
      </c>
      <c r="Q33" s="56">
        <v>0</v>
      </c>
      <c r="R33" s="82" t="s">
        <v>23</v>
      </c>
      <c r="S33" s="56">
        <v>0</v>
      </c>
    </row>
    <row r="34" spans="1:19" ht="20.100000000000001" hidden="1" customHeight="1">
      <c r="A34" s="55">
        <v>26</v>
      </c>
      <c r="B34" s="56">
        <v>26</v>
      </c>
      <c r="C34" s="56">
        <v>0</v>
      </c>
      <c r="D34" s="57">
        <v>0</v>
      </c>
      <c r="E34" s="58">
        <v>0</v>
      </c>
      <c r="F34" s="102">
        <v>0</v>
      </c>
      <c r="G34" s="71">
        <v>0</v>
      </c>
      <c r="H34" s="56">
        <v>0</v>
      </c>
      <c r="I34" s="56" t="s">
        <v>1444</v>
      </c>
      <c r="J34" s="56">
        <v>0</v>
      </c>
      <c r="K34" s="56" t="s">
        <v>1444</v>
      </c>
      <c r="L34" s="56">
        <v>0</v>
      </c>
      <c r="M34" s="56" t="s">
        <v>1444</v>
      </c>
      <c r="N34" s="56" t="s">
        <v>1444</v>
      </c>
      <c r="O34" s="56" t="s">
        <v>1444</v>
      </c>
      <c r="P34" s="56">
        <v>0</v>
      </c>
      <c r="Q34" s="56">
        <v>0</v>
      </c>
      <c r="R34" s="82" t="s">
        <v>23</v>
      </c>
      <c r="S34" s="56">
        <v>0</v>
      </c>
    </row>
    <row r="35" spans="1:19" ht="20.100000000000001" hidden="1" customHeight="1">
      <c r="A35" s="55">
        <v>27</v>
      </c>
      <c r="B35" s="56">
        <v>27</v>
      </c>
      <c r="C35" s="56">
        <v>0</v>
      </c>
      <c r="D35" s="57">
        <v>0</v>
      </c>
      <c r="E35" s="58">
        <v>0</v>
      </c>
      <c r="F35" s="102">
        <v>0</v>
      </c>
      <c r="G35" s="71">
        <v>0</v>
      </c>
      <c r="H35" s="56">
        <v>0</v>
      </c>
      <c r="I35" s="56" t="s">
        <v>1444</v>
      </c>
      <c r="J35" s="56">
        <v>0</v>
      </c>
      <c r="K35" s="56" t="s">
        <v>1444</v>
      </c>
      <c r="L35" s="56">
        <v>0</v>
      </c>
      <c r="M35" s="56" t="s">
        <v>1444</v>
      </c>
      <c r="N35" s="56" t="s">
        <v>1444</v>
      </c>
      <c r="O35" s="56" t="s">
        <v>1444</v>
      </c>
      <c r="P35" s="56">
        <v>0</v>
      </c>
      <c r="Q35" s="56">
        <v>0</v>
      </c>
      <c r="R35" s="82" t="s">
        <v>23</v>
      </c>
      <c r="S35" s="56">
        <v>0</v>
      </c>
    </row>
    <row r="36" spans="1:19" ht="20.100000000000001" hidden="1" customHeight="1">
      <c r="A36" s="55">
        <v>28</v>
      </c>
      <c r="B36" s="56">
        <v>28</v>
      </c>
      <c r="C36" s="56">
        <v>0</v>
      </c>
      <c r="D36" s="57">
        <v>0</v>
      </c>
      <c r="E36" s="58">
        <v>0</v>
      </c>
      <c r="F36" s="102">
        <v>0</v>
      </c>
      <c r="G36" s="71">
        <v>0</v>
      </c>
      <c r="H36" s="56">
        <v>0</v>
      </c>
      <c r="I36" s="56" t="s">
        <v>1444</v>
      </c>
      <c r="J36" s="56">
        <v>0</v>
      </c>
      <c r="K36" s="56" t="s">
        <v>1444</v>
      </c>
      <c r="L36" s="56">
        <v>0</v>
      </c>
      <c r="M36" s="56" t="s">
        <v>1444</v>
      </c>
      <c r="N36" s="56" t="s">
        <v>1444</v>
      </c>
      <c r="O36" s="56" t="s">
        <v>1444</v>
      </c>
      <c r="P36" s="56">
        <v>0</v>
      </c>
      <c r="Q36" s="56">
        <v>0</v>
      </c>
      <c r="R36" s="82" t="s">
        <v>23</v>
      </c>
      <c r="S36" s="56">
        <v>0</v>
      </c>
    </row>
    <row r="37" spans="1:19" ht="20.100000000000001" hidden="1" customHeight="1">
      <c r="A37" s="55">
        <v>29</v>
      </c>
      <c r="B37" s="56">
        <v>29</v>
      </c>
      <c r="C37" s="56">
        <v>0</v>
      </c>
      <c r="D37" s="57">
        <v>0</v>
      </c>
      <c r="E37" s="58">
        <v>0</v>
      </c>
      <c r="F37" s="102">
        <v>0</v>
      </c>
      <c r="G37" s="71">
        <v>0</v>
      </c>
      <c r="H37" s="56">
        <v>0</v>
      </c>
      <c r="I37" s="56" t="s">
        <v>1444</v>
      </c>
      <c r="J37" s="56">
        <v>0</v>
      </c>
      <c r="K37" s="56" t="s">
        <v>1444</v>
      </c>
      <c r="L37" s="56">
        <v>0</v>
      </c>
      <c r="M37" s="56" t="s">
        <v>1444</v>
      </c>
      <c r="N37" s="56" t="s">
        <v>1444</v>
      </c>
      <c r="O37" s="56" t="s">
        <v>1444</v>
      </c>
      <c r="P37" s="56">
        <v>0</v>
      </c>
      <c r="Q37" s="56">
        <v>0</v>
      </c>
      <c r="R37" s="82" t="s">
        <v>23</v>
      </c>
      <c r="S37" s="56">
        <v>0</v>
      </c>
    </row>
    <row r="38" spans="1:19" ht="20.100000000000001" hidden="1" customHeight="1">
      <c r="A38" s="55">
        <v>30</v>
      </c>
      <c r="B38" s="56">
        <v>30</v>
      </c>
      <c r="C38" s="56">
        <v>0</v>
      </c>
      <c r="D38" s="57">
        <v>0</v>
      </c>
      <c r="E38" s="58">
        <v>0</v>
      </c>
      <c r="F38" s="102">
        <v>0</v>
      </c>
      <c r="G38" s="71">
        <v>0</v>
      </c>
      <c r="H38" s="56">
        <v>0</v>
      </c>
      <c r="I38" s="56" t="s">
        <v>1444</v>
      </c>
      <c r="J38" s="56">
        <v>0</v>
      </c>
      <c r="K38" s="56" t="s">
        <v>1444</v>
      </c>
      <c r="L38" s="56">
        <v>0</v>
      </c>
      <c r="M38" s="56" t="s">
        <v>1444</v>
      </c>
      <c r="N38" s="56" t="s">
        <v>1444</v>
      </c>
      <c r="O38" s="56" t="s">
        <v>1444</v>
      </c>
      <c r="P38" s="56">
        <v>0</v>
      </c>
      <c r="Q38" s="56">
        <v>0</v>
      </c>
      <c r="R38" s="82" t="s">
        <v>23</v>
      </c>
      <c r="S38" s="56">
        <v>0</v>
      </c>
    </row>
    <row r="39" spans="1:19" ht="20.100000000000001" hidden="1" customHeight="1">
      <c r="A39" s="55">
        <v>31</v>
      </c>
      <c r="B39" s="56">
        <v>31</v>
      </c>
      <c r="C39" s="56">
        <v>0</v>
      </c>
      <c r="D39" s="57">
        <v>0</v>
      </c>
      <c r="E39" s="58">
        <v>0</v>
      </c>
      <c r="F39" s="102">
        <v>0</v>
      </c>
      <c r="G39" s="71">
        <v>0</v>
      </c>
      <c r="H39" s="56">
        <v>0</v>
      </c>
      <c r="I39" s="56" t="s">
        <v>1444</v>
      </c>
      <c r="J39" s="56">
        <v>0</v>
      </c>
      <c r="K39" s="56" t="s">
        <v>1444</v>
      </c>
      <c r="L39" s="56">
        <v>0</v>
      </c>
      <c r="M39" s="56" t="s">
        <v>1444</v>
      </c>
      <c r="N39" s="56" t="s">
        <v>1444</v>
      </c>
      <c r="O39" s="56" t="s">
        <v>1444</v>
      </c>
      <c r="P39" s="56">
        <v>0</v>
      </c>
      <c r="Q39" s="56">
        <v>0</v>
      </c>
      <c r="R39" s="82" t="s">
        <v>23</v>
      </c>
      <c r="S39" s="56">
        <v>0</v>
      </c>
    </row>
    <row r="40" spans="1:19" ht="20.100000000000001" hidden="1" customHeight="1">
      <c r="A40" s="55">
        <v>32</v>
      </c>
      <c r="B40" s="56">
        <v>32</v>
      </c>
      <c r="C40" s="56">
        <v>0</v>
      </c>
      <c r="D40" s="57">
        <v>0</v>
      </c>
      <c r="E40" s="58">
        <v>0</v>
      </c>
      <c r="F40" s="102">
        <v>0</v>
      </c>
      <c r="G40" s="71">
        <v>0</v>
      </c>
      <c r="H40" s="56">
        <v>0</v>
      </c>
      <c r="I40" s="56" t="s">
        <v>1444</v>
      </c>
      <c r="J40" s="56">
        <v>0</v>
      </c>
      <c r="K40" s="56" t="s">
        <v>1444</v>
      </c>
      <c r="L40" s="56">
        <v>0</v>
      </c>
      <c r="M40" s="56" t="s">
        <v>1444</v>
      </c>
      <c r="N40" s="56" t="s">
        <v>1444</v>
      </c>
      <c r="O40" s="56" t="s">
        <v>1444</v>
      </c>
      <c r="P40" s="56">
        <v>0</v>
      </c>
      <c r="Q40" s="56">
        <v>0</v>
      </c>
      <c r="R40" s="82" t="s">
        <v>23</v>
      </c>
      <c r="S40" s="56">
        <v>1</v>
      </c>
    </row>
    <row r="41" spans="1:19" ht="20.100000000000001" hidden="1" customHeight="1">
      <c r="A41" s="55">
        <v>33</v>
      </c>
      <c r="B41" s="56">
        <v>33</v>
      </c>
      <c r="C41" s="56">
        <v>0</v>
      </c>
      <c r="D41" s="57">
        <v>0</v>
      </c>
      <c r="E41" s="58">
        <v>0</v>
      </c>
      <c r="F41" s="102">
        <v>0</v>
      </c>
      <c r="G41" s="71">
        <v>0</v>
      </c>
      <c r="H41" s="56">
        <v>0</v>
      </c>
      <c r="I41" s="56" t="s">
        <v>1444</v>
      </c>
      <c r="J41" s="56">
        <v>0</v>
      </c>
      <c r="K41" s="56" t="s">
        <v>1444</v>
      </c>
      <c r="L41" s="56">
        <v>0</v>
      </c>
      <c r="M41" s="56" t="s">
        <v>1444</v>
      </c>
      <c r="N41" s="56" t="s">
        <v>1444</v>
      </c>
      <c r="O41" s="56" t="s">
        <v>1444</v>
      </c>
      <c r="P41" s="56">
        <v>0</v>
      </c>
      <c r="Q41" s="56">
        <v>0</v>
      </c>
      <c r="R41" s="82" t="s">
        <v>23</v>
      </c>
      <c r="S41" s="56">
        <v>2</v>
      </c>
    </row>
    <row r="42" spans="1:19" ht="20.100000000000001" hidden="1" customHeight="1">
      <c r="A42" s="55">
        <v>34</v>
      </c>
      <c r="B42" s="56">
        <v>34</v>
      </c>
      <c r="C42" s="56" t="s">
        <v>1444</v>
      </c>
      <c r="D42" s="57" t="s">
        <v>1444</v>
      </c>
      <c r="E42" s="58" t="s">
        <v>1444</v>
      </c>
      <c r="F42" s="102" t="s">
        <v>1444</v>
      </c>
      <c r="G42" s="71" t="s">
        <v>1444</v>
      </c>
      <c r="H42" s="56" t="s">
        <v>1444</v>
      </c>
      <c r="I42" s="56" t="s">
        <v>1444</v>
      </c>
      <c r="J42" s="56" t="s">
        <v>1444</v>
      </c>
      <c r="K42" s="56" t="s">
        <v>1444</v>
      </c>
      <c r="L42" s="56" t="s">
        <v>1444</v>
      </c>
      <c r="M42" s="56" t="s">
        <v>1444</v>
      </c>
      <c r="N42" s="56" t="s">
        <v>1444</v>
      </c>
      <c r="O42" s="56" t="s">
        <v>1444</v>
      </c>
      <c r="P42" s="56" t="s">
        <v>1444</v>
      </c>
      <c r="Q42" s="56" t="s">
        <v>1444</v>
      </c>
      <c r="R42" s="82" t="s">
        <v>1444</v>
      </c>
      <c r="S42" s="56" t="s">
        <v>1444</v>
      </c>
    </row>
    <row r="43" spans="1:19" ht="20.100000000000001" hidden="1" customHeight="1">
      <c r="A43" s="55">
        <v>35</v>
      </c>
      <c r="B43" s="56">
        <v>35</v>
      </c>
      <c r="C43" s="56" t="s">
        <v>1444</v>
      </c>
      <c r="D43" s="57" t="s">
        <v>1444</v>
      </c>
      <c r="E43" s="58" t="s">
        <v>1444</v>
      </c>
      <c r="F43" s="102" t="s">
        <v>1444</v>
      </c>
      <c r="G43" s="71" t="s">
        <v>1444</v>
      </c>
      <c r="H43" s="56" t="s">
        <v>1444</v>
      </c>
      <c r="I43" s="56" t="s">
        <v>1444</v>
      </c>
      <c r="J43" s="56" t="s">
        <v>1444</v>
      </c>
      <c r="K43" s="56" t="s">
        <v>1444</v>
      </c>
      <c r="L43" s="56" t="s">
        <v>1444</v>
      </c>
      <c r="M43" s="56" t="s">
        <v>1444</v>
      </c>
      <c r="N43" s="56" t="s">
        <v>1444</v>
      </c>
      <c r="O43" s="56" t="s">
        <v>1444</v>
      </c>
      <c r="P43" s="56" t="s">
        <v>1444</v>
      </c>
      <c r="Q43" s="56" t="s">
        <v>1444</v>
      </c>
      <c r="R43" s="82" t="s">
        <v>1444</v>
      </c>
      <c r="S43" s="56" t="s">
        <v>1444</v>
      </c>
    </row>
    <row r="44" spans="1:19" ht="20.100000000000001" hidden="1" customHeight="1">
      <c r="A44" s="55">
        <v>36</v>
      </c>
      <c r="B44" s="56">
        <v>36</v>
      </c>
      <c r="C44" s="56" t="s">
        <v>1444</v>
      </c>
      <c r="D44" s="57" t="s">
        <v>1444</v>
      </c>
      <c r="E44" s="58" t="s">
        <v>1444</v>
      </c>
      <c r="F44" s="102" t="s">
        <v>1444</v>
      </c>
      <c r="G44" s="71" t="s">
        <v>1444</v>
      </c>
      <c r="H44" s="56" t="s">
        <v>1444</v>
      </c>
      <c r="I44" s="56" t="s">
        <v>1444</v>
      </c>
      <c r="J44" s="56" t="s">
        <v>1444</v>
      </c>
      <c r="K44" s="56" t="s">
        <v>1444</v>
      </c>
      <c r="L44" s="56" t="s">
        <v>1444</v>
      </c>
      <c r="M44" s="56" t="s">
        <v>1444</v>
      </c>
      <c r="N44" s="56" t="s">
        <v>1444</v>
      </c>
      <c r="O44" s="56" t="s">
        <v>1444</v>
      </c>
      <c r="P44" s="56" t="s">
        <v>1444</v>
      </c>
      <c r="Q44" s="56" t="s">
        <v>1444</v>
      </c>
      <c r="R44" s="82" t="s">
        <v>1444</v>
      </c>
      <c r="S44" s="56" t="s">
        <v>1444</v>
      </c>
    </row>
    <row r="45" spans="1:19" ht="20.100000000000001" hidden="1" customHeight="1">
      <c r="A45" s="55">
        <v>37</v>
      </c>
      <c r="B45" s="56">
        <v>37</v>
      </c>
      <c r="C45" s="56" t="s">
        <v>1444</v>
      </c>
      <c r="D45" s="57" t="s">
        <v>1444</v>
      </c>
      <c r="E45" s="58" t="s">
        <v>1444</v>
      </c>
      <c r="F45" s="102" t="s">
        <v>1444</v>
      </c>
      <c r="G45" s="71" t="s">
        <v>1444</v>
      </c>
      <c r="H45" s="56" t="s">
        <v>1444</v>
      </c>
      <c r="I45" s="56" t="s">
        <v>1444</v>
      </c>
      <c r="J45" s="56" t="s">
        <v>1444</v>
      </c>
      <c r="K45" s="56" t="s">
        <v>1444</v>
      </c>
      <c r="L45" s="56" t="s">
        <v>1444</v>
      </c>
      <c r="M45" s="56" t="s">
        <v>1444</v>
      </c>
      <c r="N45" s="56" t="s">
        <v>1444</v>
      </c>
      <c r="O45" s="56" t="s">
        <v>1444</v>
      </c>
      <c r="P45" s="56" t="s">
        <v>1444</v>
      </c>
      <c r="Q45" s="56" t="s">
        <v>1444</v>
      </c>
      <c r="R45" s="82" t="s">
        <v>1444</v>
      </c>
      <c r="S45" s="56" t="s">
        <v>1444</v>
      </c>
    </row>
    <row r="46" spans="1:19" ht="20.100000000000001" hidden="1" customHeight="1">
      <c r="A46" s="55">
        <v>38</v>
      </c>
      <c r="B46" s="56">
        <v>38</v>
      </c>
      <c r="C46" s="56" t="s">
        <v>1444</v>
      </c>
      <c r="D46" s="57" t="s">
        <v>1444</v>
      </c>
      <c r="E46" s="58" t="s">
        <v>1444</v>
      </c>
      <c r="F46" s="102" t="s">
        <v>1444</v>
      </c>
      <c r="G46" s="71" t="s">
        <v>1444</v>
      </c>
      <c r="H46" s="56" t="s">
        <v>1444</v>
      </c>
      <c r="I46" s="56" t="s">
        <v>1444</v>
      </c>
      <c r="J46" s="56" t="s">
        <v>1444</v>
      </c>
      <c r="K46" s="56" t="s">
        <v>1444</v>
      </c>
      <c r="L46" s="56" t="s">
        <v>1444</v>
      </c>
      <c r="M46" s="56" t="s">
        <v>1444</v>
      </c>
      <c r="N46" s="56" t="s">
        <v>1444</v>
      </c>
      <c r="O46" s="56" t="s">
        <v>1444</v>
      </c>
      <c r="P46" s="56" t="s">
        <v>1444</v>
      </c>
      <c r="Q46" s="56" t="s">
        <v>1444</v>
      </c>
      <c r="R46" s="82" t="s">
        <v>1444</v>
      </c>
      <c r="S46" s="56" t="s">
        <v>1444</v>
      </c>
    </row>
    <row r="47" spans="1:19" ht="20.100000000000001" hidden="1" customHeight="1">
      <c r="A47" s="55">
        <v>39</v>
      </c>
      <c r="B47" s="56">
        <v>39</v>
      </c>
      <c r="C47" s="56" t="s">
        <v>1444</v>
      </c>
      <c r="D47" s="57" t="s">
        <v>1444</v>
      </c>
      <c r="E47" s="58" t="s">
        <v>1444</v>
      </c>
      <c r="F47" s="102" t="s">
        <v>1444</v>
      </c>
      <c r="G47" s="71" t="s">
        <v>1444</v>
      </c>
      <c r="H47" s="56" t="s">
        <v>1444</v>
      </c>
      <c r="I47" s="56" t="s">
        <v>1444</v>
      </c>
      <c r="J47" s="56" t="s">
        <v>1444</v>
      </c>
      <c r="K47" s="56" t="s">
        <v>1444</v>
      </c>
      <c r="L47" s="56" t="s">
        <v>1444</v>
      </c>
      <c r="M47" s="56" t="s">
        <v>1444</v>
      </c>
      <c r="N47" s="56" t="s">
        <v>1444</v>
      </c>
      <c r="O47" s="56" t="s">
        <v>1444</v>
      </c>
      <c r="P47" s="56" t="s">
        <v>1444</v>
      </c>
      <c r="Q47" s="56" t="s">
        <v>1444</v>
      </c>
      <c r="R47" s="82" t="s">
        <v>1444</v>
      </c>
      <c r="S47" s="56" t="s">
        <v>1444</v>
      </c>
    </row>
    <row r="48" spans="1:19" ht="20.100000000000001" hidden="1" customHeight="1">
      <c r="A48" s="55">
        <v>40</v>
      </c>
      <c r="B48" s="56">
        <v>40</v>
      </c>
      <c r="C48" s="56" t="s">
        <v>1444</v>
      </c>
      <c r="D48" s="57" t="s">
        <v>1444</v>
      </c>
      <c r="E48" s="58" t="s">
        <v>1444</v>
      </c>
      <c r="F48" s="102" t="s">
        <v>1444</v>
      </c>
      <c r="G48" s="71" t="s">
        <v>1444</v>
      </c>
      <c r="H48" s="56" t="s">
        <v>1444</v>
      </c>
      <c r="I48" s="56" t="s">
        <v>1444</v>
      </c>
      <c r="J48" s="56" t="s">
        <v>1444</v>
      </c>
      <c r="K48" s="56" t="s">
        <v>1444</v>
      </c>
      <c r="L48" s="56" t="s">
        <v>1444</v>
      </c>
      <c r="M48" s="56" t="s">
        <v>1444</v>
      </c>
      <c r="N48" s="56" t="s">
        <v>1444</v>
      </c>
      <c r="O48" s="56" t="s">
        <v>1444</v>
      </c>
      <c r="P48" s="56" t="s">
        <v>1444</v>
      </c>
      <c r="Q48" s="56" t="s">
        <v>1444</v>
      </c>
      <c r="R48" s="82" t="s">
        <v>1444</v>
      </c>
      <c r="S48" s="56" t="s">
        <v>1444</v>
      </c>
    </row>
    <row r="49" spans="1:19" ht="20.100000000000001" hidden="1" customHeight="1">
      <c r="A49" s="55">
        <v>41</v>
      </c>
      <c r="B49" s="56">
        <v>41</v>
      </c>
      <c r="C49" s="56" t="s">
        <v>1444</v>
      </c>
      <c r="D49" s="57" t="s">
        <v>1444</v>
      </c>
      <c r="E49" s="58" t="s">
        <v>1444</v>
      </c>
      <c r="F49" s="102" t="s">
        <v>1444</v>
      </c>
      <c r="G49" s="71" t="s">
        <v>1444</v>
      </c>
      <c r="H49" s="56" t="s">
        <v>1444</v>
      </c>
      <c r="I49" s="56" t="s">
        <v>1444</v>
      </c>
      <c r="J49" s="56" t="s">
        <v>1444</v>
      </c>
      <c r="K49" s="56" t="s">
        <v>1444</v>
      </c>
      <c r="L49" s="56" t="s">
        <v>1444</v>
      </c>
      <c r="M49" s="56" t="s">
        <v>1444</v>
      </c>
      <c r="N49" s="56" t="s">
        <v>1444</v>
      </c>
      <c r="O49" s="56" t="s">
        <v>1444</v>
      </c>
      <c r="P49" s="56" t="s">
        <v>1444</v>
      </c>
      <c r="Q49" s="56" t="s">
        <v>1444</v>
      </c>
      <c r="R49" s="82" t="s">
        <v>1444</v>
      </c>
      <c r="S49" s="56" t="s">
        <v>1444</v>
      </c>
    </row>
    <row r="50" spans="1:19" ht="20.100000000000001" hidden="1" customHeight="1">
      <c r="A50" s="55">
        <v>42</v>
      </c>
      <c r="B50" s="56">
        <v>42</v>
      </c>
      <c r="C50" s="56" t="s">
        <v>1444</v>
      </c>
      <c r="D50" s="57" t="s">
        <v>1444</v>
      </c>
      <c r="E50" s="58" t="s">
        <v>1444</v>
      </c>
      <c r="F50" s="102" t="s">
        <v>1444</v>
      </c>
      <c r="G50" s="71" t="s">
        <v>1444</v>
      </c>
      <c r="H50" s="56" t="s">
        <v>1444</v>
      </c>
      <c r="I50" s="56" t="s">
        <v>1444</v>
      </c>
      <c r="J50" s="56" t="s">
        <v>1444</v>
      </c>
      <c r="K50" s="56" t="s">
        <v>1444</v>
      </c>
      <c r="L50" s="56" t="s">
        <v>1444</v>
      </c>
      <c r="M50" s="56" t="s">
        <v>1444</v>
      </c>
      <c r="N50" s="56" t="s">
        <v>1444</v>
      </c>
      <c r="O50" s="56" t="s">
        <v>1444</v>
      </c>
      <c r="P50" s="56" t="s">
        <v>1444</v>
      </c>
      <c r="Q50" s="56" t="s">
        <v>1444</v>
      </c>
      <c r="R50" s="82" t="s">
        <v>1444</v>
      </c>
      <c r="S50" s="56" t="s">
        <v>1444</v>
      </c>
    </row>
    <row r="51" spans="1:19" ht="20.100000000000001" hidden="1" customHeight="1">
      <c r="A51" s="55">
        <v>43</v>
      </c>
      <c r="B51" s="56">
        <v>43</v>
      </c>
      <c r="C51" s="56" t="s">
        <v>1444</v>
      </c>
      <c r="D51" s="57" t="s">
        <v>1444</v>
      </c>
      <c r="E51" s="58" t="s">
        <v>1444</v>
      </c>
      <c r="F51" s="102" t="s">
        <v>1444</v>
      </c>
      <c r="G51" s="71" t="s">
        <v>1444</v>
      </c>
      <c r="H51" s="56" t="s">
        <v>1444</v>
      </c>
      <c r="I51" s="56" t="s">
        <v>1444</v>
      </c>
      <c r="J51" s="56" t="s">
        <v>1444</v>
      </c>
      <c r="K51" s="56" t="s">
        <v>1444</v>
      </c>
      <c r="L51" s="56" t="s">
        <v>1444</v>
      </c>
      <c r="M51" s="56" t="s">
        <v>1444</v>
      </c>
      <c r="N51" s="56" t="s">
        <v>1444</v>
      </c>
      <c r="O51" s="56" t="s">
        <v>1444</v>
      </c>
      <c r="P51" s="56" t="s">
        <v>1444</v>
      </c>
      <c r="Q51" s="56" t="s">
        <v>1444</v>
      </c>
      <c r="R51" s="82" t="s">
        <v>1444</v>
      </c>
      <c r="S51" s="56" t="s">
        <v>1444</v>
      </c>
    </row>
    <row r="52" spans="1:19" ht="20.100000000000001" hidden="1" customHeight="1">
      <c r="A52" s="55">
        <v>44</v>
      </c>
      <c r="B52" s="56">
        <v>44</v>
      </c>
      <c r="C52" s="56" t="s">
        <v>1444</v>
      </c>
      <c r="D52" s="57" t="s">
        <v>1444</v>
      </c>
      <c r="E52" s="58" t="s">
        <v>1444</v>
      </c>
      <c r="F52" s="102" t="s">
        <v>1444</v>
      </c>
      <c r="G52" s="71" t="s">
        <v>1444</v>
      </c>
      <c r="H52" s="56" t="s">
        <v>1444</v>
      </c>
      <c r="I52" s="56" t="s">
        <v>1444</v>
      </c>
      <c r="J52" s="56" t="s">
        <v>1444</v>
      </c>
      <c r="K52" s="56" t="s">
        <v>1444</v>
      </c>
      <c r="L52" s="56" t="s">
        <v>1444</v>
      </c>
      <c r="M52" s="56" t="s">
        <v>1444</v>
      </c>
      <c r="N52" s="56" t="s">
        <v>1444</v>
      </c>
      <c r="O52" s="56" t="s">
        <v>1444</v>
      </c>
      <c r="P52" s="56" t="s">
        <v>1444</v>
      </c>
      <c r="Q52" s="56" t="s">
        <v>1444</v>
      </c>
      <c r="R52" s="82" t="s">
        <v>1444</v>
      </c>
      <c r="S52" s="56" t="s">
        <v>1444</v>
      </c>
    </row>
    <row r="53" spans="1:19" s="80" customFormat="1" ht="10.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</row>
    <row r="54" spans="1:19" ht="15.75" customHeight="1">
      <c r="A54" s="35"/>
      <c r="B54" s="35"/>
      <c r="C54" s="250" t="s">
        <v>43</v>
      </c>
      <c r="D54" s="250"/>
      <c r="E54" s="250"/>
      <c r="F54" s="250"/>
      <c r="G54" s="250"/>
      <c r="H54" s="250"/>
      <c r="I54" s="250"/>
      <c r="J54" s="250"/>
      <c r="K54" s="250"/>
      <c r="L54" s="251"/>
      <c r="M54" s="35"/>
      <c r="N54" s="35"/>
      <c r="O54" s="35"/>
      <c r="P54" s="35"/>
      <c r="Q54" s="35"/>
      <c r="R54" s="62"/>
      <c r="S54" s="68"/>
    </row>
    <row r="55" spans="1:19" ht="24">
      <c r="A55" s="35"/>
      <c r="B55" s="35"/>
      <c r="C55" s="41" t="s">
        <v>0</v>
      </c>
      <c r="D55" s="252" t="s">
        <v>44</v>
      </c>
      <c r="E55" s="253"/>
      <c r="F55" s="254"/>
      <c r="G55" s="33" t="s">
        <v>45</v>
      </c>
      <c r="H55" s="258" t="s">
        <v>46</v>
      </c>
      <c r="I55" s="259"/>
      <c r="J55" s="260" t="s">
        <v>1405</v>
      </c>
      <c r="K55" s="261"/>
      <c r="L55" s="234"/>
      <c r="M55" s="247"/>
      <c r="N55" s="35"/>
      <c r="O55" s="35"/>
      <c r="P55" s="35"/>
      <c r="Q55" s="35"/>
      <c r="R55" s="62"/>
      <c r="S55" s="68"/>
    </row>
    <row r="56" spans="1:19" ht="12.75" customHeight="1">
      <c r="A56" s="35"/>
      <c r="B56" s="35"/>
      <c r="C56" s="43">
        <v>1</v>
      </c>
      <c r="D56" s="232" t="s">
        <v>228</v>
      </c>
      <c r="E56" s="233"/>
      <c r="F56" s="44"/>
      <c r="G56" s="43">
        <v>4</v>
      </c>
      <c r="H56" s="221">
        <v>1</v>
      </c>
      <c r="I56" s="222"/>
      <c r="J56" s="268"/>
      <c r="K56" s="268"/>
      <c r="L56" s="230"/>
      <c r="M56" s="231"/>
      <c r="N56" s="35"/>
      <c r="O56" s="35"/>
      <c r="P56" s="35"/>
      <c r="Q56" s="35"/>
      <c r="R56" s="62"/>
      <c r="S56" s="68"/>
    </row>
    <row r="57" spans="1:19" ht="12.75" customHeight="1">
      <c r="A57" s="35"/>
      <c r="B57" s="35"/>
      <c r="C57" s="43">
        <v>2</v>
      </c>
      <c r="D57" s="232" t="s">
        <v>229</v>
      </c>
      <c r="E57" s="233"/>
      <c r="F57" s="44"/>
      <c r="G57" s="43">
        <v>0</v>
      </c>
      <c r="H57" s="221">
        <v>0</v>
      </c>
      <c r="I57" s="222"/>
      <c r="J57" s="268"/>
      <c r="K57" s="268"/>
      <c r="L57" s="230"/>
      <c r="M57" s="231"/>
      <c r="N57" s="35"/>
      <c r="O57" s="35"/>
      <c r="P57" s="35"/>
      <c r="Q57" s="35"/>
      <c r="R57" s="62"/>
      <c r="S57" s="68"/>
    </row>
    <row r="58" spans="1:19" ht="12.75" customHeight="1">
      <c r="A58" s="35"/>
      <c r="B58" s="35"/>
      <c r="C58" s="255" t="s">
        <v>47</v>
      </c>
      <c r="D58" s="256"/>
      <c r="E58" s="256"/>
      <c r="F58" s="257"/>
      <c r="G58" s="42">
        <v>4</v>
      </c>
      <c r="H58" s="269">
        <v>1</v>
      </c>
      <c r="I58" s="270"/>
      <c r="J58" s="268"/>
      <c r="K58" s="268"/>
      <c r="L58" s="230"/>
      <c r="M58" s="231"/>
      <c r="N58" s="35"/>
      <c r="O58" s="35"/>
      <c r="P58" s="35"/>
      <c r="Q58" s="35"/>
      <c r="R58" s="62"/>
      <c r="S58" s="68"/>
    </row>
    <row r="59" spans="1:19" ht="12.75" customHeight="1">
      <c r="A59" s="35"/>
      <c r="B59" s="35"/>
      <c r="P59" s="265" t="s">
        <v>1445</v>
      </c>
      <c r="Q59" s="265"/>
      <c r="R59" s="265"/>
      <c r="S59" s="265"/>
    </row>
    <row r="60" spans="1:19" ht="12.75" customHeight="1">
      <c r="A60" s="35"/>
      <c r="B60" s="35"/>
      <c r="C60" s="266" t="s">
        <v>13</v>
      </c>
      <c r="D60" s="266"/>
      <c r="E60" s="262" t="s">
        <v>1433</v>
      </c>
      <c r="F60" s="262"/>
      <c r="G60" s="262"/>
      <c r="H60" s="263" t="s">
        <v>1431</v>
      </c>
      <c r="I60" s="263"/>
      <c r="J60" s="263"/>
      <c r="K60" s="263"/>
      <c r="L60" s="263"/>
      <c r="M60" s="263"/>
      <c r="N60" s="263"/>
      <c r="O60" s="263"/>
      <c r="P60" s="226" t="s">
        <v>1391</v>
      </c>
      <c r="Q60" s="226"/>
      <c r="R60" s="226"/>
      <c r="S60" s="226"/>
    </row>
    <row r="61" spans="1:19" ht="12" customHeight="1">
      <c r="A61" s="35"/>
      <c r="B61" s="35"/>
      <c r="E61" s="169"/>
      <c r="F61" s="176"/>
      <c r="G61" s="171"/>
      <c r="H61" s="171"/>
      <c r="I61" s="179"/>
      <c r="J61" s="171"/>
      <c r="K61" s="176"/>
      <c r="M61" s="172"/>
      <c r="P61" s="36"/>
      <c r="Q61" s="47"/>
      <c r="R61" s="47"/>
    </row>
    <row r="62" spans="1:19">
      <c r="A62" s="35"/>
      <c r="B62" s="35"/>
      <c r="E62" s="169"/>
      <c r="F62" s="148"/>
      <c r="G62" s="171"/>
      <c r="H62" s="171"/>
      <c r="I62" s="171"/>
      <c r="J62" s="171"/>
      <c r="K62" s="172"/>
      <c r="L62" s="172"/>
      <c r="M62" s="172"/>
      <c r="R62" s="40"/>
    </row>
    <row r="63" spans="1:19">
      <c r="A63" s="35"/>
      <c r="B63" s="35"/>
      <c r="G63" s="35"/>
      <c r="L63" s="37"/>
    </row>
    <row r="64" spans="1:19">
      <c r="A64" s="35"/>
      <c r="B64" s="35"/>
      <c r="G64" s="35"/>
      <c r="L64" s="37"/>
    </row>
    <row r="65" spans="1:19">
      <c r="A65" s="35"/>
      <c r="B65" s="35"/>
    </row>
    <row r="66" spans="1:19" s="81" customFormat="1" ht="12.75" customHeight="1">
      <c r="A66" s="64" t="s">
        <v>124</v>
      </c>
      <c r="C66" s="267" t="s">
        <v>1390</v>
      </c>
      <c r="D66" s="267"/>
      <c r="E66" s="64"/>
      <c r="F66" s="64"/>
      <c r="G66" s="264"/>
      <c r="H66" s="264"/>
      <c r="I66" s="264"/>
      <c r="J66" s="264"/>
      <c r="K66" s="64"/>
      <c r="L66" s="64"/>
      <c r="M66" s="64"/>
      <c r="N66" s="64"/>
      <c r="O66" s="64"/>
      <c r="P66" s="264" t="s">
        <v>1432</v>
      </c>
      <c r="Q66" s="264"/>
      <c r="R66" s="264"/>
      <c r="S66" s="264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20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184" customWidth="1"/>
    <col min="2" max="2" width="8.85546875" style="185" customWidth="1"/>
    <col min="3" max="3" width="12.42578125" style="118" customWidth="1"/>
    <col min="4" max="4" width="8.140625" style="186" bestFit="1" customWidth="1"/>
    <col min="5" max="5" width="7.7109375" style="186" customWidth="1"/>
    <col min="6" max="6" width="7.140625" style="185" customWidth="1"/>
    <col min="7" max="8" width="3.5703125" style="154" customWidth="1"/>
    <col min="9" max="9" width="4" style="154" customWidth="1"/>
    <col min="10" max="10" width="4.28515625" style="154" bestFit="1" customWidth="1"/>
    <col min="11" max="11" width="3.5703125" style="154" customWidth="1"/>
    <col min="12" max="12" width="4" style="154" customWidth="1"/>
    <col min="13" max="14" width="3.5703125" style="154" customWidth="1"/>
    <col min="15" max="16" width="4.5703125" style="154" customWidth="1"/>
    <col min="17" max="17" width="4.140625" style="154" customWidth="1"/>
    <col min="18" max="18" width="4.28515625" style="154" customWidth="1"/>
    <col min="19" max="19" width="10.85546875" style="185" customWidth="1"/>
    <col min="20" max="20" width="10.28515625" style="154" bestFit="1" customWidth="1"/>
    <col min="21" max="21" width="9.140625" style="116" customWidth="1"/>
    <col min="22" max="22" width="4.7109375" style="127" hidden="1" customWidth="1"/>
    <col min="23" max="23" width="12.42578125" style="127" hidden="1" customWidth="1"/>
    <col min="24" max="24" width="9.140625" style="116" customWidth="1"/>
    <col min="25" max="256" width="9.140625" style="118"/>
    <col min="257" max="257" width="3.7109375" style="118" customWidth="1"/>
    <col min="258" max="258" width="8.85546875" style="118" customWidth="1"/>
    <col min="259" max="259" width="12.42578125" style="118" customWidth="1"/>
    <col min="260" max="260" width="8.140625" style="118" bestFit="1" customWidth="1"/>
    <col min="261" max="261" width="7.7109375" style="118" customWidth="1"/>
    <col min="262" max="262" width="7.140625" style="118" customWidth="1"/>
    <col min="263" max="264" width="3.5703125" style="118" customWidth="1"/>
    <col min="265" max="265" width="4" style="118" customWidth="1"/>
    <col min="266" max="266" width="4.28515625" style="118" bestFit="1" customWidth="1"/>
    <col min="267" max="267" width="3.5703125" style="118" customWidth="1"/>
    <col min="268" max="268" width="4.7109375" style="118" customWidth="1"/>
    <col min="269" max="270" width="0" style="118" hidden="1" customWidth="1"/>
    <col min="271" max="272" width="4.5703125" style="118" customWidth="1"/>
    <col min="273" max="273" width="4.140625" style="118" customWidth="1"/>
    <col min="274" max="274" width="4.28515625" style="118" customWidth="1"/>
    <col min="275" max="275" width="10.85546875" style="118" customWidth="1"/>
    <col min="276" max="276" width="10.28515625" style="118" bestFit="1" customWidth="1"/>
    <col min="277" max="277" width="9.140625" style="118" customWidth="1"/>
    <col min="278" max="279" width="0" style="118" hidden="1" customWidth="1"/>
    <col min="280" max="280" width="9.140625" style="118" customWidth="1"/>
    <col min="281" max="512" width="9.140625" style="118"/>
    <col min="513" max="513" width="3.7109375" style="118" customWidth="1"/>
    <col min="514" max="514" width="8.85546875" style="118" customWidth="1"/>
    <col min="515" max="515" width="12.42578125" style="118" customWidth="1"/>
    <col min="516" max="516" width="8.140625" style="118" bestFit="1" customWidth="1"/>
    <col min="517" max="517" width="7.7109375" style="118" customWidth="1"/>
    <col min="518" max="518" width="7.140625" style="118" customWidth="1"/>
    <col min="519" max="520" width="3.5703125" style="118" customWidth="1"/>
    <col min="521" max="521" width="4" style="118" customWidth="1"/>
    <col min="522" max="522" width="4.28515625" style="118" bestFit="1" customWidth="1"/>
    <col min="523" max="523" width="3.5703125" style="118" customWidth="1"/>
    <col min="524" max="524" width="4.7109375" style="118" customWidth="1"/>
    <col min="525" max="526" width="0" style="118" hidden="1" customWidth="1"/>
    <col min="527" max="528" width="4.5703125" style="118" customWidth="1"/>
    <col min="529" max="529" width="4.140625" style="118" customWidth="1"/>
    <col min="530" max="530" width="4.28515625" style="118" customWidth="1"/>
    <col min="531" max="531" width="10.85546875" style="118" customWidth="1"/>
    <col min="532" max="532" width="10.28515625" style="118" bestFit="1" customWidth="1"/>
    <col min="533" max="533" width="9.140625" style="118" customWidth="1"/>
    <col min="534" max="535" width="0" style="118" hidden="1" customWidth="1"/>
    <col min="536" max="536" width="9.140625" style="118" customWidth="1"/>
    <col min="537" max="768" width="9.140625" style="118"/>
    <col min="769" max="769" width="3.7109375" style="118" customWidth="1"/>
    <col min="770" max="770" width="8.85546875" style="118" customWidth="1"/>
    <col min="771" max="771" width="12.42578125" style="118" customWidth="1"/>
    <col min="772" max="772" width="8.140625" style="118" bestFit="1" customWidth="1"/>
    <col min="773" max="773" width="7.7109375" style="118" customWidth="1"/>
    <col min="774" max="774" width="7.140625" style="118" customWidth="1"/>
    <col min="775" max="776" width="3.5703125" style="118" customWidth="1"/>
    <col min="777" max="777" width="4" style="118" customWidth="1"/>
    <col min="778" max="778" width="4.28515625" style="118" bestFit="1" customWidth="1"/>
    <col min="779" max="779" width="3.5703125" style="118" customWidth="1"/>
    <col min="780" max="780" width="4.7109375" style="118" customWidth="1"/>
    <col min="781" max="782" width="0" style="118" hidden="1" customWidth="1"/>
    <col min="783" max="784" width="4.5703125" style="118" customWidth="1"/>
    <col min="785" max="785" width="4.140625" style="118" customWidth="1"/>
    <col min="786" max="786" width="4.28515625" style="118" customWidth="1"/>
    <col min="787" max="787" width="10.85546875" style="118" customWidth="1"/>
    <col min="788" max="788" width="10.28515625" style="118" bestFit="1" customWidth="1"/>
    <col min="789" max="789" width="9.140625" style="118" customWidth="1"/>
    <col min="790" max="791" width="0" style="118" hidden="1" customWidth="1"/>
    <col min="792" max="792" width="9.140625" style="118" customWidth="1"/>
    <col min="793" max="1024" width="9.140625" style="118"/>
    <col min="1025" max="1025" width="3.7109375" style="118" customWidth="1"/>
    <col min="1026" max="1026" width="8.85546875" style="118" customWidth="1"/>
    <col min="1027" max="1027" width="12.42578125" style="118" customWidth="1"/>
    <col min="1028" max="1028" width="8.140625" style="118" bestFit="1" customWidth="1"/>
    <col min="1029" max="1029" width="7.7109375" style="118" customWidth="1"/>
    <col min="1030" max="1030" width="7.140625" style="118" customWidth="1"/>
    <col min="1031" max="1032" width="3.5703125" style="118" customWidth="1"/>
    <col min="1033" max="1033" width="4" style="118" customWidth="1"/>
    <col min="1034" max="1034" width="4.28515625" style="118" bestFit="1" customWidth="1"/>
    <col min="1035" max="1035" width="3.5703125" style="118" customWidth="1"/>
    <col min="1036" max="1036" width="4.7109375" style="118" customWidth="1"/>
    <col min="1037" max="1038" width="0" style="118" hidden="1" customWidth="1"/>
    <col min="1039" max="1040" width="4.5703125" style="118" customWidth="1"/>
    <col min="1041" max="1041" width="4.140625" style="118" customWidth="1"/>
    <col min="1042" max="1042" width="4.28515625" style="118" customWidth="1"/>
    <col min="1043" max="1043" width="10.85546875" style="118" customWidth="1"/>
    <col min="1044" max="1044" width="10.28515625" style="118" bestFit="1" customWidth="1"/>
    <col min="1045" max="1045" width="9.140625" style="118" customWidth="1"/>
    <col min="1046" max="1047" width="0" style="118" hidden="1" customWidth="1"/>
    <col min="1048" max="1048" width="9.140625" style="118" customWidth="1"/>
    <col min="1049" max="1280" width="9.140625" style="118"/>
    <col min="1281" max="1281" width="3.7109375" style="118" customWidth="1"/>
    <col min="1282" max="1282" width="8.85546875" style="118" customWidth="1"/>
    <col min="1283" max="1283" width="12.42578125" style="118" customWidth="1"/>
    <col min="1284" max="1284" width="8.140625" style="118" bestFit="1" customWidth="1"/>
    <col min="1285" max="1285" width="7.7109375" style="118" customWidth="1"/>
    <col min="1286" max="1286" width="7.140625" style="118" customWidth="1"/>
    <col min="1287" max="1288" width="3.5703125" style="118" customWidth="1"/>
    <col min="1289" max="1289" width="4" style="118" customWidth="1"/>
    <col min="1290" max="1290" width="4.28515625" style="118" bestFit="1" customWidth="1"/>
    <col min="1291" max="1291" width="3.5703125" style="118" customWidth="1"/>
    <col min="1292" max="1292" width="4.7109375" style="118" customWidth="1"/>
    <col min="1293" max="1294" width="0" style="118" hidden="1" customWidth="1"/>
    <col min="1295" max="1296" width="4.5703125" style="118" customWidth="1"/>
    <col min="1297" max="1297" width="4.140625" style="118" customWidth="1"/>
    <col min="1298" max="1298" width="4.28515625" style="118" customWidth="1"/>
    <col min="1299" max="1299" width="10.85546875" style="118" customWidth="1"/>
    <col min="1300" max="1300" width="10.28515625" style="118" bestFit="1" customWidth="1"/>
    <col min="1301" max="1301" width="9.140625" style="118" customWidth="1"/>
    <col min="1302" max="1303" width="0" style="118" hidden="1" customWidth="1"/>
    <col min="1304" max="1304" width="9.140625" style="118" customWidth="1"/>
    <col min="1305" max="1536" width="9.140625" style="118"/>
    <col min="1537" max="1537" width="3.7109375" style="118" customWidth="1"/>
    <col min="1538" max="1538" width="8.85546875" style="118" customWidth="1"/>
    <col min="1539" max="1539" width="12.42578125" style="118" customWidth="1"/>
    <col min="1540" max="1540" width="8.140625" style="118" bestFit="1" customWidth="1"/>
    <col min="1541" max="1541" width="7.7109375" style="118" customWidth="1"/>
    <col min="1542" max="1542" width="7.140625" style="118" customWidth="1"/>
    <col min="1543" max="1544" width="3.5703125" style="118" customWidth="1"/>
    <col min="1545" max="1545" width="4" style="118" customWidth="1"/>
    <col min="1546" max="1546" width="4.28515625" style="118" bestFit="1" customWidth="1"/>
    <col min="1547" max="1547" width="3.5703125" style="118" customWidth="1"/>
    <col min="1548" max="1548" width="4.7109375" style="118" customWidth="1"/>
    <col min="1549" max="1550" width="0" style="118" hidden="1" customWidth="1"/>
    <col min="1551" max="1552" width="4.5703125" style="118" customWidth="1"/>
    <col min="1553" max="1553" width="4.140625" style="118" customWidth="1"/>
    <col min="1554" max="1554" width="4.28515625" style="118" customWidth="1"/>
    <col min="1555" max="1555" width="10.85546875" style="118" customWidth="1"/>
    <col min="1556" max="1556" width="10.28515625" style="118" bestFit="1" customWidth="1"/>
    <col min="1557" max="1557" width="9.140625" style="118" customWidth="1"/>
    <col min="1558" max="1559" width="0" style="118" hidden="1" customWidth="1"/>
    <col min="1560" max="1560" width="9.140625" style="118" customWidth="1"/>
    <col min="1561" max="1792" width="9.140625" style="118"/>
    <col min="1793" max="1793" width="3.7109375" style="118" customWidth="1"/>
    <col min="1794" max="1794" width="8.85546875" style="118" customWidth="1"/>
    <col min="1795" max="1795" width="12.42578125" style="118" customWidth="1"/>
    <col min="1796" max="1796" width="8.140625" style="118" bestFit="1" customWidth="1"/>
    <col min="1797" max="1797" width="7.7109375" style="118" customWidth="1"/>
    <col min="1798" max="1798" width="7.140625" style="118" customWidth="1"/>
    <col min="1799" max="1800" width="3.5703125" style="118" customWidth="1"/>
    <col min="1801" max="1801" width="4" style="118" customWidth="1"/>
    <col min="1802" max="1802" width="4.28515625" style="118" bestFit="1" customWidth="1"/>
    <col min="1803" max="1803" width="3.5703125" style="118" customWidth="1"/>
    <col min="1804" max="1804" width="4.7109375" style="118" customWidth="1"/>
    <col min="1805" max="1806" width="0" style="118" hidden="1" customWidth="1"/>
    <col min="1807" max="1808" width="4.5703125" style="118" customWidth="1"/>
    <col min="1809" max="1809" width="4.140625" style="118" customWidth="1"/>
    <col min="1810" max="1810" width="4.28515625" style="118" customWidth="1"/>
    <col min="1811" max="1811" width="10.85546875" style="118" customWidth="1"/>
    <col min="1812" max="1812" width="10.28515625" style="118" bestFit="1" customWidth="1"/>
    <col min="1813" max="1813" width="9.140625" style="118" customWidth="1"/>
    <col min="1814" max="1815" width="0" style="118" hidden="1" customWidth="1"/>
    <col min="1816" max="1816" width="9.140625" style="118" customWidth="1"/>
    <col min="1817" max="2048" width="9.140625" style="118"/>
    <col min="2049" max="2049" width="3.7109375" style="118" customWidth="1"/>
    <col min="2050" max="2050" width="8.85546875" style="118" customWidth="1"/>
    <col min="2051" max="2051" width="12.42578125" style="118" customWidth="1"/>
    <col min="2052" max="2052" width="8.140625" style="118" bestFit="1" customWidth="1"/>
    <col min="2053" max="2053" width="7.7109375" style="118" customWidth="1"/>
    <col min="2054" max="2054" width="7.140625" style="118" customWidth="1"/>
    <col min="2055" max="2056" width="3.5703125" style="118" customWidth="1"/>
    <col min="2057" max="2057" width="4" style="118" customWidth="1"/>
    <col min="2058" max="2058" width="4.28515625" style="118" bestFit="1" customWidth="1"/>
    <col min="2059" max="2059" width="3.5703125" style="118" customWidth="1"/>
    <col min="2060" max="2060" width="4.7109375" style="118" customWidth="1"/>
    <col min="2061" max="2062" width="0" style="118" hidden="1" customWidth="1"/>
    <col min="2063" max="2064" width="4.5703125" style="118" customWidth="1"/>
    <col min="2065" max="2065" width="4.140625" style="118" customWidth="1"/>
    <col min="2066" max="2066" width="4.28515625" style="118" customWidth="1"/>
    <col min="2067" max="2067" width="10.85546875" style="118" customWidth="1"/>
    <col min="2068" max="2068" width="10.28515625" style="118" bestFit="1" customWidth="1"/>
    <col min="2069" max="2069" width="9.140625" style="118" customWidth="1"/>
    <col min="2070" max="2071" width="0" style="118" hidden="1" customWidth="1"/>
    <col min="2072" max="2072" width="9.140625" style="118" customWidth="1"/>
    <col min="2073" max="2304" width="9.140625" style="118"/>
    <col min="2305" max="2305" width="3.7109375" style="118" customWidth="1"/>
    <col min="2306" max="2306" width="8.85546875" style="118" customWidth="1"/>
    <col min="2307" max="2307" width="12.42578125" style="118" customWidth="1"/>
    <col min="2308" max="2308" width="8.140625" style="118" bestFit="1" customWidth="1"/>
    <col min="2309" max="2309" width="7.7109375" style="118" customWidth="1"/>
    <col min="2310" max="2310" width="7.140625" style="118" customWidth="1"/>
    <col min="2311" max="2312" width="3.5703125" style="118" customWidth="1"/>
    <col min="2313" max="2313" width="4" style="118" customWidth="1"/>
    <col min="2314" max="2314" width="4.28515625" style="118" bestFit="1" customWidth="1"/>
    <col min="2315" max="2315" width="3.5703125" style="118" customWidth="1"/>
    <col min="2316" max="2316" width="4.7109375" style="118" customWidth="1"/>
    <col min="2317" max="2318" width="0" style="118" hidden="1" customWidth="1"/>
    <col min="2319" max="2320" width="4.5703125" style="118" customWidth="1"/>
    <col min="2321" max="2321" width="4.140625" style="118" customWidth="1"/>
    <col min="2322" max="2322" width="4.28515625" style="118" customWidth="1"/>
    <col min="2323" max="2323" width="10.85546875" style="118" customWidth="1"/>
    <col min="2324" max="2324" width="10.28515625" style="118" bestFit="1" customWidth="1"/>
    <col min="2325" max="2325" width="9.140625" style="118" customWidth="1"/>
    <col min="2326" max="2327" width="0" style="118" hidden="1" customWidth="1"/>
    <col min="2328" max="2328" width="9.140625" style="118" customWidth="1"/>
    <col min="2329" max="2560" width="9.140625" style="118"/>
    <col min="2561" max="2561" width="3.7109375" style="118" customWidth="1"/>
    <col min="2562" max="2562" width="8.85546875" style="118" customWidth="1"/>
    <col min="2563" max="2563" width="12.42578125" style="118" customWidth="1"/>
    <col min="2564" max="2564" width="8.140625" style="118" bestFit="1" customWidth="1"/>
    <col min="2565" max="2565" width="7.7109375" style="118" customWidth="1"/>
    <col min="2566" max="2566" width="7.140625" style="118" customWidth="1"/>
    <col min="2567" max="2568" width="3.5703125" style="118" customWidth="1"/>
    <col min="2569" max="2569" width="4" style="118" customWidth="1"/>
    <col min="2570" max="2570" width="4.28515625" style="118" bestFit="1" customWidth="1"/>
    <col min="2571" max="2571" width="3.5703125" style="118" customWidth="1"/>
    <col min="2572" max="2572" width="4.7109375" style="118" customWidth="1"/>
    <col min="2573" max="2574" width="0" style="118" hidden="1" customWidth="1"/>
    <col min="2575" max="2576" width="4.5703125" style="118" customWidth="1"/>
    <col min="2577" max="2577" width="4.140625" style="118" customWidth="1"/>
    <col min="2578" max="2578" width="4.28515625" style="118" customWidth="1"/>
    <col min="2579" max="2579" width="10.85546875" style="118" customWidth="1"/>
    <col min="2580" max="2580" width="10.28515625" style="118" bestFit="1" customWidth="1"/>
    <col min="2581" max="2581" width="9.140625" style="118" customWidth="1"/>
    <col min="2582" max="2583" width="0" style="118" hidden="1" customWidth="1"/>
    <col min="2584" max="2584" width="9.140625" style="118" customWidth="1"/>
    <col min="2585" max="2816" width="9.140625" style="118"/>
    <col min="2817" max="2817" width="3.7109375" style="118" customWidth="1"/>
    <col min="2818" max="2818" width="8.85546875" style="118" customWidth="1"/>
    <col min="2819" max="2819" width="12.42578125" style="118" customWidth="1"/>
    <col min="2820" max="2820" width="8.140625" style="118" bestFit="1" customWidth="1"/>
    <col min="2821" max="2821" width="7.7109375" style="118" customWidth="1"/>
    <col min="2822" max="2822" width="7.140625" style="118" customWidth="1"/>
    <col min="2823" max="2824" width="3.5703125" style="118" customWidth="1"/>
    <col min="2825" max="2825" width="4" style="118" customWidth="1"/>
    <col min="2826" max="2826" width="4.28515625" style="118" bestFit="1" customWidth="1"/>
    <col min="2827" max="2827" width="3.5703125" style="118" customWidth="1"/>
    <col min="2828" max="2828" width="4.7109375" style="118" customWidth="1"/>
    <col min="2829" max="2830" width="0" style="118" hidden="1" customWidth="1"/>
    <col min="2831" max="2832" width="4.5703125" style="118" customWidth="1"/>
    <col min="2833" max="2833" width="4.140625" style="118" customWidth="1"/>
    <col min="2834" max="2834" width="4.28515625" style="118" customWidth="1"/>
    <col min="2835" max="2835" width="10.85546875" style="118" customWidth="1"/>
    <col min="2836" max="2836" width="10.28515625" style="118" bestFit="1" customWidth="1"/>
    <col min="2837" max="2837" width="9.140625" style="118" customWidth="1"/>
    <col min="2838" max="2839" width="0" style="118" hidden="1" customWidth="1"/>
    <col min="2840" max="2840" width="9.140625" style="118" customWidth="1"/>
    <col min="2841" max="3072" width="9.140625" style="118"/>
    <col min="3073" max="3073" width="3.7109375" style="118" customWidth="1"/>
    <col min="3074" max="3074" width="8.85546875" style="118" customWidth="1"/>
    <col min="3075" max="3075" width="12.42578125" style="118" customWidth="1"/>
    <col min="3076" max="3076" width="8.140625" style="118" bestFit="1" customWidth="1"/>
    <col min="3077" max="3077" width="7.7109375" style="118" customWidth="1"/>
    <col min="3078" max="3078" width="7.140625" style="118" customWidth="1"/>
    <col min="3079" max="3080" width="3.5703125" style="118" customWidth="1"/>
    <col min="3081" max="3081" width="4" style="118" customWidth="1"/>
    <col min="3082" max="3082" width="4.28515625" style="118" bestFit="1" customWidth="1"/>
    <col min="3083" max="3083" width="3.5703125" style="118" customWidth="1"/>
    <col min="3084" max="3084" width="4.7109375" style="118" customWidth="1"/>
    <col min="3085" max="3086" width="0" style="118" hidden="1" customWidth="1"/>
    <col min="3087" max="3088" width="4.5703125" style="118" customWidth="1"/>
    <col min="3089" max="3089" width="4.140625" style="118" customWidth="1"/>
    <col min="3090" max="3090" width="4.28515625" style="118" customWidth="1"/>
    <col min="3091" max="3091" width="10.85546875" style="118" customWidth="1"/>
    <col min="3092" max="3092" width="10.28515625" style="118" bestFit="1" customWidth="1"/>
    <col min="3093" max="3093" width="9.140625" style="118" customWidth="1"/>
    <col min="3094" max="3095" width="0" style="118" hidden="1" customWidth="1"/>
    <col min="3096" max="3096" width="9.140625" style="118" customWidth="1"/>
    <col min="3097" max="3328" width="9.140625" style="118"/>
    <col min="3329" max="3329" width="3.7109375" style="118" customWidth="1"/>
    <col min="3330" max="3330" width="8.85546875" style="118" customWidth="1"/>
    <col min="3331" max="3331" width="12.42578125" style="118" customWidth="1"/>
    <col min="3332" max="3332" width="8.140625" style="118" bestFit="1" customWidth="1"/>
    <col min="3333" max="3333" width="7.7109375" style="118" customWidth="1"/>
    <col min="3334" max="3334" width="7.140625" style="118" customWidth="1"/>
    <col min="3335" max="3336" width="3.5703125" style="118" customWidth="1"/>
    <col min="3337" max="3337" width="4" style="118" customWidth="1"/>
    <col min="3338" max="3338" width="4.28515625" style="118" bestFit="1" customWidth="1"/>
    <col min="3339" max="3339" width="3.5703125" style="118" customWidth="1"/>
    <col min="3340" max="3340" width="4.7109375" style="118" customWidth="1"/>
    <col min="3341" max="3342" width="0" style="118" hidden="1" customWidth="1"/>
    <col min="3343" max="3344" width="4.5703125" style="118" customWidth="1"/>
    <col min="3345" max="3345" width="4.140625" style="118" customWidth="1"/>
    <col min="3346" max="3346" width="4.28515625" style="118" customWidth="1"/>
    <col min="3347" max="3347" width="10.85546875" style="118" customWidth="1"/>
    <col min="3348" max="3348" width="10.28515625" style="118" bestFit="1" customWidth="1"/>
    <col min="3349" max="3349" width="9.140625" style="118" customWidth="1"/>
    <col min="3350" max="3351" width="0" style="118" hidden="1" customWidth="1"/>
    <col min="3352" max="3352" width="9.140625" style="118" customWidth="1"/>
    <col min="3353" max="3584" width="9.140625" style="118"/>
    <col min="3585" max="3585" width="3.7109375" style="118" customWidth="1"/>
    <col min="3586" max="3586" width="8.85546875" style="118" customWidth="1"/>
    <col min="3587" max="3587" width="12.42578125" style="118" customWidth="1"/>
    <col min="3588" max="3588" width="8.140625" style="118" bestFit="1" customWidth="1"/>
    <col min="3589" max="3589" width="7.7109375" style="118" customWidth="1"/>
    <col min="3590" max="3590" width="7.140625" style="118" customWidth="1"/>
    <col min="3591" max="3592" width="3.5703125" style="118" customWidth="1"/>
    <col min="3593" max="3593" width="4" style="118" customWidth="1"/>
    <col min="3594" max="3594" width="4.28515625" style="118" bestFit="1" customWidth="1"/>
    <col min="3595" max="3595" width="3.5703125" style="118" customWidth="1"/>
    <col min="3596" max="3596" width="4.7109375" style="118" customWidth="1"/>
    <col min="3597" max="3598" width="0" style="118" hidden="1" customWidth="1"/>
    <col min="3599" max="3600" width="4.5703125" style="118" customWidth="1"/>
    <col min="3601" max="3601" width="4.140625" style="118" customWidth="1"/>
    <col min="3602" max="3602" width="4.28515625" style="118" customWidth="1"/>
    <col min="3603" max="3603" width="10.85546875" style="118" customWidth="1"/>
    <col min="3604" max="3604" width="10.28515625" style="118" bestFit="1" customWidth="1"/>
    <col min="3605" max="3605" width="9.140625" style="118" customWidth="1"/>
    <col min="3606" max="3607" width="0" style="118" hidden="1" customWidth="1"/>
    <col min="3608" max="3608" width="9.140625" style="118" customWidth="1"/>
    <col min="3609" max="3840" width="9.140625" style="118"/>
    <col min="3841" max="3841" width="3.7109375" style="118" customWidth="1"/>
    <col min="3842" max="3842" width="8.85546875" style="118" customWidth="1"/>
    <col min="3843" max="3843" width="12.42578125" style="118" customWidth="1"/>
    <col min="3844" max="3844" width="8.140625" style="118" bestFit="1" customWidth="1"/>
    <col min="3845" max="3845" width="7.7109375" style="118" customWidth="1"/>
    <col min="3846" max="3846" width="7.140625" style="118" customWidth="1"/>
    <col min="3847" max="3848" width="3.5703125" style="118" customWidth="1"/>
    <col min="3849" max="3849" width="4" style="118" customWidth="1"/>
    <col min="3850" max="3850" width="4.28515625" style="118" bestFit="1" customWidth="1"/>
    <col min="3851" max="3851" width="3.5703125" style="118" customWidth="1"/>
    <col min="3852" max="3852" width="4.7109375" style="118" customWidth="1"/>
    <col min="3853" max="3854" width="0" style="118" hidden="1" customWidth="1"/>
    <col min="3855" max="3856" width="4.5703125" style="118" customWidth="1"/>
    <col min="3857" max="3857" width="4.140625" style="118" customWidth="1"/>
    <col min="3858" max="3858" width="4.28515625" style="118" customWidth="1"/>
    <col min="3859" max="3859" width="10.85546875" style="118" customWidth="1"/>
    <col min="3860" max="3860" width="10.28515625" style="118" bestFit="1" customWidth="1"/>
    <col min="3861" max="3861" width="9.140625" style="118" customWidth="1"/>
    <col min="3862" max="3863" width="0" style="118" hidden="1" customWidth="1"/>
    <col min="3864" max="3864" width="9.140625" style="118" customWidth="1"/>
    <col min="3865" max="4096" width="9.140625" style="118"/>
    <col min="4097" max="4097" width="3.7109375" style="118" customWidth="1"/>
    <col min="4098" max="4098" width="8.85546875" style="118" customWidth="1"/>
    <col min="4099" max="4099" width="12.42578125" style="118" customWidth="1"/>
    <col min="4100" max="4100" width="8.140625" style="118" bestFit="1" customWidth="1"/>
    <col min="4101" max="4101" width="7.7109375" style="118" customWidth="1"/>
    <col min="4102" max="4102" width="7.140625" style="118" customWidth="1"/>
    <col min="4103" max="4104" width="3.5703125" style="118" customWidth="1"/>
    <col min="4105" max="4105" width="4" style="118" customWidth="1"/>
    <col min="4106" max="4106" width="4.28515625" style="118" bestFit="1" customWidth="1"/>
    <col min="4107" max="4107" width="3.5703125" style="118" customWidth="1"/>
    <col min="4108" max="4108" width="4.7109375" style="118" customWidth="1"/>
    <col min="4109" max="4110" width="0" style="118" hidden="1" customWidth="1"/>
    <col min="4111" max="4112" width="4.5703125" style="118" customWidth="1"/>
    <col min="4113" max="4113" width="4.140625" style="118" customWidth="1"/>
    <col min="4114" max="4114" width="4.28515625" style="118" customWidth="1"/>
    <col min="4115" max="4115" width="10.85546875" style="118" customWidth="1"/>
    <col min="4116" max="4116" width="10.28515625" style="118" bestFit="1" customWidth="1"/>
    <col min="4117" max="4117" width="9.140625" style="118" customWidth="1"/>
    <col min="4118" max="4119" width="0" style="118" hidden="1" customWidth="1"/>
    <col min="4120" max="4120" width="9.140625" style="118" customWidth="1"/>
    <col min="4121" max="4352" width="9.140625" style="118"/>
    <col min="4353" max="4353" width="3.7109375" style="118" customWidth="1"/>
    <col min="4354" max="4354" width="8.85546875" style="118" customWidth="1"/>
    <col min="4355" max="4355" width="12.42578125" style="118" customWidth="1"/>
    <col min="4356" max="4356" width="8.140625" style="118" bestFit="1" customWidth="1"/>
    <col min="4357" max="4357" width="7.7109375" style="118" customWidth="1"/>
    <col min="4358" max="4358" width="7.140625" style="118" customWidth="1"/>
    <col min="4359" max="4360" width="3.5703125" style="118" customWidth="1"/>
    <col min="4361" max="4361" width="4" style="118" customWidth="1"/>
    <col min="4362" max="4362" width="4.28515625" style="118" bestFit="1" customWidth="1"/>
    <col min="4363" max="4363" width="3.5703125" style="118" customWidth="1"/>
    <col min="4364" max="4364" width="4.7109375" style="118" customWidth="1"/>
    <col min="4365" max="4366" width="0" style="118" hidden="1" customWidth="1"/>
    <col min="4367" max="4368" width="4.5703125" style="118" customWidth="1"/>
    <col min="4369" max="4369" width="4.140625" style="118" customWidth="1"/>
    <col min="4370" max="4370" width="4.28515625" style="118" customWidth="1"/>
    <col min="4371" max="4371" width="10.85546875" style="118" customWidth="1"/>
    <col min="4372" max="4372" width="10.28515625" style="118" bestFit="1" customWidth="1"/>
    <col min="4373" max="4373" width="9.140625" style="118" customWidth="1"/>
    <col min="4374" max="4375" width="0" style="118" hidden="1" customWidth="1"/>
    <col min="4376" max="4376" width="9.140625" style="118" customWidth="1"/>
    <col min="4377" max="4608" width="9.140625" style="118"/>
    <col min="4609" max="4609" width="3.7109375" style="118" customWidth="1"/>
    <col min="4610" max="4610" width="8.85546875" style="118" customWidth="1"/>
    <col min="4611" max="4611" width="12.42578125" style="118" customWidth="1"/>
    <col min="4612" max="4612" width="8.140625" style="118" bestFit="1" customWidth="1"/>
    <col min="4613" max="4613" width="7.7109375" style="118" customWidth="1"/>
    <col min="4614" max="4614" width="7.140625" style="118" customWidth="1"/>
    <col min="4615" max="4616" width="3.5703125" style="118" customWidth="1"/>
    <col min="4617" max="4617" width="4" style="118" customWidth="1"/>
    <col min="4618" max="4618" width="4.28515625" style="118" bestFit="1" customWidth="1"/>
    <col min="4619" max="4619" width="3.5703125" style="118" customWidth="1"/>
    <col min="4620" max="4620" width="4.7109375" style="118" customWidth="1"/>
    <col min="4621" max="4622" width="0" style="118" hidden="1" customWidth="1"/>
    <col min="4623" max="4624" width="4.5703125" style="118" customWidth="1"/>
    <col min="4625" max="4625" width="4.140625" style="118" customWidth="1"/>
    <col min="4626" max="4626" width="4.28515625" style="118" customWidth="1"/>
    <col min="4627" max="4627" width="10.85546875" style="118" customWidth="1"/>
    <col min="4628" max="4628" width="10.28515625" style="118" bestFit="1" customWidth="1"/>
    <col min="4629" max="4629" width="9.140625" style="118" customWidth="1"/>
    <col min="4630" max="4631" width="0" style="118" hidden="1" customWidth="1"/>
    <col min="4632" max="4632" width="9.140625" style="118" customWidth="1"/>
    <col min="4633" max="4864" width="9.140625" style="118"/>
    <col min="4865" max="4865" width="3.7109375" style="118" customWidth="1"/>
    <col min="4866" max="4866" width="8.85546875" style="118" customWidth="1"/>
    <col min="4867" max="4867" width="12.42578125" style="118" customWidth="1"/>
    <col min="4868" max="4868" width="8.140625" style="118" bestFit="1" customWidth="1"/>
    <col min="4869" max="4869" width="7.7109375" style="118" customWidth="1"/>
    <col min="4870" max="4870" width="7.140625" style="118" customWidth="1"/>
    <col min="4871" max="4872" width="3.5703125" style="118" customWidth="1"/>
    <col min="4873" max="4873" width="4" style="118" customWidth="1"/>
    <col min="4874" max="4874" width="4.28515625" style="118" bestFit="1" customWidth="1"/>
    <col min="4875" max="4875" width="3.5703125" style="118" customWidth="1"/>
    <col min="4876" max="4876" width="4.7109375" style="118" customWidth="1"/>
    <col min="4877" max="4878" width="0" style="118" hidden="1" customWidth="1"/>
    <col min="4879" max="4880" width="4.5703125" style="118" customWidth="1"/>
    <col min="4881" max="4881" width="4.140625" style="118" customWidth="1"/>
    <col min="4882" max="4882" width="4.28515625" style="118" customWidth="1"/>
    <col min="4883" max="4883" width="10.85546875" style="118" customWidth="1"/>
    <col min="4884" max="4884" width="10.28515625" style="118" bestFit="1" customWidth="1"/>
    <col min="4885" max="4885" width="9.140625" style="118" customWidth="1"/>
    <col min="4886" max="4887" width="0" style="118" hidden="1" customWidth="1"/>
    <col min="4888" max="4888" width="9.140625" style="118" customWidth="1"/>
    <col min="4889" max="5120" width="9.140625" style="118"/>
    <col min="5121" max="5121" width="3.7109375" style="118" customWidth="1"/>
    <col min="5122" max="5122" width="8.85546875" style="118" customWidth="1"/>
    <col min="5123" max="5123" width="12.42578125" style="118" customWidth="1"/>
    <col min="5124" max="5124" width="8.140625" style="118" bestFit="1" customWidth="1"/>
    <col min="5125" max="5125" width="7.7109375" style="118" customWidth="1"/>
    <col min="5126" max="5126" width="7.140625" style="118" customWidth="1"/>
    <col min="5127" max="5128" width="3.5703125" style="118" customWidth="1"/>
    <col min="5129" max="5129" width="4" style="118" customWidth="1"/>
    <col min="5130" max="5130" width="4.28515625" style="118" bestFit="1" customWidth="1"/>
    <col min="5131" max="5131" width="3.5703125" style="118" customWidth="1"/>
    <col min="5132" max="5132" width="4.7109375" style="118" customWidth="1"/>
    <col min="5133" max="5134" width="0" style="118" hidden="1" customWidth="1"/>
    <col min="5135" max="5136" width="4.5703125" style="118" customWidth="1"/>
    <col min="5137" max="5137" width="4.140625" style="118" customWidth="1"/>
    <col min="5138" max="5138" width="4.28515625" style="118" customWidth="1"/>
    <col min="5139" max="5139" width="10.85546875" style="118" customWidth="1"/>
    <col min="5140" max="5140" width="10.28515625" style="118" bestFit="1" customWidth="1"/>
    <col min="5141" max="5141" width="9.140625" style="118" customWidth="1"/>
    <col min="5142" max="5143" width="0" style="118" hidden="1" customWidth="1"/>
    <col min="5144" max="5144" width="9.140625" style="118" customWidth="1"/>
    <col min="5145" max="5376" width="9.140625" style="118"/>
    <col min="5377" max="5377" width="3.7109375" style="118" customWidth="1"/>
    <col min="5378" max="5378" width="8.85546875" style="118" customWidth="1"/>
    <col min="5379" max="5379" width="12.42578125" style="118" customWidth="1"/>
    <col min="5380" max="5380" width="8.140625" style="118" bestFit="1" customWidth="1"/>
    <col min="5381" max="5381" width="7.7109375" style="118" customWidth="1"/>
    <col min="5382" max="5382" width="7.140625" style="118" customWidth="1"/>
    <col min="5383" max="5384" width="3.5703125" style="118" customWidth="1"/>
    <col min="5385" max="5385" width="4" style="118" customWidth="1"/>
    <col min="5386" max="5386" width="4.28515625" style="118" bestFit="1" customWidth="1"/>
    <col min="5387" max="5387" width="3.5703125" style="118" customWidth="1"/>
    <col min="5388" max="5388" width="4.7109375" style="118" customWidth="1"/>
    <col min="5389" max="5390" width="0" style="118" hidden="1" customWidth="1"/>
    <col min="5391" max="5392" width="4.5703125" style="118" customWidth="1"/>
    <col min="5393" max="5393" width="4.140625" style="118" customWidth="1"/>
    <col min="5394" max="5394" width="4.28515625" style="118" customWidth="1"/>
    <col min="5395" max="5395" width="10.85546875" style="118" customWidth="1"/>
    <col min="5396" max="5396" width="10.28515625" style="118" bestFit="1" customWidth="1"/>
    <col min="5397" max="5397" width="9.140625" style="118" customWidth="1"/>
    <col min="5398" max="5399" width="0" style="118" hidden="1" customWidth="1"/>
    <col min="5400" max="5400" width="9.140625" style="118" customWidth="1"/>
    <col min="5401" max="5632" width="9.140625" style="118"/>
    <col min="5633" max="5633" width="3.7109375" style="118" customWidth="1"/>
    <col min="5634" max="5634" width="8.85546875" style="118" customWidth="1"/>
    <col min="5635" max="5635" width="12.42578125" style="118" customWidth="1"/>
    <col min="5636" max="5636" width="8.140625" style="118" bestFit="1" customWidth="1"/>
    <col min="5637" max="5637" width="7.7109375" style="118" customWidth="1"/>
    <col min="5638" max="5638" width="7.140625" style="118" customWidth="1"/>
    <col min="5639" max="5640" width="3.5703125" style="118" customWidth="1"/>
    <col min="5641" max="5641" width="4" style="118" customWidth="1"/>
    <col min="5642" max="5642" width="4.28515625" style="118" bestFit="1" customWidth="1"/>
    <col min="5643" max="5643" width="3.5703125" style="118" customWidth="1"/>
    <col min="5644" max="5644" width="4.7109375" style="118" customWidth="1"/>
    <col min="5645" max="5646" width="0" style="118" hidden="1" customWidth="1"/>
    <col min="5647" max="5648" width="4.5703125" style="118" customWidth="1"/>
    <col min="5649" max="5649" width="4.140625" style="118" customWidth="1"/>
    <col min="5650" max="5650" width="4.28515625" style="118" customWidth="1"/>
    <col min="5651" max="5651" width="10.85546875" style="118" customWidth="1"/>
    <col min="5652" max="5652" width="10.28515625" style="118" bestFit="1" customWidth="1"/>
    <col min="5653" max="5653" width="9.140625" style="118" customWidth="1"/>
    <col min="5654" max="5655" width="0" style="118" hidden="1" customWidth="1"/>
    <col min="5656" max="5656" width="9.140625" style="118" customWidth="1"/>
    <col min="5657" max="5888" width="9.140625" style="118"/>
    <col min="5889" max="5889" width="3.7109375" style="118" customWidth="1"/>
    <col min="5890" max="5890" width="8.85546875" style="118" customWidth="1"/>
    <col min="5891" max="5891" width="12.42578125" style="118" customWidth="1"/>
    <col min="5892" max="5892" width="8.140625" style="118" bestFit="1" customWidth="1"/>
    <col min="5893" max="5893" width="7.7109375" style="118" customWidth="1"/>
    <col min="5894" max="5894" width="7.140625" style="118" customWidth="1"/>
    <col min="5895" max="5896" width="3.5703125" style="118" customWidth="1"/>
    <col min="5897" max="5897" width="4" style="118" customWidth="1"/>
    <col min="5898" max="5898" width="4.28515625" style="118" bestFit="1" customWidth="1"/>
    <col min="5899" max="5899" width="3.5703125" style="118" customWidth="1"/>
    <col min="5900" max="5900" width="4.7109375" style="118" customWidth="1"/>
    <col min="5901" max="5902" width="0" style="118" hidden="1" customWidth="1"/>
    <col min="5903" max="5904" width="4.5703125" style="118" customWidth="1"/>
    <col min="5905" max="5905" width="4.140625" style="118" customWidth="1"/>
    <col min="5906" max="5906" width="4.28515625" style="118" customWidth="1"/>
    <col min="5907" max="5907" width="10.85546875" style="118" customWidth="1"/>
    <col min="5908" max="5908" width="10.28515625" style="118" bestFit="1" customWidth="1"/>
    <col min="5909" max="5909" width="9.140625" style="118" customWidth="1"/>
    <col min="5910" max="5911" width="0" style="118" hidden="1" customWidth="1"/>
    <col min="5912" max="5912" width="9.140625" style="118" customWidth="1"/>
    <col min="5913" max="6144" width="9.140625" style="118"/>
    <col min="6145" max="6145" width="3.7109375" style="118" customWidth="1"/>
    <col min="6146" max="6146" width="8.85546875" style="118" customWidth="1"/>
    <col min="6147" max="6147" width="12.42578125" style="118" customWidth="1"/>
    <col min="6148" max="6148" width="8.140625" style="118" bestFit="1" customWidth="1"/>
    <col min="6149" max="6149" width="7.7109375" style="118" customWidth="1"/>
    <col min="6150" max="6150" width="7.140625" style="118" customWidth="1"/>
    <col min="6151" max="6152" width="3.5703125" style="118" customWidth="1"/>
    <col min="6153" max="6153" width="4" style="118" customWidth="1"/>
    <col min="6154" max="6154" width="4.28515625" style="118" bestFit="1" customWidth="1"/>
    <col min="6155" max="6155" width="3.5703125" style="118" customWidth="1"/>
    <col min="6156" max="6156" width="4.7109375" style="118" customWidth="1"/>
    <col min="6157" max="6158" width="0" style="118" hidden="1" customWidth="1"/>
    <col min="6159" max="6160" width="4.5703125" style="118" customWidth="1"/>
    <col min="6161" max="6161" width="4.140625" style="118" customWidth="1"/>
    <col min="6162" max="6162" width="4.28515625" style="118" customWidth="1"/>
    <col min="6163" max="6163" width="10.85546875" style="118" customWidth="1"/>
    <col min="6164" max="6164" width="10.28515625" style="118" bestFit="1" customWidth="1"/>
    <col min="6165" max="6165" width="9.140625" style="118" customWidth="1"/>
    <col min="6166" max="6167" width="0" style="118" hidden="1" customWidth="1"/>
    <col min="6168" max="6168" width="9.140625" style="118" customWidth="1"/>
    <col min="6169" max="6400" width="9.140625" style="118"/>
    <col min="6401" max="6401" width="3.7109375" style="118" customWidth="1"/>
    <col min="6402" max="6402" width="8.85546875" style="118" customWidth="1"/>
    <col min="6403" max="6403" width="12.42578125" style="118" customWidth="1"/>
    <col min="6404" max="6404" width="8.140625" style="118" bestFit="1" customWidth="1"/>
    <col min="6405" max="6405" width="7.7109375" style="118" customWidth="1"/>
    <col min="6406" max="6406" width="7.140625" style="118" customWidth="1"/>
    <col min="6407" max="6408" width="3.5703125" style="118" customWidth="1"/>
    <col min="6409" max="6409" width="4" style="118" customWidth="1"/>
    <col min="6410" max="6410" width="4.28515625" style="118" bestFit="1" customWidth="1"/>
    <col min="6411" max="6411" width="3.5703125" style="118" customWidth="1"/>
    <col min="6412" max="6412" width="4.7109375" style="118" customWidth="1"/>
    <col min="6413" max="6414" width="0" style="118" hidden="1" customWidth="1"/>
    <col min="6415" max="6416" width="4.5703125" style="118" customWidth="1"/>
    <col min="6417" max="6417" width="4.140625" style="118" customWidth="1"/>
    <col min="6418" max="6418" width="4.28515625" style="118" customWidth="1"/>
    <col min="6419" max="6419" width="10.85546875" style="118" customWidth="1"/>
    <col min="6420" max="6420" width="10.28515625" style="118" bestFit="1" customWidth="1"/>
    <col min="6421" max="6421" width="9.140625" style="118" customWidth="1"/>
    <col min="6422" max="6423" width="0" style="118" hidden="1" customWidth="1"/>
    <col min="6424" max="6424" width="9.140625" style="118" customWidth="1"/>
    <col min="6425" max="6656" width="9.140625" style="118"/>
    <col min="6657" max="6657" width="3.7109375" style="118" customWidth="1"/>
    <col min="6658" max="6658" width="8.85546875" style="118" customWidth="1"/>
    <col min="6659" max="6659" width="12.42578125" style="118" customWidth="1"/>
    <col min="6660" max="6660" width="8.140625" style="118" bestFit="1" customWidth="1"/>
    <col min="6661" max="6661" width="7.7109375" style="118" customWidth="1"/>
    <col min="6662" max="6662" width="7.140625" style="118" customWidth="1"/>
    <col min="6663" max="6664" width="3.5703125" style="118" customWidth="1"/>
    <col min="6665" max="6665" width="4" style="118" customWidth="1"/>
    <col min="6666" max="6666" width="4.28515625" style="118" bestFit="1" customWidth="1"/>
    <col min="6667" max="6667" width="3.5703125" style="118" customWidth="1"/>
    <col min="6668" max="6668" width="4.7109375" style="118" customWidth="1"/>
    <col min="6669" max="6670" width="0" style="118" hidden="1" customWidth="1"/>
    <col min="6671" max="6672" width="4.5703125" style="118" customWidth="1"/>
    <col min="6673" max="6673" width="4.140625" style="118" customWidth="1"/>
    <col min="6674" max="6674" width="4.28515625" style="118" customWidth="1"/>
    <col min="6675" max="6675" width="10.85546875" style="118" customWidth="1"/>
    <col min="6676" max="6676" width="10.28515625" style="118" bestFit="1" customWidth="1"/>
    <col min="6677" max="6677" width="9.140625" style="118" customWidth="1"/>
    <col min="6678" max="6679" width="0" style="118" hidden="1" customWidth="1"/>
    <col min="6680" max="6680" width="9.140625" style="118" customWidth="1"/>
    <col min="6681" max="6912" width="9.140625" style="118"/>
    <col min="6913" max="6913" width="3.7109375" style="118" customWidth="1"/>
    <col min="6914" max="6914" width="8.85546875" style="118" customWidth="1"/>
    <col min="6915" max="6915" width="12.42578125" style="118" customWidth="1"/>
    <col min="6916" max="6916" width="8.140625" style="118" bestFit="1" customWidth="1"/>
    <col min="6917" max="6917" width="7.7109375" style="118" customWidth="1"/>
    <col min="6918" max="6918" width="7.140625" style="118" customWidth="1"/>
    <col min="6919" max="6920" width="3.5703125" style="118" customWidth="1"/>
    <col min="6921" max="6921" width="4" style="118" customWidth="1"/>
    <col min="6922" max="6922" width="4.28515625" style="118" bestFit="1" customWidth="1"/>
    <col min="6923" max="6923" width="3.5703125" style="118" customWidth="1"/>
    <col min="6924" max="6924" width="4.7109375" style="118" customWidth="1"/>
    <col min="6925" max="6926" width="0" style="118" hidden="1" customWidth="1"/>
    <col min="6927" max="6928" width="4.5703125" style="118" customWidth="1"/>
    <col min="6929" max="6929" width="4.140625" style="118" customWidth="1"/>
    <col min="6930" max="6930" width="4.28515625" style="118" customWidth="1"/>
    <col min="6931" max="6931" width="10.85546875" style="118" customWidth="1"/>
    <col min="6932" max="6932" width="10.28515625" style="118" bestFit="1" customWidth="1"/>
    <col min="6933" max="6933" width="9.140625" style="118" customWidth="1"/>
    <col min="6934" max="6935" width="0" style="118" hidden="1" customWidth="1"/>
    <col min="6936" max="6936" width="9.140625" style="118" customWidth="1"/>
    <col min="6937" max="7168" width="9.140625" style="118"/>
    <col min="7169" max="7169" width="3.7109375" style="118" customWidth="1"/>
    <col min="7170" max="7170" width="8.85546875" style="118" customWidth="1"/>
    <col min="7171" max="7171" width="12.42578125" style="118" customWidth="1"/>
    <col min="7172" max="7172" width="8.140625" style="118" bestFit="1" customWidth="1"/>
    <col min="7173" max="7173" width="7.7109375" style="118" customWidth="1"/>
    <col min="7174" max="7174" width="7.140625" style="118" customWidth="1"/>
    <col min="7175" max="7176" width="3.5703125" style="118" customWidth="1"/>
    <col min="7177" max="7177" width="4" style="118" customWidth="1"/>
    <col min="7178" max="7178" width="4.28515625" style="118" bestFit="1" customWidth="1"/>
    <col min="7179" max="7179" width="3.5703125" style="118" customWidth="1"/>
    <col min="7180" max="7180" width="4.7109375" style="118" customWidth="1"/>
    <col min="7181" max="7182" width="0" style="118" hidden="1" customWidth="1"/>
    <col min="7183" max="7184" width="4.5703125" style="118" customWidth="1"/>
    <col min="7185" max="7185" width="4.140625" style="118" customWidth="1"/>
    <col min="7186" max="7186" width="4.28515625" style="118" customWidth="1"/>
    <col min="7187" max="7187" width="10.85546875" style="118" customWidth="1"/>
    <col min="7188" max="7188" width="10.28515625" style="118" bestFit="1" customWidth="1"/>
    <col min="7189" max="7189" width="9.140625" style="118" customWidth="1"/>
    <col min="7190" max="7191" width="0" style="118" hidden="1" customWidth="1"/>
    <col min="7192" max="7192" width="9.140625" style="118" customWidth="1"/>
    <col min="7193" max="7424" width="9.140625" style="118"/>
    <col min="7425" max="7425" width="3.7109375" style="118" customWidth="1"/>
    <col min="7426" max="7426" width="8.85546875" style="118" customWidth="1"/>
    <col min="7427" max="7427" width="12.42578125" style="118" customWidth="1"/>
    <col min="7428" max="7428" width="8.140625" style="118" bestFit="1" customWidth="1"/>
    <col min="7429" max="7429" width="7.7109375" style="118" customWidth="1"/>
    <col min="7430" max="7430" width="7.140625" style="118" customWidth="1"/>
    <col min="7431" max="7432" width="3.5703125" style="118" customWidth="1"/>
    <col min="7433" max="7433" width="4" style="118" customWidth="1"/>
    <col min="7434" max="7434" width="4.28515625" style="118" bestFit="1" customWidth="1"/>
    <col min="7435" max="7435" width="3.5703125" style="118" customWidth="1"/>
    <col min="7436" max="7436" width="4.7109375" style="118" customWidth="1"/>
    <col min="7437" max="7438" width="0" style="118" hidden="1" customWidth="1"/>
    <col min="7439" max="7440" width="4.5703125" style="118" customWidth="1"/>
    <col min="7441" max="7441" width="4.140625" style="118" customWidth="1"/>
    <col min="7442" max="7442" width="4.28515625" style="118" customWidth="1"/>
    <col min="7443" max="7443" width="10.85546875" style="118" customWidth="1"/>
    <col min="7444" max="7444" width="10.28515625" style="118" bestFit="1" customWidth="1"/>
    <col min="7445" max="7445" width="9.140625" style="118" customWidth="1"/>
    <col min="7446" max="7447" width="0" style="118" hidden="1" customWidth="1"/>
    <col min="7448" max="7448" width="9.140625" style="118" customWidth="1"/>
    <col min="7449" max="7680" width="9.140625" style="118"/>
    <col min="7681" max="7681" width="3.7109375" style="118" customWidth="1"/>
    <col min="7682" max="7682" width="8.85546875" style="118" customWidth="1"/>
    <col min="7683" max="7683" width="12.42578125" style="118" customWidth="1"/>
    <col min="7684" max="7684" width="8.140625" style="118" bestFit="1" customWidth="1"/>
    <col min="7685" max="7685" width="7.7109375" style="118" customWidth="1"/>
    <col min="7686" max="7686" width="7.140625" style="118" customWidth="1"/>
    <col min="7687" max="7688" width="3.5703125" style="118" customWidth="1"/>
    <col min="7689" max="7689" width="4" style="118" customWidth="1"/>
    <col min="7690" max="7690" width="4.28515625" style="118" bestFit="1" customWidth="1"/>
    <col min="7691" max="7691" width="3.5703125" style="118" customWidth="1"/>
    <col min="7692" max="7692" width="4.7109375" style="118" customWidth="1"/>
    <col min="7693" max="7694" width="0" style="118" hidden="1" customWidth="1"/>
    <col min="7695" max="7696" width="4.5703125" style="118" customWidth="1"/>
    <col min="7697" max="7697" width="4.140625" style="118" customWidth="1"/>
    <col min="7698" max="7698" width="4.28515625" style="118" customWidth="1"/>
    <col min="7699" max="7699" width="10.85546875" style="118" customWidth="1"/>
    <col min="7700" max="7700" width="10.28515625" style="118" bestFit="1" customWidth="1"/>
    <col min="7701" max="7701" width="9.140625" style="118" customWidth="1"/>
    <col min="7702" max="7703" width="0" style="118" hidden="1" customWidth="1"/>
    <col min="7704" max="7704" width="9.140625" style="118" customWidth="1"/>
    <col min="7705" max="7936" width="9.140625" style="118"/>
    <col min="7937" max="7937" width="3.7109375" style="118" customWidth="1"/>
    <col min="7938" max="7938" width="8.85546875" style="118" customWidth="1"/>
    <col min="7939" max="7939" width="12.42578125" style="118" customWidth="1"/>
    <col min="7940" max="7940" width="8.140625" style="118" bestFit="1" customWidth="1"/>
    <col min="7941" max="7941" width="7.7109375" style="118" customWidth="1"/>
    <col min="7942" max="7942" width="7.140625" style="118" customWidth="1"/>
    <col min="7943" max="7944" width="3.5703125" style="118" customWidth="1"/>
    <col min="7945" max="7945" width="4" style="118" customWidth="1"/>
    <col min="7946" max="7946" width="4.28515625" style="118" bestFit="1" customWidth="1"/>
    <col min="7947" max="7947" width="3.5703125" style="118" customWidth="1"/>
    <col min="7948" max="7948" width="4.7109375" style="118" customWidth="1"/>
    <col min="7949" max="7950" width="0" style="118" hidden="1" customWidth="1"/>
    <col min="7951" max="7952" width="4.5703125" style="118" customWidth="1"/>
    <col min="7953" max="7953" width="4.140625" style="118" customWidth="1"/>
    <col min="7954" max="7954" width="4.28515625" style="118" customWidth="1"/>
    <col min="7955" max="7955" width="10.85546875" style="118" customWidth="1"/>
    <col min="7956" max="7956" width="10.28515625" style="118" bestFit="1" customWidth="1"/>
    <col min="7957" max="7957" width="9.140625" style="118" customWidth="1"/>
    <col min="7958" max="7959" width="0" style="118" hidden="1" customWidth="1"/>
    <col min="7960" max="7960" width="9.140625" style="118" customWidth="1"/>
    <col min="7961" max="8192" width="9.140625" style="118"/>
    <col min="8193" max="8193" width="3.7109375" style="118" customWidth="1"/>
    <col min="8194" max="8194" width="8.85546875" style="118" customWidth="1"/>
    <col min="8195" max="8195" width="12.42578125" style="118" customWidth="1"/>
    <col min="8196" max="8196" width="8.140625" style="118" bestFit="1" customWidth="1"/>
    <col min="8197" max="8197" width="7.7109375" style="118" customWidth="1"/>
    <col min="8198" max="8198" width="7.140625" style="118" customWidth="1"/>
    <col min="8199" max="8200" width="3.5703125" style="118" customWidth="1"/>
    <col min="8201" max="8201" width="4" style="118" customWidth="1"/>
    <col min="8202" max="8202" width="4.28515625" style="118" bestFit="1" customWidth="1"/>
    <col min="8203" max="8203" width="3.5703125" style="118" customWidth="1"/>
    <col min="8204" max="8204" width="4.7109375" style="118" customWidth="1"/>
    <col min="8205" max="8206" width="0" style="118" hidden="1" customWidth="1"/>
    <col min="8207" max="8208" width="4.5703125" style="118" customWidth="1"/>
    <col min="8209" max="8209" width="4.140625" style="118" customWidth="1"/>
    <col min="8210" max="8210" width="4.28515625" style="118" customWidth="1"/>
    <col min="8211" max="8211" width="10.85546875" style="118" customWidth="1"/>
    <col min="8212" max="8212" width="10.28515625" style="118" bestFit="1" customWidth="1"/>
    <col min="8213" max="8213" width="9.140625" style="118" customWidth="1"/>
    <col min="8214" max="8215" width="0" style="118" hidden="1" customWidth="1"/>
    <col min="8216" max="8216" width="9.140625" style="118" customWidth="1"/>
    <col min="8217" max="8448" width="9.140625" style="118"/>
    <col min="8449" max="8449" width="3.7109375" style="118" customWidth="1"/>
    <col min="8450" max="8450" width="8.85546875" style="118" customWidth="1"/>
    <col min="8451" max="8451" width="12.42578125" style="118" customWidth="1"/>
    <col min="8452" max="8452" width="8.140625" style="118" bestFit="1" customWidth="1"/>
    <col min="8453" max="8453" width="7.7109375" style="118" customWidth="1"/>
    <col min="8454" max="8454" width="7.140625" style="118" customWidth="1"/>
    <col min="8455" max="8456" width="3.5703125" style="118" customWidth="1"/>
    <col min="8457" max="8457" width="4" style="118" customWidth="1"/>
    <col min="8458" max="8458" width="4.28515625" style="118" bestFit="1" customWidth="1"/>
    <col min="8459" max="8459" width="3.5703125" style="118" customWidth="1"/>
    <col min="8460" max="8460" width="4.7109375" style="118" customWidth="1"/>
    <col min="8461" max="8462" width="0" style="118" hidden="1" customWidth="1"/>
    <col min="8463" max="8464" width="4.5703125" style="118" customWidth="1"/>
    <col min="8465" max="8465" width="4.140625" style="118" customWidth="1"/>
    <col min="8466" max="8466" width="4.28515625" style="118" customWidth="1"/>
    <col min="8467" max="8467" width="10.85546875" style="118" customWidth="1"/>
    <col min="8468" max="8468" width="10.28515625" style="118" bestFit="1" customWidth="1"/>
    <col min="8469" max="8469" width="9.140625" style="118" customWidth="1"/>
    <col min="8470" max="8471" width="0" style="118" hidden="1" customWidth="1"/>
    <col min="8472" max="8472" width="9.140625" style="118" customWidth="1"/>
    <col min="8473" max="8704" width="9.140625" style="118"/>
    <col min="8705" max="8705" width="3.7109375" style="118" customWidth="1"/>
    <col min="8706" max="8706" width="8.85546875" style="118" customWidth="1"/>
    <col min="8707" max="8707" width="12.42578125" style="118" customWidth="1"/>
    <col min="8708" max="8708" width="8.140625" style="118" bestFit="1" customWidth="1"/>
    <col min="8709" max="8709" width="7.7109375" style="118" customWidth="1"/>
    <col min="8710" max="8710" width="7.140625" style="118" customWidth="1"/>
    <col min="8711" max="8712" width="3.5703125" style="118" customWidth="1"/>
    <col min="8713" max="8713" width="4" style="118" customWidth="1"/>
    <col min="8714" max="8714" width="4.28515625" style="118" bestFit="1" customWidth="1"/>
    <col min="8715" max="8715" width="3.5703125" style="118" customWidth="1"/>
    <col min="8716" max="8716" width="4.7109375" style="118" customWidth="1"/>
    <col min="8717" max="8718" width="0" style="118" hidden="1" customWidth="1"/>
    <col min="8719" max="8720" width="4.5703125" style="118" customWidth="1"/>
    <col min="8721" max="8721" width="4.140625" style="118" customWidth="1"/>
    <col min="8722" max="8722" width="4.28515625" style="118" customWidth="1"/>
    <col min="8723" max="8723" width="10.85546875" style="118" customWidth="1"/>
    <col min="8724" max="8724" width="10.28515625" style="118" bestFit="1" customWidth="1"/>
    <col min="8725" max="8725" width="9.140625" style="118" customWidth="1"/>
    <col min="8726" max="8727" width="0" style="118" hidden="1" customWidth="1"/>
    <col min="8728" max="8728" width="9.140625" style="118" customWidth="1"/>
    <col min="8729" max="8960" width="9.140625" style="118"/>
    <col min="8961" max="8961" width="3.7109375" style="118" customWidth="1"/>
    <col min="8962" max="8962" width="8.85546875" style="118" customWidth="1"/>
    <col min="8963" max="8963" width="12.42578125" style="118" customWidth="1"/>
    <col min="8964" max="8964" width="8.140625" style="118" bestFit="1" customWidth="1"/>
    <col min="8965" max="8965" width="7.7109375" style="118" customWidth="1"/>
    <col min="8966" max="8966" width="7.140625" style="118" customWidth="1"/>
    <col min="8967" max="8968" width="3.5703125" style="118" customWidth="1"/>
    <col min="8969" max="8969" width="4" style="118" customWidth="1"/>
    <col min="8970" max="8970" width="4.28515625" style="118" bestFit="1" customWidth="1"/>
    <col min="8971" max="8971" width="3.5703125" style="118" customWidth="1"/>
    <col min="8972" max="8972" width="4.7109375" style="118" customWidth="1"/>
    <col min="8973" max="8974" width="0" style="118" hidden="1" customWidth="1"/>
    <col min="8975" max="8976" width="4.5703125" style="118" customWidth="1"/>
    <col min="8977" max="8977" width="4.140625" style="118" customWidth="1"/>
    <col min="8978" max="8978" width="4.28515625" style="118" customWidth="1"/>
    <col min="8979" max="8979" width="10.85546875" style="118" customWidth="1"/>
    <col min="8980" max="8980" width="10.28515625" style="118" bestFit="1" customWidth="1"/>
    <col min="8981" max="8981" width="9.140625" style="118" customWidth="1"/>
    <col min="8982" max="8983" width="0" style="118" hidden="1" customWidth="1"/>
    <col min="8984" max="8984" width="9.140625" style="118" customWidth="1"/>
    <col min="8985" max="9216" width="9.140625" style="118"/>
    <col min="9217" max="9217" width="3.7109375" style="118" customWidth="1"/>
    <col min="9218" max="9218" width="8.85546875" style="118" customWidth="1"/>
    <col min="9219" max="9219" width="12.42578125" style="118" customWidth="1"/>
    <col min="9220" max="9220" width="8.140625" style="118" bestFit="1" customWidth="1"/>
    <col min="9221" max="9221" width="7.7109375" style="118" customWidth="1"/>
    <col min="9222" max="9222" width="7.140625" style="118" customWidth="1"/>
    <col min="9223" max="9224" width="3.5703125" style="118" customWidth="1"/>
    <col min="9225" max="9225" width="4" style="118" customWidth="1"/>
    <col min="9226" max="9226" width="4.28515625" style="118" bestFit="1" customWidth="1"/>
    <col min="9227" max="9227" width="3.5703125" style="118" customWidth="1"/>
    <col min="9228" max="9228" width="4.7109375" style="118" customWidth="1"/>
    <col min="9229" max="9230" width="0" style="118" hidden="1" customWidth="1"/>
    <col min="9231" max="9232" width="4.5703125" style="118" customWidth="1"/>
    <col min="9233" max="9233" width="4.140625" style="118" customWidth="1"/>
    <col min="9234" max="9234" width="4.28515625" style="118" customWidth="1"/>
    <col min="9235" max="9235" width="10.85546875" style="118" customWidth="1"/>
    <col min="9236" max="9236" width="10.28515625" style="118" bestFit="1" customWidth="1"/>
    <col min="9237" max="9237" width="9.140625" style="118" customWidth="1"/>
    <col min="9238" max="9239" width="0" style="118" hidden="1" customWidth="1"/>
    <col min="9240" max="9240" width="9.140625" style="118" customWidth="1"/>
    <col min="9241" max="9472" width="9.140625" style="118"/>
    <col min="9473" max="9473" width="3.7109375" style="118" customWidth="1"/>
    <col min="9474" max="9474" width="8.85546875" style="118" customWidth="1"/>
    <col min="9475" max="9475" width="12.42578125" style="118" customWidth="1"/>
    <col min="9476" max="9476" width="8.140625" style="118" bestFit="1" customWidth="1"/>
    <col min="9477" max="9477" width="7.7109375" style="118" customWidth="1"/>
    <col min="9478" max="9478" width="7.140625" style="118" customWidth="1"/>
    <col min="9479" max="9480" width="3.5703125" style="118" customWidth="1"/>
    <col min="9481" max="9481" width="4" style="118" customWidth="1"/>
    <col min="9482" max="9482" width="4.28515625" style="118" bestFit="1" customWidth="1"/>
    <col min="9483" max="9483" width="3.5703125" style="118" customWidth="1"/>
    <col min="9484" max="9484" width="4.7109375" style="118" customWidth="1"/>
    <col min="9485" max="9486" width="0" style="118" hidden="1" customWidth="1"/>
    <col min="9487" max="9488" width="4.5703125" style="118" customWidth="1"/>
    <col min="9489" max="9489" width="4.140625" style="118" customWidth="1"/>
    <col min="9490" max="9490" width="4.28515625" style="118" customWidth="1"/>
    <col min="9491" max="9491" width="10.85546875" style="118" customWidth="1"/>
    <col min="9492" max="9492" width="10.28515625" style="118" bestFit="1" customWidth="1"/>
    <col min="9493" max="9493" width="9.140625" style="118" customWidth="1"/>
    <col min="9494" max="9495" width="0" style="118" hidden="1" customWidth="1"/>
    <col min="9496" max="9496" width="9.140625" style="118" customWidth="1"/>
    <col min="9497" max="9728" width="9.140625" style="118"/>
    <col min="9729" max="9729" width="3.7109375" style="118" customWidth="1"/>
    <col min="9730" max="9730" width="8.85546875" style="118" customWidth="1"/>
    <col min="9731" max="9731" width="12.42578125" style="118" customWidth="1"/>
    <col min="9732" max="9732" width="8.140625" style="118" bestFit="1" customWidth="1"/>
    <col min="9733" max="9733" width="7.7109375" style="118" customWidth="1"/>
    <col min="9734" max="9734" width="7.140625" style="118" customWidth="1"/>
    <col min="9735" max="9736" width="3.5703125" style="118" customWidth="1"/>
    <col min="9737" max="9737" width="4" style="118" customWidth="1"/>
    <col min="9738" max="9738" width="4.28515625" style="118" bestFit="1" customWidth="1"/>
    <col min="9739" max="9739" width="3.5703125" style="118" customWidth="1"/>
    <col min="9740" max="9740" width="4.7109375" style="118" customWidth="1"/>
    <col min="9741" max="9742" width="0" style="118" hidden="1" customWidth="1"/>
    <col min="9743" max="9744" width="4.5703125" style="118" customWidth="1"/>
    <col min="9745" max="9745" width="4.140625" style="118" customWidth="1"/>
    <col min="9746" max="9746" width="4.28515625" style="118" customWidth="1"/>
    <col min="9747" max="9747" width="10.85546875" style="118" customWidth="1"/>
    <col min="9748" max="9748" width="10.28515625" style="118" bestFit="1" customWidth="1"/>
    <col min="9749" max="9749" width="9.140625" style="118" customWidth="1"/>
    <col min="9750" max="9751" width="0" style="118" hidden="1" customWidth="1"/>
    <col min="9752" max="9752" width="9.140625" style="118" customWidth="1"/>
    <col min="9753" max="9984" width="9.140625" style="118"/>
    <col min="9985" max="9985" width="3.7109375" style="118" customWidth="1"/>
    <col min="9986" max="9986" width="8.85546875" style="118" customWidth="1"/>
    <col min="9987" max="9987" width="12.42578125" style="118" customWidth="1"/>
    <col min="9988" max="9988" width="8.140625" style="118" bestFit="1" customWidth="1"/>
    <col min="9989" max="9989" width="7.7109375" style="118" customWidth="1"/>
    <col min="9990" max="9990" width="7.140625" style="118" customWidth="1"/>
    <col min="9991" max="9992" width="3.5703125" style="118" customWidth="1"/>
    <col min="9993" max="9993" width="4" style="118" customWidth="1"/>
    <col min="9994" max="9994" width="4.28515625" style="118" bestFit="1" customWidth="1"/>
    <col min="9995" max="9995" width="3.5703125" style="118" customWidth="1"/>
    <col min="9996" max="9996" width="4.7109375" style="118" customWidth="1"/>
    <col min="9997" max="9998" width="0" style="118" hidden="1" customWidth="1"/>
    <col min="9999" max="10000" width="4.5703125" style="118" customWidth="1"/>
    <col min="10001" max="10001" width="4.140625" style="118" customWidth="1"/>
    <col min="10002" max="10002" width="4.28515625" style="118" customWidth="1"/>
    <col min="10003" max="10003" width="10.85546875" style="118" customWidth="1"/>
    <col min="10004" max="10004" width="10.28515625" style="118" bestFit="1" customWidth="1"/>
    <col min="10005" max="10005" width="9.140625" style="118" customWidth="1"/>
    <col min="10006" max="10007" width="0" style="118" hidden="1" customWidth="1"/>
    <col min="10008" max="10008" width="9.140625" style="118" customWidth="1"/>
    <col min="10009" max="10240" width="9.140625" style="118"/>
    <col min="10241" max="10241" width="3.7109375" style="118" customWidth="1"/>
    <col min="10242" max="10242" width="8.85546875" style="118" customWidth="1"/>
    <col min="10243" max="10243" width="12.42578125" style="118" customWidth="1"/>
    <col min="10244" max="10244" width="8.140625" style="118" bestFit="1" customWidth="1"/>
    <col min="10245" max="10245" width="7.7109375" style="118" customWidth="1"/>
    <col min="10246" max="10246" width="7.140625" style="118" customWidth="1"/>
    <col min="10247" max="10248" width="3.5703125" style="118" customWidth="1"/>
    <col min="10249" max="10249" width="4" style="118" customWidth="1"/>
    <col min="10250" max="10250" width="4.28515625" style="118" bestFit="1" customWidth="1"/>
    <col min="10251" max="10251" width="3.5703125" style="118" customWidth="1"/>
    <col min="10252" max="10252" width="4.7109375" style="118" customWidth="1"/>
    <col min="10253" max="10254" width="0" style="118" hidden="1" customWidth="1"/>
    <col min="10255" max="10256" width="4.5703125" style="118" customWidth="1"/>
    <col min="10257" max="10257" width="4.140625" style="118" customWidth="1"/>
    <col min="10258" max="10258" width="4.28515625" style="118" customWidth="1"/>
    <col min="10259" max="10259" width="10.85546875" style="118" customWidth="1"/>
    <col min="10260" max="10260" width="10.28515625" style="118" bestFit="1" customWidth="1"/>
    <col min="10261" max="10261" width="9.140625" style="118" customWidth="1"/>
    <col min="10262" max="10263" width="0" style="118" hidden="1" customWidth="1"/>
    <col min="10264" max="10264" width="9.140625" style="118" customWidth="1"/>
    <col min="10265" max="10496" width="9.140625" style="118"/>
    <col min="10497" max="10497" width="3.7109375" style="118" customWidth="1"/>
    <col min="10498" max="10498" width="8.85546875" style="118" customWidth="1"/>
    <col min="10499" max="10499" width="12.42578125" style="118" customWidth="1"/>
    <col min="10500" max="10500" width="8.140625" style="118" bestFit="1" customWidth="1"/>
    <col min="10501" max="10501" width="7.7109375" style="118" customWidth="1"/>
    <col min="10502" max="10502" width="7.140625" style="118" customWidth="1"/>
    <col min="10503" max="10504" width="3.5703125" style="118" customWidth="1"/>
    <col min="10505" max="10505" width="4" style="118" customWidth="1"/>
    <col min="10506" max="10506" width="4.28515625" style="118" bestFit="1" customWidth="1"/>
    <col min="10507" max="10507" width="3.5703125" style="118" customWidth="1"/>
    <col min="10508" max="10508" width="4.7109375" style="118" customWidth="1"/>
    <col min="10509" max="10510" width="0" style="118" hidden="1" customWidth="1"/>
    <col min="10511" max="10512" width="4.5703125" style="118" customWidth="1"/>
    <col min="10513" max="10513" width="4.140625" style="118" customWidth="1"/>
    <col min="10514" max="10514" width="4.28515625" style="118" customWidth="1"/>
    <col min="10515" max="10515" width="10.85546875" style="118" customWidth="1"/>
    <col min="10516" max="10516" width="10.28515625" style="118" bestFit="1" customWidth="1"/>
    <col min="10517" max="10517" width="9.140625" style="118" customWidth="1"/>
    <col min="10518" max="10519" width="0" style="118" hidden="1" customWidth="1"/>
    <col min="10520" max="10520" width="9.140625" style="118" customWidth="1"/>
    <col min="10521" max="10752" width="9.140625" style="118"/>
    <col min="10753" max="10753" width="3.7109375" style="118" customWidth="1"/>
    <col min="10754" max="10754" width="8.85546875" style="118" customWidth="1"/>
    <col min="10755" max="10755" width="12.42578125" style="118" customWidth="1"/>
    <col min="10756" max="10756" width="8.140625" style="118" bestFit="1" customWidth="1"/>
    <col min="10757" max="10757" width="7.7109375" style="118" customWidth="1"/>
    <col min="10758" max="10758" width="7.140625" style="118" customWidth="1"/>
    <col min="10759" max="10760" width="3.5703125" style="118" customWidth="1"/>
    <col min="10761" max="10761" width="4" style="118" customWidth="1"/>
    <col min="10762" max="10762" width="4.28515625" style="118" bestFit="1" customWidth="1"/>
    <col min="10763" max="10763" width="3.5703125" style="118" customWidth="1"/>
    <col min="10764" max="10764" width="4.7109375" style="118" customWidth="1"/>
    <col min="10765" max="10766" width="0" style="118" hidden="1" customWidth="1"/>
    <col min="10767" max="10768" width="4.5703125" style="118" customWidth="1"/>
    <col min="10769" max="10769" width="4.140625" style="118" customWidth="1"/>
    <col min="10770" max="10770" width="4.28515625" style="118" customWidth="1"/>
    <col min="10771" max="10771" width="10.85546875" style="118" customWidth="1"/>
    <col min="10772" max="10772" width="10.28515625" style="118" bestFit="1" customWidth="1"/>
    <col min="10773" max="10773" width="9.140625" style="118" customWidth="1"/>
    <col min="10774" max="10775" width="0" style="118" hidden="1" customWidth="1"/>
    <col min="10776" max="10776" width="9.140625" style="118" customWidth="1"/>
    <col min="10777" max="11008" width="9.140625" style="118"/>
    <col min="11009" max="11009" width="3.7109375" style="118" customWidth="1"/>
    <col min="11010" max="11010" width="8.85546875" style="118" customWidth="1"/>
    <col min="11011" max="11011" width="12.42578125" style="118" customWidth="1"/>
    <col min="11012" max="11012" width="8.140625" style="118" bestFit="1" customWidth="1"/>
    <col min="11013" max="11013" width="7.7109375" style="118" customWidth="1"/>
    <col min="11014" max="11014" width="7.140625" style="118" customWidth="1"/>
    <col min="11015" max="11016" width="3.5703125" style="118" customWidth="1"/>
    <col min="11017" max="11017" width="4" style="118" customWidth="1"/>
    <col min="11018" max="11018" width="4.28515625" style="118" bestFit="1" customWidth="1"/>
    <col min="11019" max="11019" width="3.5703125" style="118" customWidth="1"/>
    <col min="11020" max="11020" width="4.7109375" style="118" customWidth="1"/>
    <col min="11021" max="11022" width="0" style="118" hidden="1" customWidth="1"/>
    <col min="11023" max="11024" width="4.5703125" style="118" customWidth="1"/>
    <col min="11025" max="11025" width="4.140625" style="118" customWidth="1"/>
    <col min="11026" max="11026" width="4.28515625" style="118" customWidth="1"/>
    <col min="11027" max="11027" width="10.85546875" style="118" customWidth="1"/>
    <col min="11028" max="11028" width="10.28515625" style="118" bestFit="1" customWidth="1"/>
    <col min="11029" max="11029" width="9.140625" style="118" customWidth="1"/>
    <col min="11030" max="11031" width="0" style="118" hidden="1" customWidth="1"/>
    <col min="11032" max="11032" width="9.140625" style="118" customWidth="1"/>
    <col min="11033" max="11264" width="9.140625" style="118"/>
    <col min="11265" max="11265" width="3.7109375" style="118" customWidth="1"/>
    <col min="11266" max="11266" width="8.85546875" style="118" customWidth="1"/>
    <col min="11267" max="11267" width="12.42578125" style="118" customWidth="1"/>
    <col min="11268" max="11268" width="8.140625" style="118" bestFit="1" customWidth="1"/>
    <col min="11269" max="11269" width="7.7109375" style="118" customWidth="1"/>
    <col min="11270" max="11270" width="7.140625" style="118" customWidth="1"/>
    <col min="11271" max="11272" width="3.5703125" style="118" customWidth="1"/>
    <col min="11273" max="11273" width="4" style="118" customWidth="1"/>
    <col min="11274" max="11274" width="4.28515625" style="118" bestFit="1" customWidth="1"/>
    <col min="11275" max="11275" width="3.5703125" style="118" customWidth="1"/>
    <col min="11276" max="11276" width="4.7109375" style="118" customWidth="1"/>
    <col min="11277" max="11278" width="0" style="118" hidden="1" customWidth="1"/>
    <col min="11279" max="11280" width="4.5703125" style="118" customWidth="1"/>
    <col min="11281" max="11281" width="4.140625" style="118" customWidth="1"/>
    <col min="11282" max="11282" width="4.28515625" style="118" customWidth="1"/>
    <col min="11283" max="11283" width="10.85546875" style="118" customWidth="1"/>
    <col min="11284" max="11284" width="10.28515625" style="118" bestFit="1" customWidth="1"/>
    <col min="11285" max="11285" width="9.140625" style="118" customWidth="1"/>
    <col min="11286" max="11287" width="0" style="118" hidden="1" customWidth="1"/>
    <col min="11288" max="11288" width="9.140625" style="118" customWidth="1"/>
    <col min="11289" max="11520" width="9.140625" style="118"/>
    <col min="11521" max="11521" width="3.7109375" style="118" customWidth="1"/>
    <col min="11522" max="11522" width="8.85546875" style="118" customWidth="1"/>
    <col min="11523" max="11523" width="12.42578125" style="118" customWidth="1"/>
    <col min="11524" max="11524" width="8.140625" style="118" bestFit="1" customWidth="1"/>
    <col min="11525" max="11525" width="7.7109375" style="118" customWidth="1"/>
    <col min="11526" max="11526" width="7.140625" style="118" customWidth="1"/>
    <col min="11527" max="11528" width="3.5703125" style="118" customWidth="1"/>
    <col min="11529" max="11529" width="4" style="118" customWidth="1"/>
    <col min="11530" max="11530" width="4.28515625" style="118" bestFit="1" customWidth="1"/>
    <col min="11531" max="11531" width="3.5703125" style="118" customWidth="1"/>
    <col min="11532" max="11532" width="4.7109375" style="118" customWidth="1"/>
    <col min="11533" max="11534" width="0" style="118" hidden="1" customWidth="1"/>
    <col min="11535" max="11536" width="4.5703125" style="118" customWidth="1"/>
    <col min="11537" max="11537" width="4.140625" style="118" customWidth="1"/>
    <col min="11538" max="11538" width="4.28515625" style="118" customWidth="1"/>
    <col min="11539" max="11539" width="10.85546875" style="118" customWidth="1"/>
    <col min="11540" max="11540" width="10.28515625" style="118" bestFit="1" customWidth="1"/>
    <col min="11541" max="11541" width="9.140625" style="118" customWidth="1"/>
    <col min="11542" max="11543" width="0" style="118" hidden="1" customWidth="1"/>
    <col min="11544" max="11544" width="9.140625" style="118" customWidth="1"/>
    <col min="11545" max="11776" width="9.140625" style="118"/>
    <col min="11777" max="11777" width="3.7109375" style="118" customWidth="1"/>
    <col min="11778" max="11778" width="8.85546875" style="118" customWidth="1"/>
    <col min="11779" max="11779" width="12.42578125" style="118" customWidth="1"/>
    <col min="11780" max="11780" width="8.140625" style="118" bestFit="1" customWidth="1"/>
    <col min="11781" max="11781" width="7.7109375" style="118" customWidth="1"/>
    <col min="11782" max="11782" width="7.140625" style="118" customWidth="1"/>
    <col min="11783" max="11784" width="3.5703125" style="118" customWidth="1"/>
    <col min="11785" max="11785" width="4" style="118" customWidth="1"/>
    <col min="11786" max="11786" width="4.28515625" style="118" bestFit="1" customWidth="1"/>
    <col min="11787" max="11787" width="3.5703125" style="118" customWidth="1"/>
    <col min="11788" max="11788" width="4.7109375" style="118" customWidth="1"/>
    <col min="11789" max="11790" width="0" style="118" hidden="1" customWidth="1"/>
    <col min="11791" max="11792" width="4.5703125" style="118" customWidth="1"/>
    <col min="11793" max="11793" width="4.140625" style="118" customWidth="1"/>
    <col min="11794" max="11794" width="4.28515625" style="118" customWidth="1"/>
    <col min="11795" max="11795" width="10.85546875" style="118" customWidth="1"/>
    <col min="11796" max="11796" width="10.28515625" style="118" bestFit="1" customWidth="1"/>
    <col min="11797" max="11797" width="9.140625" style="118" customWidth="1"/>
    <col min="11798" max="11799" width="0" style="118" hidden="1" customWidth="1"/>
    <col min="11800" max="11800" width="9.140625" style="118" customWidth="1"/>
    <col min="11801" max="12032" width="9.140625" style="118"/>
    <col min="12033" max="12033" width="3.7109375" style="118" customWidth="1"/>
    <col min="12034" max="12034" width="8.85546875" style="118" customWidth="1"/>
    <col min="12035" max="12035" width="12.42578125" style="118" customWidth="1"/>
    <col min="12036" max="12036" width="8.140625" style="118" bestFit="1" customWidth="1"/>
    <col min="12037" max="12037" width="7.7109375" style="118" customWidth="1"/>
    <col min="12038" max="12038" width="7.140625" style="118" customWidth="1"/>
    <col min="12039" max="12040" width="3.5703125" style="118" customWidth="1"/>
    <col min="12041" max="12041" width="4" style="118" customWidth="1"/>
    <col min="12042" max="12042" width="4.28515625" style="118" bestFit="1" customWidth="1"/>
    <col min="12043" max="12043" width="3.5703125" style="118" customWidth="1"/>
    <col min="12044" max="12044" width="4.7109375" style="118" customWidth="1"/>
    <col min="12045" max="12046" width="0" style="118" hidden="1" customWidth="1"/>
    <col min="12047" max="12048" width="4.5703125" style="118" customWidth="1"/>
    <col min="12049" max="12049" width="4.140625" style="118" customWidth="1"/>
    <col min="12050" max="12050" width="4.28515625" style="118" customWidth="1"/>
    <col min="12051" max="12051" width="10.85546875" style="118" customWidth="1"/>
    <col min="12052" max="12052" width="10.28515625" style="118" bestFit="1" customWidth="1"/>
    <col min="12053" max="12053" width="9.140625" style="118" customWidth="1"/>
    <col min="12054" max="12055" width="0" style="118" hidden="1" customWidth="1"/>
    <col min="12056" max="12056" width="9.140625" style="118" customWidth="1"/>
    <col min="12057" max="12288" width="9.140625" style="118"/>
    <col min="12289" max="12289" width="3.7109375" style="118" customWidth="1"/>
    <col min="12290" max="12290" width="8.85546875" style="118" customWidth="1"/>
    <col min="12291" max="12291" width="12.42578125" style="118" customWidth="1"/>
    <col min="12292" max="12292" width="8.140625" style="118" bestFit="1" customWidth="1"/>
    <col min="12293" max="12293" width="7.7109375" style="118" customWidth="1"/>
    <col min="12294" max="12294" width="7.140625" style="118" customWidth="1"/>
    <col min="12295" max="12296" width="3.5703125" style="118" customWidth="1"/>
    <col min="12297" max="12297" width="4" style="118" customWidth="1"/>
    <col min="12298" max="12298" width="4.28515625" style="118" bestFit="1" customWidth="1"/>
    <col min="12299" max="12299" width="3.5703125" style="118" customWidth="1"/>
    <col min="12300" max="12300" width="4.7109375" style="118" customWidth="1"/>
    <col min="12301" max="12302" width="0" style="118" hidden="1" customWidth="1"/>
    <col min="12303" max="12304" width="4.5703125" style="118" customWidth="1"/>
    <col min="12305" max="12305" width="4.140625" style="118" customWidth="1"/>
    <col min="12306" max="12306" width="4.28515625" style="118" customWidth="1"/>
    <col min="12307" max="12307" width="10.85546875" style="118" customWidth="1"/>
    <col min="12308" max="12308" width="10.28515625" style="118" bestFit="1" customWidth="1"/>
    <col min="12309" max="12309" width="9.140625" style="118" customWidth="1"/>
    <col min="12310" max="12311" width="0" style="118" hidden="1" customWidth="1"/>
    <col min="12312" max="12312" width="9.140625" style="118" customWidth="1"/>
    <col min="12313" max="12544" width="9.140625" style="118"/>
    <col min="12545" max="12545" width="3.7109375" style="118" customWidth="1"/>
    <col min="12546" max="12546" width="8.85546875" style="118" customWidth="1"/>
    <col min="12547" max="12547" width="12.42578125" style="118" customWidth="1"/>
    <col min="12548" max="12548" width="8.140625" style="118" bestFit="1" customWidth="1"/>
    <col min="12549" max="12549" width="7.7109375" style="118" customWidth="1"/>
    <col min="12550" max="12550" width="7.140625" style="118" customWidth="1"/>
    <col min="12551" max="12552" width="3.5703125" style="118" customWidth="1"/>
    <col min="12553" max="12553" width="4" style="118" customWidth="1"/>
    <col min="12554" max="12554" width="4.28515625" style="118" bestFit="1" customWidth="1"/>
    <col min="12555" max="12555" width="3.5703125" style="118" customWidth="1"/>
    <col min="12556" max="12556" width="4.7109375" style="118" customWidth="1"/>
    <col min="12557" max="12558" width="0" style="118" hidden="1" customWidth="1"/>
    <col min="12559" max="12560" width="4.5703125" style="118" customWidth="1"/>
    <col min="12561" max="12561" width="4.140625" style="118" customWidth="1"/>
    <col min="12562" max="12562" width="4.28515625" style="118" customWidth="1"/>
    <col min="12563" max="12563" width="10.85546875" style="118" customWidth="1"/>
    <col min="12564" max="12564" width="10.28515625" style="118" bestFit="1" customWidth="1"/>
    <col min="12565" max="12565" width="9.140625" style="118" customWidth="1"/>
    <col min="12566" max="12567" width="0" style="118" hidden="1" customWidth="1"/>
    <col min="12568" max="12568" width="9.140625" style="118" customWidth="1"/>
    <col min="12569" max="12800" width="9.140625" style="118"/>
    <col min="12801" max="12801" width="3.7109375" style="118" customWidth="1"/>
    <col min="12802" max="12802" width="8.85546875" style="118" customWidth="1"/>
    <col min="12803" max="12803" width="12.42578125" style="118" customWidth="1"/>
    <col min="12804" max="12804" width="8.140625" style="118" bestFit="1" customWidth="1"/>
    <col min="12805" max="12805" width="7.7109375" style="118" customWidth="1"/>
    <col min="12806" max="12806" width="7.140625" style="118" customWidth="1"/>
    <col min="12807" max="12808" width="3.5703125" style="118" customWidth="1"/>
    <col min="12809" max="12809" width="4" style="118" customWidth="1"/>
    <col min="12810" max="12810" width="4.28515625" style="118" bestFit="1" customWidth="1"/>
    <col min="12811" max="12811" width="3.5703125" style="118" customWidth="1"/>
    <col min="12812" max="12812" width="4.7109375" style="118" customWidth="1"/>
    <col min="12813" max="12814" width="0" style="118" hidden="1" customWidth="1"/>
    <col min="12815" max="12816" width="4.5703125" style="118" customWidth="1"/>
    <col min="12817" max="12817" width="4.140625" style="118" customWidth="1"/>
    <col min="12818" max="12818" width="4.28515625" style="118" customWidth="1"/>
    <col min="12819" max="12819" width="10.85546875" style="118" customWidth="1"/>
    <col min="12820" max="12820" width="10.28515625" style="118" bestFit="1" customWidth="1"/>
    <col min="12821" max="12821" width="9.140625" style="118" customWidth="1"/>
    <col min="12822" max="12823" width="0" style="118" hidden="1" customWidth="1"/>
    <col min="12824" max="12824" width="9.140625" style="118" customWidth="1"/>
    <col min="12825" max="13056" width="9.140625" style="118"/>
    <col min="13057" max="13057" width="3.7109375" style="118" customWidth="1"/>
    <col min="13058" max="13058" width="8.85546875" style="118" customWidth="1"/>
    <col min="13059" max="13059" width="12.42578125" style="118" customWidth="1"/>
    <col min="13060" max="13060" width="8.140625" style="118" bestFit="1" customWidth="1"/>
    <col min="13061" max="13061" width="7.7109375" style="118" customWidth="1"/>
    <col min="13062" max="13062" width="7.140625" style="118" customWidth="1"/>
    <col min="13063" max="13064" width="3.5703125" style="118" customWidth="1"/>
    <col min="13065" max="13065" width="4" style="118" customWidth="1"/>
    <col min="13066" max="13066" width="4.28515625" style="118" bestFit="1" customWidth="1"/>
    <col min="13067" max="13067" width="3.5703125" style="118" customWidth="1"/>
    <col min="13068" max="13068" width="4.7109375" style="118" customWidth="1"/>
    <col min="13069" max="13070" width="0" style="118" hidden="1" customWidth="1"/>
    <col min="13071" max="13072" width="4.5703125" style="118" customWidth="1"/>
    <col min="13073" max="13073" width="4.140625" style="118" customWidth="1"/>
    <col min="13074" max="13074" width="4.28515625" style="118" customWidth="1"/>
    <col min="13075" max="13075" width="10.85546875" style="118" customWidth="1"/>
    <col min="13076" max="13076" width="10.28515625" style="118" bestFit="1" customWidth="1"/>
    <col min="13077" max="13077" width="9.140625" style="118" customWidth="1"/>
    <col min="13078" max="13079" width="0" style="118" hidden="1" customWidth="1"/>
    <col min="13080" max="13080" width="9.140625" style="118" customWidth="1"/>
    <col min="13081" max="13312" width="9.140625" style="118"/>
    <col min="13313" max="13313" width="3.7109375" style="118" customWidth="1"/>
    <col min="13314" max="13314" width="8.85546875" style="118" customWidth="1"/>
    <col min="13315" max="13315" width="12.42578125" style="118" customWidth="1"/>
    <col min="13316" max="13316" width="8.140625" style="118" bestFit="1" customWidth="1"/>
    <col min="13317" max="13317" width="7.7109375" style="118" customWidth="1"/>
    <col min="13318" max="13318" width="7.140625" style="118" customWidth="1"/>
    <col min="13319" max="13320" width="3.5703125" style="118" customWidth="1"/>
    <col min="13321" max="13321" width="4" style="118" customWidth="1"/>
    <col min="13322" max="13322" width="4.28515625" style="118" bestFit="1" customWidth="1"/>
    <col min="13323" max="13323" width="3.5703125" style="118" customWidth="1"/>
    <col min="13324" max="13324" width="4.7109375" style="118" customWidth="1"/>
    <col min="13325" max="13326" width="0" style="118" hidden="1" customWidth="1"/>
    <col min="13327" max="13328" width="4.5703125" style="118" customWidth="1"/>
    <col min="13329" max="13329" width="4.140625" style="118" customWidth="1"/>
    <col min="13330" max="13330" width="4.28515625" style="118" customWidth="1"/>
    <col min="13331" max="13331" width="10.85546875" style="118" customWidth="1"/>
    <col min="13332" max="13332" width="10.28515625" style="118" bestFit="1" customWidth="1"/>
    <col min="13333" max="13333" width="9.140625" style="118" customWidth="1"/>
    <col min="13334" max="13335" width="0" style="118" hidden="1" customWidth="1"/>
    <col min="13336" max="13336" width="9.140625" style="118" customWidth="1"/>
    <col min="13337" max="13568" width="9.140625" style="118"/>
    <col min="13569" max="13569" width="3.7109375" style="118" customWidth="1"/>
    <col min="13570" max="13570" width="8.85546875" style="118" customWidth="1"/>
    <col min="13571" max="13571" width="12.42578125" style="118" customWidth="1"/>
    <col min="13572" max="13572" width="8.140625" style="118" bestFit="1" customWidth="1"/>
    <col min="13573" max="13573" width="7.7109375" style="118" customWidth="1"/>
    <col min="13574" max="13574" width="7.140625" style="118" customWidth="1"/>
    <col min="13575" max="13576" width="3.5703125" style="118" customWidth="1"/>
    <col min="13577" max="13577" width="4" style="118" customWidth="1"/>
    <col min="13578" max="13578" width="4.28515625" style="118" bestFit="1" customWidth="1"/>
    <col min="13579" max="13579" width="3.5703125" style="118" customWidth="1"/>
    <col min="13580" max="13580" width="4.7109375" style="118" customWidth="1"/>
    <col min="13581" max="13582" width="0" style="118" hidden="1" customWidth="1"/>
    <col min="13583" max="13584" width="4.5703125" style="118" customWidth="1"/>
    <col min="13585" max="13585" width="4.140625" style="118" customWidth="1"/>
    <col min="13586" max="13586" width="4.28515625" style="118" customWidth="1"/>
    <col min="13587" max="13587" width="10.85546875" style="118" customWidth="1"/>
    <col min="13588" max="13588" width="10.28515625" style="118" bestFit="1" customWidth="1"/>
    <col min="13589" max="13589" width="9.140625" style="118" customWidth="1"/>
    <col min="13590" max="13591" width="0" style="118" hidden="1" customWidth="1"/>
    <col min="13592" max="13592" width="9.140625" style="118" customWidth="1"/>
    <col min="13593" max="13824" width="9.140625" style="118"/>
    <col min="13825" max="13825" width="3.7109375" style="118" customWidth="1"/>
    <col min="13826" max="13826" width="8.85546875" style="118" customWidth="1"/>
    <col min="13827" max="13827" width="12.42578125" style="118" customWidth="1"/>
    <col min="13828" max="13828" width="8.140625" style="118" bestFit="1" customWidth="1"/>
    <col min="13829" max="13829" width="7.7109375" style="118" customWidth="1"/>
    <col min="13830" max="13830" width="7.140625" style="118" customWidth="1"/>
    <col min="13831" max="13832" width="3.5703125" style="118" customWidth="1"/>
    <col min="13833" max="13833" width="4" style="118" customWidth="1"/>
    <col min="13834" max="13834" width="4.28515625" style="118" bestFit="1" customWidth="1"/>
    <col min="13835" max="13835" width="3.5703125" style="118" customWidth="1"/>
    <col min="13836" max="13836" width="4.7109375" style="118" customWidth="1"/>
    <col min="13837" max="13838" width="0" style="118" hidden="1" customWidth="1"/>
    <col min="13839" max="13840" width="4.5703125" style="118" customWidth="1"/>
    <col min="13841" max="13841" width="4.140625" style="118" customWidth="1"/>
    <col min="13842" max="13842" width="4.28515625" style="118" customWidth="1"/>
    <col min="13843" max="13843" width="10.85546875" style="118" customWidth="1"/>
    <col min="13844" max="13844" width="10.28515625" style="118" bestFit="1" customWidth="1"/>
    <col min="13845" max="13845" width="9.140625" style="118" customWidth="1"/>
    <col min="13846" max="13847" width="0" style="118" hidden="1" customWidth="1"/>
    <col min="13848" max="13848" width="9.140625" style="118" customWidth="1"/>
    <col min="13849" max="14080" width="9.140625" style="118"/>
    <col min="14081" max="14081" width="3.7109375" style="118" customWidth="1"/>
    <col min="14082" max="14082" width="8.85546875" style="118" customWidth="1"/>
    <col min="14083" max="14083" width="12.42578125" style="118" customWidth="1"/>
    <col min="14084" max="14084" width="8.140625" style="118" bestFit="1" customWidth="1"/>
    <col min="14085" max="14085" width="7.7109375" style="118" customWidth="1"/>
    <col min="14086" max="14086" width="7.140625" style="118" customWidth="1"/>
    <col min="14087" max="14088" width="3.5703125" style="118" customWidth="1"/>
    <col min="14089" max="14089" width="4" style="118" customWidth="1"/>
    <col min="14090" max="14090" width="4.28515625" style="118" bestFit="1" customWidth="1"/>
    <col min="14091" max="14091" width="3.5703125" style="118" customWidth="1"/>
    <col min="14092" max="14092" width="4.7109375" style="118" customWidth="1"/>
    <col min="14093" max="14094" width="0" style="118" hidden="1" customWidth="1"/>
    <col min="14095" max="14096" width="4.5703125" style="118" customWidth="1"/>
    <col min="14097" max="14097" width="4.140625" style="118" customWidth="1"/>
    <col min="14098" max="14098" width="4.28515625" style="118" customWidth="1"/>
    <col min="14099" max="14099" width="10.85546875" style="118" customWidth="1"/>
    <col min="14100" max="14100" width="10.28515625" style="118" bestFit="1" customWidth="1"/>
    <col min="14101" max="14101" width="9.140625" style="118" customWidth="1"/>
    <col min="14102" max="14103" width="0" style="118" hidden="1" customWidth="1"/>
    <col min="14104" max="14104" width="9.140625" style="118" customWidth="1"/>
    <col min="14105" max="14336" width="9.140625" style="118"/>
    <col min="14337" max="14337" width="3.7109375" style="118" customWidth="1"/>
    <col min="14338" max="14338" width="8.85546875" style="118" customWidth="1"/>
    <col min="14339" max="14339" width="12.42578125" style="118" customWidth="1"/>
    <col min="14340" max="14340" width="8.140625" style="118" bestFit="1" customWidth="1"/>
    <col min="14341" max="14341" width="7.7109375" style="118" customWidth="1"/>
    <col min="14342" max="14342" width="7.140625" style="118" customWidth="1"/>
    <col min="14343" max="14344" width="3.5703125" style="118" customWidth="1"/>
    <col min="14345" max="14345" width="4" style="118" customWidth="1"/>
    <col min="14346" max="14346" width="4.28515625" style="118" bestFit="1" customWidth="1"/>
    <col min="14347" max="14347" width="3.5703125" style="118" customWidth="1"/>
    <col min="14348" max="14348" width="4.7109375" style="118" customWidth="1"/>
    <col min="14349" max="14350" width="0" style="118" hidden="1" customWidth="1"/>
    <col min="14351" max="14352" width="4.5703125" style="118" customWidth="1"/>
    <col min="14353" max="14353" width="4.140625" style="118" customWidth="1"/>
    <col min="14354" max="14354" width="4.28515625" style="118" customWidth="1"/>
    <col min="14355" max="14355" width="10.85546875" style="118" customWidth="1"/>
    <col min="14356" max="14356" width="10.28515625" style="118" bestFit="1" customWidth="1"/>
    <col min="14357" max="14357" width="9.140625" style="118" customWidth="1"/>
    <col min="14358" max="14359" width="0" style="118" hidden="1" customWidth="1"/>
    <col min="14360" max="14360" width="9.140625" style="118" customWidth="1"/>
    <col min="14361" max="14592" width="9.140625" style="118"/>
    <col min="14593" max="14593" width="3.7109375" style="118" customWidth="1"/>
    <col min="14594" max="14594" width="8.85546875" style="118" customWidth="1"/>
    <col min="14595" max="14595" width="12.42578125" style="118" customWidth="1"/>
    <col min="14596" max="14596" width="8.140625" style="118" bestFit="1" customWidth="1"/>
    <col min="14597" max="14597" width="7.7109375" style="118" customWidth="1"/>
    <col min="14598" max="14598" width="7.140625" style="118" customWidth="1"/>
    <col min="14599" max="14600" width="3.5703125" style="118" customWidth="1"/>
    <col min="14601" max="14601" width="4" style="118" customWidth="1"/>
    <col min="14602" max="14602" width="4.28515625" style="118" bestFit="1" customWidth="1"/>
    <col min="14603" max="14603" width="3.5703125" style="118" customWidth="1"/>
    <col min="14604" max="14604" width="4.7109375" style="118" customWidth="1"/>
    <col min="14605" max="14606" width="0" style="118" hidden="1" customWidth="1"/>
    <col min="14607" max="14608" width="4.5703125" style="118" customWidth="1"/>
    <col min="14609" max="14609" width="4.140625" style="118" customWidth="1"/>
    <col min="14610" max="14610" width="4.28515625" style="118" customWidth="1"/>
    <col min="14611" max="14611" width="10.85546875" style="118" customWidth="1"/>
    <col min="14612" max="14612" width="10.28515625" style="118" bestFit="1" customWidth="1"/>
    <col min="14613" max="14613" width="9.140625" style="118" customWidth="1"/>
    <col min="14614" max="14615" width="0" style="118" hidden="1" customWidth="1"/>
    <col min="14616" max="14616" width="9.140625" style="118" customWidth="1"/>
    <col min="14617" max="14848" width="9.140625" style="118"/>
    <col min="14849" max="14849" width="3.7109375" style="118" customWidth="1"/>
    <col min="14850" max="14850" width="8.85546875" style="118" customWidth="1"/>
    <col min="14851" max="14851" width="12.42578125" style="118" customWidth="1"/>
    <col min="14852" max="14852" width="8.140625" style="118" bestFit="1" customWidth="1"/>
    <col min="14853" max="14853" width="7.7109375" style="118" customWidth="1"/>
    <col min="14854" max="14854" width="7.140625" style="118" customWidth="1"/>
    <col min="14855" max="14856" width="3.5703125" style="118" customWidth="1"/>
    <col min="14857" max="14857" width="4" style="118" customWidth="1"/>
    <col min="14858" max="14858" width="4.28515625" style="118" bestFit="1" customWidth="1"/>
    <col min="14859" max="14859" width="3.5703125" style="118" customWidth="1"/>
    <col min="14860" max="14860" width="4.7109375" style="118" customWidth="1"/>
    <col min="14861" max="14862" width="0" style="118" hidden="1" customWidth="1"/>
    <col min="14863" max="14864" width="4.5703125" style="118" customWidth="1"/>
    <col min="14865" max="14865" width="4.140625" style="118" customWidth="1"/>
    <col min="14866" max="14866" width="4.28515625" style="118" customWidth="1"/>
    <col min="14867" max="14867" width="10.85546875" style="118" customWidth="1"/>
    <col min="14868" max="14868" width="10.28515625" style="118" bestFit="1" customWidth="1"/>
    <col min="14869" max="14869" width="9.140625" style="118" customWidth="1"/>
    <col min="14870" max="14871" width="0" style="118" hidden="1" customWidth="1"/>
    <col min="14872" max="14872" width="9.140625" style="118" customWidth="1"/>
    <col min="14873" max="15104" width="9.140625" style="118"/>
    <col min="15105" max="15105" width="3.7109375" style="118" customWidth="1"/>
    <col min="15106" max="15106" width="8.85546875" style="118" customWidth="1"/>
    <col min="15107" max="15107" width="12.42578125" style="118" customWidth="1"/>
    <col min="15108" max="15108" width="8.140625" style="118" bestFit="1" customWidth="1"/>
    <col min="15109" max="15109" width="7.7109375" style="118" customWidth="1"/>
    <col min="15110" max="15110" width="7.140625" style="118" customWidth="1"/>
    <col min="15111" max="15112" width="3.5703125" style="118" customWidth="1"/>
    <col min="15113" max="15113" width="4" style="118" customWidth="1"/>
    <col min="15114" max="15114" width="4.28515625" style="118" bestFit="1" customWidth="1"/>
    <col min="15115" max="15115" width="3.5703125" style="118" customWidth="1"/>
    <col min="15116" max="15116" width="4.7109375" style="118" customWidth="1"/>
    <col min="15117" max="15118" width="0" style="118" hidden="1" customWidth="1"/>
    <col min="15119" max="15120" width="4.5703125" style="118" customWidth="1"/>
    <col min="15121" max="15121" width="4.140625" style="118" customWidth="1"/>
    <col min="15122" max="15122" width="4.28515625" style="118" customWidth="1"/>
    <col min="15123" max="15123" width="10.85546875" style="118" customWidth="1"/>
    <col min="15124" max="15124" width="10.28515625" style="118" bestFit="1" customWidth="1"/>
    <col min="15125" max="15125" width="9.140625" style="118" customWidth="1"/>
    <col min="15126" max="15127" width="0" style="118" hidden="1" customWidth="1"/>
    <col min="15128" max="15128" width="9.140625" style="118" customWidth="1"/>
    <col min="15129" max="15360" width="9.140625" style="118"/>
    <col min="15361" max="15361" width="3.7109375" style="118" customWidth="1"/>
    <col min="15362" max="15362" width="8.85546875" style="118" customWidth="1"/>
    <col min="15363" max="15363" width="12.42578125" style="118" customWidth="1"/>
    <col min="15364" max="15364" width="8.140625" style="118" bestFit="1" customWidth="1"/>
    <col min="15365" max="15365" width="7.7109375" style="118" customWidth="1"/>
    <col min="15366" max="15366" width="7.140625" style="118" customWidth="1"/>
    <col min="15367" max="15368" width="3.5703125" style="118" customWidth="1"/>
    <col min="15369" max="15369" width="4" style="118" customWidth="1"/>
    <col min="15370" max="15370" width="4.28515625" style="118" bestFit="1" customWidth="1"/>
    <col min="15371" max="15371" width="3.5703125" style="118" customWidth="1"/>
    <col min="15372" max="15372" width="4.7109375" style="118" customWidth="1"/>
    <col min="15373" max="15374" width="0" style="118" hidden="1" customWidth="1"/>
    <col min="15375" max="15376" width="4.5703125" style="118" customWidth="1"/>
    <col min="15377" max="15377" width="4.140625" style="118" customWidth="1"/>
    <col min="15378" max="15378" width="4.28515625" style="118" customWidth="1"/>
    <col min="15379" max="15379" width="10.85546875" style="118" customWidth="1"/>
    <col min="15380" max="15380" width="10.28515625" style="118" bestFit="1" customWidth="1"/>
    <col min="15381" max="15381" width="9.140625" style="118" customWidth="1"/>
    <col min="15382" max="15383" width="0" style="118" hidden="1" customWidth="1"/>
    <col min="15384" max="15384" width="9.140625" style="118" customWidth="1"/>
    <col min="15385" max="15616" width="9.140625" style="118"/>
    <col min="15617" max="15617" width="3.7109375" style="118" customWidth="1"/>
    <col min="15618" max="15618" width="8.85546875" style="118" customWidth="1"/>
    <col min="15619" max="15619" width="12.42578125" style="118" customWidth="1"/>
    <col min="15620" max="15620" width="8.140625" style="118" bestFit="1" customWidth="1"/>
    <col min="15621" max="15621" width="7.7109375" style="118" customWidth="1"/>
    <col min="15622" max="15622" width="7.140625" style="118" customWidth="1"/>
    <col min="15623" max="15624" width="3.5703125" style="118" customWidth="1"/>
    <col min="15625" max="15625" width="4" style="118" customWidth="1"/>
    <col min="15626" max="15626" width="4.28515625" style="118" bestFit="1" customWidth="1"/>
    <col min="15627" max="15627" width="3.5703125" style="118" customWidth="1"/>
    <col min="15628" max="15628" width="4.7109375" style="118" customWidth="1"/>
    <col min="15629" max="15630" width="0" style="118" hidden="1" customWidth="1"/>
    <col min="15631" max="15632" width="4.5703125" style="118" customWidth="1"/>
    <col min="15633" max="15633" width="4.140625" style="118" customWidth="1"/>
    <col min="15634" max="15634" width="4.28515625" style="118" customWidth="1"/>
    <col min="15635" max="15635" width="10.85546875" style="118" customWidth="1"/>
    <col min="15636" max="15636" width="10.28515625" style="118" bestFit="1" customWidth="1"/>
    <col min="15637" max="15637" width="9.140625" style="118" customWidth="1"/>
    <col min="15638" max="15639" width="0" style="118" hidden="1" customWidth="1"/>
    <col min="15640" max="15640" width="9.140625" style="118" customWidth="1"/>
    <col min="15641" max="15872" width="9.140625" style="118"/>
    <col min="15873" max="15873" width="3.7109375" style="118" customWidth="1"/>
    <col min="15874" max="15874" width="8.85546875" style="118" customWidth="1"/>
    <col min="15875" max="15875" width="12.42578125" style="118" customWidth="1"/>
    <col min="15876" max="15876" width="8.140625" style="118" bestFit="1" customWidth="1"/>
    <col min="15877" max="15877" width="7.7109375" style="118" customWidth="1"/>
    <col min="15878" max="15878" width="7.140625" style="118" customWidth="1"/>
    <col min="15879" max="15880" width="3.5703125" style="118" customWidth="1"/>
    <col min="15881" max="15881" width="4" style="118" customWidth="1"/>
    <col min="15882" max="15882" width="4.28515625" style="118" bestFit="1" customWidth="1"/>
    <col min="15883" max="15883" width="3.5703125" style="118" customWidth="1"/>
    <col min="15884" max="15884" width="4.7109375" style="118" customWidth="1"/>
    <col min="15885" max="15886" width="0" style="118" hidden="1" customWidth="1"/>
    <col min="15887" max="15888" width="4.5703125" style="118" customWidth="1"/>
    <col min="15889" max="15889" width="4.140625" style="118" customWidth="1"/>
    <col min="15890" max="15890" width="4.28515625" style="118" customWidth="1"/>
    <col min="15891" max="15891" width="10.85546875" style="118" customWidth="1"/>
    <col min="15892" max="15892" width="10.28515625" style="118" bestFit="1" customWidth="1"/>
    <col min="15893" max="15893" width="9.140625" style="118" customWidth="1"/>
    <col min="15894" max="15895" width="0" style="118" hidden="1" customWidth="1"/>
    <col min="15896" max="15896" width="9.140625" style="118" customWidth="1"/>
    <col min="15897" max="16128" width="9.140625" style="118"/>
    <col min="16129" max="16129" width="3.7109375" style="118" customWidth="1"/>
    <col min="16130" max="16130" width="8.85546875" style="118" customWidth="1"/>
    <col min="16131" max="16131" width="12.42578125" style="118" customWidth="1"/>
    <col min="16132" max="16132" width="8.140625" style="118" bestFit="1" customWidth="1"/>
    <col min="16133" max="16133" width="7.7109375" style="118" customWidth="1"/>
    <col min="16134" max="16134" width="7.140625" style="118" customWidth="1"/>
    <col min="16135" max="16136" width="3.5703125" style="118" customWidth="1"/>
    <col min="16137" max="16137" width="4" style="118" customWidth="1"/>
    <col min="16138" max="16138" width="4.28515625" style="118" bestFit="1" customWidth="1"/>
    <col min="16139" max="16139" width="3.5703125" style="118" customWidth="1"/>
    <col min="16140" max="16140" width="4.7109375" style="118" customWidth="1"/>
    <col min="16141" max="16142" width="0" style="118" hidden="1" customWidth="1"/>
    <col min="16143" max="16144" width="4.5703125" style="118" customWidth="1"/>
    <col min="16145" max="16145" width="4.140625" style="118" customWidth="1"/>
    <col min="16146" max="16146" width="4.28515625" style="118" customWidth="1"/>
    <col min="16147" max="16147" width="10.85546875" style="118" customWidth="1"/>
    <col min="16148" max="16148" width="10.28515625" style="118" bestFit="1" customWidth="1"/>
    <col min="16149" max="16149" width="9.140625" style="118" customWidth="1"/>
    <col min="16150" max="16151" width="0" style="118" hidden="1" customWidth="1"/>
    <col min="16152" max="16152" width="9.140625" style="118" customWidth="1"/>
    <col min="16153" max="16384" width="9.140625" style="118"/>
  </cols>
  <sheetData>
    <row r="1" spans="1:24" s="103" customFormat="1" ht="18" customHeight="1">
      <c r="A1" s="283" t="s">
        <v>245</v>
      </c>
      <c r="B1" s="283"/>
      <c r="C1" s="283"/>
      <c r="D1" s="283"/>
      <c r="E1" s="284" t="e">
        <f>#REF!&amp;" * LỚP: "&amp;UPPER(#REF!)</f>
        <v>#REF!</v>
      </c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</row>
    <row r="2" spans="1:24" s="103" customFormat="1" ht="18" customHeight="1">
      <c r="B2" s="283" t="s">
        <v>246</v>
      </c>
      <c r="C2" s="283"/>
      <c r="D2" s="283"/>
      <c r="E2" s="284" t="e">
        <f>"CHUYÊN NGÀNH: "&amp;VLOOKUP(RIGHT(#REF!,4),CODEMON!$K$3:$L$27,2,0)</f>
        <v>#REF!</v>
      </c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104" t="e">
        <f>"Số TC  : "&amp;#REF!</f>
        <v>#REF!</v>
      </c>
    </row>
    <row r="3" spans="1:24" s="105" customFormat="1" ht="14.25">
      <c r="A3" s="285" t="e">
        <f>"MÔN: "&amp;UPPER(#REF!)&amp;" * " &amp; "MÃ MÔN: "&amp;#REF!</f>
        <v>#REF!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106" t="e">
        <f>"Học kỳ : " &amp;#REF!</f>
        <v>#REF!</v>
      </c>
    </row>
    <row r="4" spans="1:24" s="105" customFormat="1" ht="15">
      <c r="A4" s="108" t="e">
        <f>#REF!</f>
        <v>#REF!</v>
      </c>
      <c r="C4" s="106"/>
      <c r="D4" s="109"/>
      <c r="E4" s="110"/>
      <c r="F4" s="110"/>
      <c r="G4" s="111"/>
      <c r="H4" s="111"/>
      <c r="I4" s="111"/>
      <c r="J4" s="111"/>
      <c r="K4" s="111"/>
      <c r="L4" s="111"/>
      <c r="M4" s="111"/>
      <c r="N4" s="111"/>
      <c r="O4" s="111"/>
      <c r="P4" s="111"/>
      <c r="S4" s="107"/>
      <c r="T4" s="106" t="e">
        <f>"Lần thi : "&amp;#REF!</f>
        <v>#REF!</v>
      </c>
    </row>
    <row r="5" spans="1:24" s="103" customFormat="1" ht="12" hidden="1">
      <c r="A5" s="112">
        <v>1</v>
      </c>
      <c r="B5" s="113">
        <v>2</v>
      </c>
      <c r="C5" s="112">
        <v>3</v>
      </c>
      <c r="D5" s="114">
        <v>4</v>
      </c>
      <c r="E5" s="115">
        <v>6</v>
      </c>
      <c r="F5" s="115">
        <v>7</v>
      </c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>
        <v>19</v>
      </c>
    </row>
    <row r="6" spans="1:24" ht="18.75" customHeight="1">
      <c r="A6" s="272" t="s">
        <v>0</v>
      </c>
      <c r="B6" s="272" t="s">
        <v>221</v>
      </c>
      <c r="C6" s="287" t="s">
        <v>222</v>
      </c>
      <c r="D6" s="289" t="s">
        <v>14</v>
      </c>
      <c r="E6" s="291" t="s">
        <v>217</v>
      </c>
      <c r="F6" s="272" t="s">
        <v>15</v>
      </c>
      <c r="G6" s="275" t="s">
        <v>223</v>
      </c>
      <c r="H6" s="276"/>
      <c r="I6" s="276"/>
      <c r="J6" s="276"/>
      <c r="K6" s="276"/>
      <c r="L6" s="276"/>
      <c r="M6" s="276"/>
      <c r="N6" s="277"/>
      <c r="O6" s="275" t="s">
        <v>224</v>
      </c>
      <c r="P6" s="276"/>
      <c r="Q6" s="277"/>
      <c r="R6" s="275" t="s">
        <v>225</v>
      </c>
      <c r="S6" s="277"/>
      <c r="T6" s="278" t="s">
        <v>17</v>
      </c>
      <c r="V6" s="117"/>
      <c r="W6" s="117"/>
    </row>
    <row r="7" spans="1:24" s="123" customFormat="1" ht="29.25" customHeight="1">
      <c r="A7" s="273"/>
      <c r="B7" s="273"/>
      <c r="C7" s="288"/>
      <c r="D7" s="290"/>
      <c r="E7" s="292"/>
      <c r="F7" s="273"/>
      <c r="G7" s="119" t="s">
        <v>125</v>
      </c>
      <c r="H7" s="119" t="s">
        <v>41</v>
      </c>
      <c r="I7" s="119" t="s">
        <v>126</v>
      </c>
      <c r="J7" s="119" t="s">
        <v>1</v>
      </c>
      <c r="K7" s="120" t="s">
        <v>36</v>
      </c>
      <c r="L7" s="120" t="s">
        <v>127</v>
      </c>
      <c r="M7" s="120" t="s">
        <v>128</v>
      </c>
      <c r="N7" s="120" t="s">
        <v>29</v>
      </c>
      <c r="O7" s="279" t="s">
        <v>226</v>
      </c>
      <c r="P7" s="279" t="s">
        <v>227</v>
      </c>
      <c r="Q7" s="120" t="s">
        <v>129</v>
      </c>
      <c r="R7" s="121" t="s">
        <v>16</v>
      </c>
      <c r="S7" s="281" t="s">
        <v>20</v>
      </c>
      <c r="T7" s="278"/>
      <c r="U7" s="122"/>
      <c r="V7" s="117"/>
      <c r="W7" s="117"/>
      <c r="X7" s="122"/>
    </row>
    <row r="8" spans="1:24" s="128" customFormat="1" ht="18.75" customHeight="1">
      <c r="A8" s="286"/>
      <c r="B8" s="274"/>
      <c r="C8" s="288"/>
      <c r="D8" s="290"/>
      <c r="E8" s="293"/>
      <c r="F8" s="274"/>
      <c r="G8" s="124">
        <v>0.05</v>
      </c>
      <c r="H8" s="124">
        <v>0</v>
      </c>
      <c r="I8" s="124">
        <v>0.2</v>
      </c>
      <c r="J8" s="124">
        <v>0.2</v>
      </c>
      <c r="K8" s="124">
        <v>0</v>
      </c>
      <c r="L8" s="124">
        <v>0</v>
      </c>
      <c r="M8" s="124">
        <v>0</v>
      </c>
      <c r="N8" s="124">
        <v>0</v>
      </c>
      <c r="O8" s="280"/>
      <c r="P8" s="280"/>
      <c r="Q8" s="125">
        <v>0.55000000000000004</v>
      </c>
      <c r="R8" s="125">
        <f>SUM(G8:Q8)</f>
        <v>1</v>
      </c>
      <c r="S8" s="282"/>
      <c r="T8" s="278"/>
      <c r="U8" s="126"/>
      <c r="V8" s="127">
        <v>1</v>
      </c>
      <c r="W8" s="127" t="s">
        <v>24</v>
      </c>
      <c r="X8" s="126"/>
    </row>
    <row r="9" spans="1:24" s="140" customFormat="1" ht="16.5" customHeight="1">
      <c r="A9" s="129">
        <v>1</v>
      </c>
      <c r="B9" s="130" t="e">
        <f>IF(ISNA(VLOOKUP($A9,DSLOP,DTK_AV!B$5,0))=FALSE,VLOOKUP($A9,DSLOP,DTK_AV!B$5,0),"")</f>
        <v>#REF!</v>
      </c>
      <c r="C9" s="131" t="e">
        <f>IF(ISNA(VLOOKUP($A9,DSLOP,DTK_AV!C$5,0))=FALSE,VLOOKUP($A9,DSLOP,DTK_AV!C$5,0),"")</f>
        <v>#REF!</v>
      </c>
      <c r="D9" s="132" t="e">
        <f>IF(ISNA(VLOOKUP($A9,DSLOP,DTK_AV!D$5,0))=FALSE,VLOOKUP($A9,DSLOP,DTK_AV!D$5,0),"")</f>
        <v>#REF!</v>
      </c>
      <c r="E9" s="187" t="e">
        <f>IF(ISNA(VLOOKUP($A9,DSLOP,DTK_AV!E$5,0))=FALSE,VLOOKUP($A9,DSLOP,DTK_AV!E$5,0),"")</f>
        <v>#REF!</v>
      </c>
      <c r="F9" s="133" t="e">
        <f>IF(ISNA(VLOOKUP($A9,DSLOP,DTK_AV!F$5,0))=FALSE,VLOOKUP($A9,DSLOP,DTK_AV!F$5,0),"")</f>
        <v>#REF!</v>
      </c>
      <c r="G9" s="134"/>
      <c r="H9" s="134"/>
      <c r="I9" s="134"/>
      <c r="J9" s="134"/>
      <c r="K9" s="134"/>
      <c r="L9" s="134"/>
      <c r="M9" s="134"/>
      <c r="N9" s="134"/>
      <c r="O9" s="135"/>
      <c r="P9" s="135"/>
      <c r="Q9" s="136">
        <f>ROUND(SUM(IF(ISNUMBER(O9),O9,0 )*0.6,IF(ISNUMBER(P9),P9,0 )*0.4),1)</f>
        <v>0</v>
      </c>
      <c r="R9" s="136">
        <f>IF(OR(Q9&lt;4,$R$8&lt;&gt;100%),0,ROUND(SUMPRODUCT(G9:Q9,$G$8:$Q$8)/$R$8,1))</f>
        <v>0</v>
      </c>
      <c r="S9" s="137" t="str">
        <f t="shared" ref="S9:S40" si="0">VLOOKUP(R9,$V:$W,2,0)</f>
        <v>Không</v>
      </c>
      <c r="T9" s="138" t="e">
        <f>IF(ISNA(VLOOKUP($A9,DSLOP,DTK_AV!T$5,0))=FALSE,VLOOKUP($A9,DSLOP,DTK_AV!T$5,0),"")</f>
        <v>#REF!</v>
      </c>
      <c r="U9" s="139"/>
      <c r="V9" s="117">
        <v>0</v>
      </c>
      <c r="W9" s="117" t="s">
        <v>23</v>
      </c>
      <c r="X9" s="139"/>
    </row>
    <row r="10" spans="1:24" s="140" customFormat="1" ht="16.5" customHeight="1">
      <c r="A10" s="129">
        <f>A9+1</f>
        <v>2</v>
      </c>
      <c r="B10" s="130" t="e">
        <f>IF(ISNA(VLOOKUP($A10,DSLOP,DTK_AV!B$5,0))=FALSE,VLOOKUP($A10,DSLOP,DTK_AV!B$5,0),"")</f>
        <v>#REF!</v>
      </c>
      <c r="C10" s="131" t="e">
        <f>IF(ISNA(VLOOKUP($A10,DSLOP,DTK_AV!C$5,0))=FALSE,VLOOKUP($A10,DSLOP,DTK_AV!C$5,0),"")</f>
        <v>#REF!</v>
      </c>
      <c r="D10" s="132" t="e">
        <f>IF(ISNA(VLOOKUP($A10,DSLOP,DTK_AV!D$5,0))=FALSE,VLOOKUP($A10,DSLOP,DTK_AV!D$5,0),"")</f>
        <v>#REF!</v>
      </c>
      <c r="E10" s="187" t="e">
        <f>IF(ISNA(VLOOKUP($A10,DSLOP,DTK_AV!E$5,0))=FALSE,VLOOKUP($A10,DSLOP,DTK_AV!E$5,0),"")</f>
        <v>#REF!</v>
      </c>
      <c r="F10" s="133" t="e">
        <f>IF(ISNA(VLOOKUP($A10,DSLOP,DTK_AV!F$5,0))=FALSE,VLOOKUP($A10,DSLOP,DTK_AV!F$5,0),"")</f>
        <v>#REF!</v>
      </c>
      <c r="G10" s="134"/>
      <c r="H10" s="134"/>
      <c r="I10" s="134"/>
      <c r="J10" s="134"/>
      <c r="K10" s="134"/>
      <c r="L10" s="134"/>
      <c r="M10" s="134"/>
      <c r="N10" s="134"/>
      <c r="O10" s="135"/>
      <c r="P10" s="135"/>
      <c r="Q10" s="136">
        <f t="shared" ref="Q10:Q73" si="1">ROUND(SUM(IF(ISNUMBER(O10),O10,0 )*0.6,IF(ISNUMBER(P10),P10,0 )*0.4),1)</f>
        <v>0</v>
      </c>
      <c r="R10" s="136">
        <f t="shared" ref="R10:R73" si="2">IF(OR(Q10&lt;4,$R$8&lt;&gt;100%),0,ROUND(SUMPRODUCT(G10:Q10,$G$8:$Q$8)/$R$8,1))</f>
        <v>0</v>
      </c>
      <c r="S10" s="137" t="str">
        <f t="shared" si="0"/>
        <v>Không</v>
      </c>
      <c r="T10" s="138" t="e">
        <f>IF(ISNA(VLOOKUP($A10,DSLOP,DTK_AV!T$5,0))=FALSE,VLOOKUP($A10,DSLOP,DTK_AV!T$5,0),"")</f>
        <v>#REF!</v>
      </c>
      <c r="U10" s="139"/>
      <c r="V10" s="117">
        <v>1.1000000000000001</v>
      </c>
      <c r="W10" s="117" t="s">
        <v>48</v>
      </c>
      <c r="X10" s="139"/>
    </row>
    <row r="11" spans="1:24" s="140" customFormat="1" ht="16.5" customHeight="1">
      <c r="A11" s="129">
        <f t="shared" ref="A11:A74" si="3">A10+1</f>
        <v>3</v>
      </c>
      <c r="B11" s="130" t="e">
        <f>IF(ISNA(VLOOKUP($A11,DSLOP,DTK_AV!B$5,0))=FALSE,VLOOKUP($A11,DSLOP,DTK_AV!B$5,0),"")</f>
        <v>#REF!</v>
      </c>
      <c r="C11" s="131" t="e">
        <f>IF(ISNA(VLOOKUP($A11,DSLOP,DTK_AV!C$5,0))=FALSE,VLOOKUP($A11,DSLOP,DTK_AV!C$5,0),"")</f>
        <v>#REF!</v>
      </c>
      <c r="D11" s="132" t="e">
        <f>IF(ISNA(VLOOKUP($A11,DSLOP,DTK_AV!D$5,0))=FALSE,VLOOKUP($A11,DSLOP,DTK_AV!D$5,0),"")</f>
        <v>#REF!</v>
      </c>
      <c r="E11" s="187" t="e">
        <f>IF(ISNA(VLOOKUP($A11,DSLOP,DTK_AV!E$5,0))=FALSE,VLOOKUP($A11,DSLOP,DTK_AV!E$5,0),"")</f>
        <v>#REF!</v>
      </c>
      <c r="F11" s="133" t="e">
        <f>IF(ISNA(VLOOKUP($A11,DSLOP,DTK_AV!F$5,0))=FALSE,VLOOKUP($A11,DSLOP,DTK_AV!F$5,0),"")</f>
        <v>#REF!</v>
      </c>
      <c r="G11" s="134"/>
      <c r="H11" s="134"/>
      <c r="I11" s="134"/>
      <c r="J11" s="134"/>
      <c r="K11" s="134"/>
      <c r="L11" s="134"/>
      <c r="M11" s="134"/>
      <c r="N11" s="134"/>
      <c r="O11" s="135"/>
      <c r="P11" s="135"/>
      <c r="Q11" s="136">
        <f t="shared" si="1"/>
        <v>0</v>
      </c>
      <c r="R11" s="136">
        <f t="shared" si="2"/>
        <v>0</v>
      </c>
      <c r="S11" s="137" t="str">
        <f t="shared" si="0"/>
        <v>Không</v>
      </c>
      <c r="T11" s="138" t="e">
        <f>IF(ISNA(VLOOKUP($A11,DSLOP,DTK_AV!T$5,0))=FALSE,VLOOKUP($A11,DSLOP,DTK_AV!T$5,0),"")</f>
        <v>#REF!</v>
      </c>
      <c r="U11" s="139"/>
      <c r="V11" s="117">
        <v>1.2</v>
      </c>
      <c r="W11" s="117" t="s">
        <v>49</v>
      </c>
      <c r="X11" s="139"/>
    </row>
    <row r="12" spans="1:24" s="140" customFormat="1" ht="16.5" customHeight="1">
      <c r="A12" s="129">
        <f t="shared" si="3"/>
        <v>4</v>
      </c>
      <c r="B12" s="130" t="e">
        <f>IF(ISNA(VLOOKUP($A12,DSLOP,DTK_AV!B$5,0))=FALSE,VLOOKUP($A12,DSLOP,DTK_AV!B$5,0),"")</f>
        <v>#REF!</v>
      </c>
      <c r="C12" s="131" t="e">
        <f>IF(ISNA(VLOOKUP($A12,DSLOP,DTK_AV!C$5,0))=FALSE,VLOOKUP($A12,DSLOP,DTK_AV!C$5,0),"")</f>
        <v>#REF!</v>
      </c>
      <c r="D12" s="132" t="e">
        <f>IF(ISNA(VLOOKUP($A12,DSLOP,DTK_AV!D$5,0))=FALSE,VLOOKUP($A12,DSLOP,DTK_AV!D$5,0),"")</f>
        <v>#REF!</v>
      </c>
      <c r="E12" s="187" t="e">
        <f>IF(ISNA(VLOOKUP($A12,DSLOP,DTK_AV!E$5,0))=FALSE,VLOOKUP($A12,DSLOP,DTK_AV!E$5,0),"")</f>
        <v>#REF!</v>
      </c>
      <c r="F12" s="133" t="e">
        <f>IF(ISNA(VLOOKUP($A12,DSLOP,DTK_AV!F$5,0))=FALSE,VLOOKUP($A12,DSLOP,DTK_AV!F$5,0),"")</f>
        <v>#REF!</v>
      </c>
      <c r="G12" s="134"/>
      <c r="H12" s="134"/>
      <c r="I12" s="134"/>
      <c r="J12" s="134"/>
      <c r="K12" s="134"/>
      <c r="L12" s="134"/>
      <c r="M12" s="134"/>
      <c r="N12" s="134"/>
      <c r="O12" s="135"/>
      <c r="P12" s="135"/>
      <c r="Q12" s="136">
        <f t="shared" si="1"/>
        <v>0</v>
      </c>
      <c r="R12" s="136">
        <f t="shared" si="2"/>
        <v>0</v>
      </c>
      <c r="S12" s="137" t="str">
        <f t="shared" si="0"/>
        <v>Không</v>
      </c>
      <c r="T12" s="138" t="e">
        <f>IF(ISNA(VLOOKUP($A12,DSLOP,DTK_AV!T$5,0))=FALSE,VLOOKUP($A12,DSLOP,DTK_AV!T$5,0),"")</f>
        <v>#REF!</v>
      </c>
      <c r="U12" s="139"/>
      <c r="V12" s="117">
        <v>1.3</v>
      </c>
      <c r="W12" s="117" t="s">
        <v>50</v>
      </c>
      <c r="X12" s="139"/>
    </row>
    <row r="13" spans="1:24" s="140" customFormat="1" ht="16.5" customHeight="1">
      <c r="A13" s="129">
        <f t="shared" si="3"/>
        <v>5</v>
      </c>
      <c r="B13" s="130" t="e">
        <f>IF(ISNA(VLOOKUP($A13,DSLOP,DTK_AV!B$5,0))=FALSE,VLOOKUP($A13,DSLOP,DTK_AV!B$5,0),"")</f>
        <v>#REF!</v>
      </c>
      <c r="C13" s="131" t="e">
        <f>IF(ISNA(VLOOKUP($A13,DSLOP,DTK_AV!C$5,0))=FALSE,VLOOKUP($A13,DSLOP,DTK_AV!C$5,0),"")</f>
        <v>#REF!</v>
      </c>
      <c r="D13" s="132" t="e">
        <f>IF(ISNA(VLOOKUP($A13,DSLOP,DTK_AV!D$5,0))=FALSE,VLOOKUP($A13,DSLOP,DTK_AV!D$5,0),"")</f>
        <v>#REF!</v>
      </c>
      <c r="E13" s="187" t="e">
        <f>IF(ISNA(VLOOKUP($A13,DSLOP,DTK_AV!E$5,0))=FALSE,VLOOKUP($A13,DSLOP,DTK_AV!E$5,0),"")</f>
        <v>#REF!</v>
      </c>
      <c r="F13" s="133" t="e">
        <f>IF(ISNA(VLOOKUP($A13,DSLOP,DTK_AV!F$5,0))=FALSE,VLOOKUP($A13,DSLOP,DTK_AV!F$5,0),"")</f>
        <v>#REF!</v>
      </c>
      <c r="G13" s="134"/>
      <c r="H13" s="134"/>
      <c r="I13" s="134"/>
      <c r="J13" s="134"/>
      <c r="K13" s="134"/>
      <c r="L13" s="134"/>
      <c r="M13" s="134"/>
      <c r="N13" s="134"/>
      <c r="O13" s="135"/>
      <c r="P13" s="135"/>
      <c r="Q13" s="136">
        <f t="shared" si="1"/>
        <v>0</v>
      </c>
      <c r="R13" s="136">
        <f t="shared" si="2"/>
        <v>0</v>
      </c>
      <c r="S13" s="137" t="str">
        <f t="shared" si="0"/>
        <v>Không</v>
      </c>
      <c r="T13" s="138" t="e">
        <f>IF(ISNA(VLOOKUP($A13,DSLOP,DTK_AV!T$5,0))=FALSE,VLOOKUP($A13,DSLOP,DTK_AV!T$5,0),"")</f>
        <v>#REF!</v>
      </c>
      <c r="U13" s="139"/>
      <c r="V13" s="117">
        <v>1.4</v>
      </c>
      <c r="W13" s="117" t="s">
        <v>51</v>
      </c>
      <c r="X13" s="139"/>
    </row>
    <row r="14" spans="1:24" s="140" customFormat="1" ht="16.5" customHeight="1">
      <c r="A14" s="129">
        <f t="shared" si="3"/>
        <v>6</v>
      </c>
      <c r="B14" s="130" t="e">
        <f>IF(ISNA(VLOOKUP($A14,DSLOP,DTK_AV!B$5,0))=FALSE,VLOOKUP($A14,DSLOP,DTK_AV!B$5,0),"")</f>
        <v>#REF!</v>
      </c>
      <c r="C14" s="131" t="e">
        <f>IF(ISNA(VLOOKUP($A14,DSLOP,DTK_AV!C$5,0))=FALSE,VLOOKUP($A14,DSLOP,DTK_AV!C$5,0),"")</f>
        <v>#REF!</v>
      </c>
      <c r="D14" s="132" t="e">
        <f>IF(ISNA(VLOOKUP($A14,DSLOP,DTK_AV!D$5,0))=FALSE,VLOOKUP($A14,DSLOP,DTK_AV!D$5,0),"")</f>
        <v>#REF!</v>
      </c>
      <c r="E14" s="187" t="e">
        <f>IF(ISNA(VLOOKUP($A14,DSLOP,DTK_AV!E$5,0))=FALSE,VLOOKUP($A14,DSLOP,DTK_AV!E$5,0),"")</f>
        <v>#REF!</v>
      </c>
      <c r="F14" s="133" t="e">
        <f>IF(ISNA(VLOOKUP($A14,DSLOP,DTK_AV!F$5,0))=FALSE,VLOOKUP($A14,DSLOP,DTK_AV!F$5,0),"")</f>
        <v>#REF!</v>
      </c>
      <c r="G14" s="134"/>
      <c r="H14" s="134"/>
      <c r="I14" s="134"/>
      <c r="J14" s="134"/>
      <c r="K14" s="134"/>
      <c r="L14" s="134"/>
      <c r="M14" s="134"/>
      <c r="N14" s="134"/>
      <c r="O14" s="135"/>
      <c r="P14" s="135"/>
      <c r="Q14" s="136">
        <f t="shared" si="1"/>
        <v>0</v>
      </c>
      <c r="R14" s="136">
        <f t="shared" si="2"/>
        <v>0</v>
      </c>
      <c r="S14" s="137" t="str">
        <f t="shared" si="0"/>
        <v>Không</v>
      </c>
      <c r="T14" s="138" t="e">
        <f>IF(ISNA(VLOOKUP($A14,DSLOP,DTK_AV!T$5,0))=FALSE,VLOOKUP($A14,DSLOP,DTK_AV!T$5,0),"")</f>
        <v>#REF!</v>
      </c>
      <c r="U14" s="139"/>
      <c r="V14" s="117">
        <v>1.5</v>
      </c>
      <c r="W14" s="117" t="s">
        <v>52</v>
      </c>
      <c r="X14" s="139"/>
    </row>
    <row r="15" spans="1:24" s="140" customFormat="1" ht="16.5" customHeight="1">
      <c r="A15" s="129">
        <f t="shared" si="3"/>
        <v>7</v>
      </c>
      <c r="B15" s="130" t="e">
        <f>IF(ISNA(VLOOKUP($A15,DSLOP,DTK_AV!B$5,0))=FALSE,VLOOKUP($A15,DSLOP,DTK_AV!B$5,0),"")</f>
        <v>#REF!</v>
      </c>
      <c r="C15" s="131" t="e">
        <f>IF(ISNA(VLOOKUP($A15,DSLOP,DTK_AV!C$5,0))=FALSE,VLOOKUP($A15,DSLOP,DTK_AV!C$5,0),"")</f>
        <v>#REF!</v>
      </c>
      <c r="D15" s="132" t="e">
        <f>IF(ISNA(VLOOKUP($A15,DSLOP,DTK_AV!D$5,0))=FALSE,VLOOKUP($A15,DSLOP,DTK_AV!D$5,0),"")</f>
        <v>#REF!</v>
      </c>
      <c r="E15" s="187" t="e">
        <f>IF(ISNA(VLOOKUP($A15,DSLOP,DTK_AV!E$5,0))=FALSE,VLOOKUP($A15,DSLOP,DTK_AV!E$5,0),"")</f>
        <v>#REF!</v>
      </c>
      <c r="F15" s="133" t="e">
        <f>IF(ISNA(VLOOKUP($A15,DSLOP,DTK_AV!F$5,0))=FALSE,VLOOKUP($A15,DSLOP,DTK_AV!F$5,0),"")</f>
        <v>#REF!</v>
      </c>
      <c r="G15" s="134"/>
      <c r="H15" s="134"/>
      <c r="I15" s="134"/>
      <c r="J15" s="134"/>
      <c r="K15" s="134"/>
      <c r="L15" s="134"/>
      <c r="M15" s="134"/>
      <c r="N15" s="134"/>
      <c r="O15" s="135"/>
      <c r="P15" s="135"/>
      <c r="Q15" s="136">
        <f t="shared" si="1"/>
        <v>0</v>
      </c>
      <c r="R15" s="136">
        <f t="shared" si="2"/>
        <v>0</v>
      </c>
      <c r="S15" s="137" t="str">
        <f t="shared" si="0"/>
        <v>Không</v>
      </c>
      <c r="T15" s="138" t="e">
        <f>IF(ISNA(VLOOKUP($A15,DSLOP,DTK_AV!T$5,0))=FALSE,VLOOKUP($A15,DSLOP,DTK_AV!T$5,0),"")</f>
        <v>#REF!</v>
      </c>
      <c r="U15" s="139"/>
      <c r="V15" s="117">
        <v>1.6</v>
      </c>
      <c r="W15" s="117" t="s">
        <v>53</v>
      </c>
      <c r="X15" s="139"/>
    </row>
    <row r="16" spans="1:24" s="140" customFormat="1" ht="16.5" customHeight="1">
      <c r="A16" s="129">
        <f t="shared" si="3"/>
        <v>8</v>
      </c>
      <c r="B16" s="130" t="e">
        <f>IF(ISNA(VLOOKUP($A16,DSLOP,DTK_AV!B$5,0))=FALSE,VLOOKUP($A16,DSLOP,DTK_AV!B$5,0),"")</f>
        <v>#REF!</v>
      </c>
      <c r="C16" s="131" t="e">
        <f>IF(ISNA(VLOOKUP($A16,DSLOP,DTK_AV!C$5,0))=FALSE,VLOOKUP($A16,DSLOP,DTK_AV!C$5,0),"")</f>
        <v>#REF!</v>
      </c>
      <c r="D16" s="132" t="e">
        <f>IF(ISNA(VLOOKUP($A16,DSLOP,DTK_AV!D$5,0))=FALSE,VLOOKUP($A16,DSLOP,DTK_AV!D$5,0),"")</f>
        <v>#REF!</v>
      </c>
      <c r="E16" s="187" t="e">
        <f>IF(ISNA(VLOOKUP($A16,DSLOP,DTK_AV!E$5,0))=FALSE,VLOOKUP($A16,DSLOP,DTK_AV!E$5,0),"")</f>
        <v>#REF!</v>
      </c>
      <c r="F16" s="133" t="e">
        <f>IF(ISNA(VLOOKUP($A16,DSLOP,DTK_AV!F$5,0))=FALSE,VLOOKUP($A16,DSLOP,DTK_AV!F$5,0),"")</f>
        <v>#REF!</v>
      </c>
      <c r="G16" s="134"/>
      <c r="H16" s="134"/>
      <c r="I16" s="134"/>
      <c r="J16" s="134"/>
      <c r="K16" s="134"/>
      <c r="L16" s="134"/>
      <c r="M16" s="134"/>
      <c r="N16" s="134"/>
      <c r="O16" s="135"/>
      <c r="P16" s="135"/>
      <c r="Q16" s="136">
        <f t="shared" si="1"/>
        <v>0</v>
      </c>
      <c r="R16" s="136">
        <f t="shared" si="2"/>
        <v>0</v>
      </c>
      <c r="S16" s="137" t="str">
        <f t="shared" si="0"/>
        <v>Không</v>
      </c>
      <c r="T16" s="138" t="e">
        <f>IF(ISNA(VLOOKUP($A16,DSLOP,DTK_AV!T$5,0))=FALSE,VLOOKUP($A16,DSLOP,DTK_AV!T$5,0),"")</f>
        <v>#REF!</v>
      </c>
      <c r="U16" s="139"/>
      <c r="V16" s="117">
        <v>1.7</v>
      </c>
      <c r="W16" s="117" t="s">
        <v>54</v>
      </c>
      <c r="X16" s="139"/>
    </row>
    <row r="17" spans="1:24" s="140" customFormat="1" ht="16.5" customHeight="1">
      <c r="A17" s="129">
        <f t="shared" si="3"/>
        <v>9</v>
      </c>
      <c r="B17" s="130" t="e">
        <f>IF(ISNA(VLOOKUP($A17,DSLOP,DTK_AV!B$5,0))=FALSE,VLOOKUP($A17,DSLOP,DTK_AV!B$5,0),"")</f>
        <v>#REF!</v>
      </c>
      <c r="C17" s="131" t="e">
        <f>IF(ISNA(VLOOKUP($A17,DSLOP,DTK_AV!C$5,0))=FALSE,VLOOKUP($A17,DSLOP,DTK_AV!C$5,0),"")</f>
        <v>#REF!</v>
      </c>
      <c r="D17" s="132" t="e">
        <f>IF(ISNA(VLOOKUP($A17,DSLOP,DTK_AV!D$5,0))=FALSE,VLOOKUP($A17,DSLOP,DTK_AV!D$5,0),"")</f>
        <v>#REF!</v>
      </c>
      <c r="E17" s="187" t="e">
        <f>IF(ISNA(VLOOKUP($A17,DSLOP,DTK_AV!E$5,0))=FALSE,VLOOKUP($A17,DSLOP,DTK_AV!E$5,0),"")</f>
        <v>#REF!</v>
      </c>
      <c r="F17" s="133" t="e">
        <f>IF(ISNA(VLOOKUP($A17,DSLOP,DTK_AV!F$5,0))=FALSE,VLOOKUP($A17,DSLOP,DTK_AV!F$5,0),"")</f>
        <v>#REF!</v>
      </c>
      <c r="G17" s="134"/>
      <c r="H17" s="134"/>
      <c r="I17" s="134"/>
      <c r="J17" s="134"/>
      <c r="K17" s="134"/>
      <c r="L17" s="134"/>
      <c r="M17" s="134"/>
      <c r="N17" s="134"/>
      <c r="O17" s="135"/>
      <c r="P17" s="135"/>
      <c r="Q17" s="136">
        <f t="shared" si="1"/>
        <v>0</v>
      </c>
      <c r="R17" s="136">
        <f t="shared" si="2"/>
        <v>0</v>
      </c>
      <c r="S17" s="137" t="str">
        <f t="shared" si="0"/>
        <v>Không</v>
      </c>
      <c r="T17" s="138" t="e">
        <f>IF(ISNA(VLOOKUP($A17,DSLOP,DTK_AV!T$5,0))=FALSE,VLOOKUP($A17,DSLOP,DTK_AV!T$5,0),"")</f>
        <v>#REF!</v>
      </c>
      <c r="U17" s="139"/>
      <c r="V17" s="117">
        <v>1.8</v>
      </c>
      <c r="W17" s="117" t="s">
        <v>55</v>
      </c>
      <c r="X17" s="139"/>
    </row>
    <row r="18" spans="1:24" s="140" customFormat="1" ht="16.5" customHeight="1">
      <c r="A18" s="129">
        <f t="shared" si="3"/>
        <v>10</v>
      </c>
      <c r="B18" s="130" t="e">
        <f>IF(ISNA(VLOOKUP($A18,DSLOP,DTK_AV!B$5,0))=FALSE,VLOOKUP($A18,DSLOP,DTK_AV!B$5,0),"")</f>
        <v>#REF!</v>
      </c>
      <c r="C18" s="131" t="e">
        <f>IF(ISNA(VLOOKUP($A18,DSLOP,DTK_AV!C$5,0))=FALSE,VLOOKUP($A18,DSLOP,DTK_AV!C$5,0),"")</f>
        <v>#REF!</v>
      </c>
      <c r="D18" s="132" t="e">
        <f>IF(ISNA(VLOOKUP($A18,DSLOP,DTK_AV!D$5,0))=FALSE,VLOOKUP($A18,DSLOP,DTK_AV!D$5,0),"")</f>
        <v>#REF!</v>
      </c>
      <c r="E18" s="187" t="e">
        <f>IF(ISNA(VLOOKUP($A18,DSLOP,DTK_AV!E$5,0))=FALSE,VLOOKUP($A18,DSLOP,DTK_AV!E$5,0),"")</f>
        <v>#REF!</v>
      </c>
      <c r="F18" s="133" t="e">
        <f>IF(ISNA(VLOOKUP($A18,DSLOP,DTK_AV!F$5,0))=FALSE,VLOOKUP($A18,DSLOP,DTK_AV!F$5,0),"")</f>
        <v>#REF!</v>
      </c>
      <c r="G18" s="134"/>
      <c r="H18" s="134"/>
      <c r="I18" s="134"/>
      <c r="J18" s="134"/>
      <c r="K18" s="134"/>
      <c r="L18" s="134"/>
      <c r="M18" s="134"/>
      <c r="N18" s="134"/>
      <c r="O18" s="135"/>
      <c r="P18" s="135"/>
      <c r="Q18" s="136">
        <f t="shared" si="1"/>
        <v>0</v>
      </c>
      <c r="R18" s="136">
        <f t="shared" si="2"/>
        <v>0</v>
      </c>
      <c r="S18" s="137" t="str">
        <f t="shared" si="0"/>
        <v>Không</v>
      </c>
      <c r="T18" s="138" t="e">
        <f>IF(ISNA(VLOOKUP($A18,DSLOP,DTK_AV!T$5,0))=FALSE,VLOOKUP($A18,DSLOP,DTK_AV!T$5,0),"")</f>
        <v>#REF!</v>
      </c>
      <c r="U18" s="139"/>
      <c r="V18" s="117">
        <v>2</v>
      </c>
      <c r="W18" s="117" t="s">
        <v>2</v>
      </c>
      <c r="X18" s="139"/>
    </row>
    <row r="19" spans="1:24" s="140" customFormat="1" ht="16.5" customHeight="1">
      <c r="A19" s="129">
        <f t="shared" si="3"/>
        <v>11</v>
      </c>
      <c r="B19" s="130" t="e">
        <f>IF(ISNA(VLOOKUP($A19,DSLOP,DTK_AV!B$5,0))=FALSE,VLOOKUP($A19,DSLOP,DTK_AV!B$5,0),"")</f>
        <v>#REF!</v>
      </c>
      <c r="C19" s="131" t="e">
        <f>IF(ISNA(VLOOKUP($A19,DSLOP,DTK_AV!C$5,0))=FALSE,VLOOKUP($A19,DSLOP,DTK_AV!C$5,0),"")</f>
        <v>#REF!</v>
      </c>
      <c r="D19" s="132" t="e">
        <f>IF(ISNA(VLOOKUP($A19,DSLOP,DTK_AV!D$5,0))=FALSE,VLOOKUP($A19,DSLOP,DTK_AV!D$5,0),"")</f>
        <v>#REF!</v>
      </c>
      <c r="E19" s="187" t="e">
        <f>IF(ISNA(VLOOKUP($A19,DSLOP,DTK_AV!E$5,0))=FALSE,VLOOKUP($A19,DSLOP,DTK_AV!E$5,0),"")</f>
        <v>#REF!</v>
      </c>
      <c r="F19" s="133" t="e">
        <f>IF(ISNA(VLOOKUP($A19,DSLOP,DTK_AV!F$5,0))=FALSE,VLOOKUP($A19,DSLOP,DTK_AV!F$5,0),"")</f>
        <v>#REF!</v>
      </c>
      <c r="G19" s="134"/>
      <c r="H19" s="134"/>
      <c r="I19" s="134"/>
      <c r="J19" s="134"/>
      <c r="K19" s="134"/>
      <c r="L19" s="134"/>
      <c r="M19" s="134"/>
      <c r="N19" s="134"/>
      <c r="O19" s="135"/>
      <c r="P19" s="135"/>
      <c r="Q19" s="136">
        <f t="shared" si="1"/>
        <v>0</v>
      </c>
      <c r="R19" s="136">
        <f t="shared" si="2"/>
        <v>0</v>
      </c>
      <c r="S19" s="137" t="str">
        <f t="shared" si="0"/>
        <v>Không</v>
      </c>
      <c r="T19" s="138" t="e">
        <f>IF(ISNA(VLOOKUP($A19,DSLOP,DTK_AV!T$5,0))=FALSE,VLOOKUP($A19,DSLOP,DTK_AV!T$5,0),"")</f>
        <v>#REF!</v>
      </c>
      <c r="U19" s="139"/>
      <c r="V19" s="117">
        <v>2.2999999999999998</v>
      </c>
      <c r="W19" s="117" t="s">
        <v>56</v>
      </c>
      <c r="X19" s="139"/>
    </row>
    <row r="20" spans="1:24" s="140" customFormat="1" ht="16.5" customHeight="1">
      <c r="A20" s="129">
        <f t="shared" si="3"/>
        <v>12</v>
      </c>
      <c r="B20" s="130" t="e">
        <f>IF(ISNA(VLOOKUP($A20,DSLOP,DTK_AV!B$5,0))=FALSE,VLOOKUP($A20,DSLOP,DTK_AV!B$5,0),"")</f>
        <v>#REF!</v>
      </c>
      <c r="C20" s="131" t="e">
        <f>IF(ISNA(VLOOKUP($A20,DSLOP,DTK_AV!C$5,0))=FALSE,VLOOKUP($A20,DSLOP,DTK_AV!C$5,0),"")</f>
        <v>#REF!</v>
      </c>
      <c r="D20" s="132" t="e">
        <f>IF(ISNA(VLOOKUP($A20,DSLOP,DTK_AV!D$5,0))=FALSE,VLOOKUP($A20,DSLOP,DTK_AV!D$5,0),"")</f>
        <v>#REF!</v>
      </c>
      <c r="E20" s="187" t="e">
        <f>IF(ISNA(VLOOKUP($A20,DSLOP,DTK_AV!E$5,0))=FALSE,VLOOKUP($A20,DSLOP,DTK_AV!E$5,0),"")</f>
        <v>#REF!</v>
      </c>
      <c r="F20" s="133" t="e">
        <f>IF(ISNA(VLOOKUP($A20,DSLOP,DTK_AV!F$5,0))=FALSE,VLOOKUP($A20,DSLOP,DTK_AV!F$5,0),"")</f>
        <v>#REF!</v>
      </c>
      <c r="G20" s="134"/>
      <c r="H20" s="134"/>
      <c r="I20" s="134"/>
      <c r="J20" s="134"/>
      <c r="K20" s="134"/>
      <c r="L20" s="134"/>
      <c r="M20" s="134"/>
      <c r="N20" s="134"/>
      <c r="O20" s="135"/>
      <c r="P20" s="135"/>
      <c r="Q20" s="136">
        <f t="shared" si="1"/>
        <v>0</v>
      </c>
      <c r="R20" s="136">
        <f t="shared" si="2"/>
        <v>0</v>
      </c>
      <c r="S20" s="137" t="str">
        <f t="shared" si="0"/>
        <v>Không</v>
      </c>
      <c r="T20" s="138" t="e">
        <f>IF(ISNA(VLOOKUP($A20,DSLOP,DTK_AV!T$5,0))=FALSE,VLOOKUP($A20,DSLOP,DTK_AV!T$5,0),"")</f>
        <v>#REF!</v>
      </c>
      <c r="U20" s="139"/>
      <c r="V20" s="117">
        <v>2.4</v>
      </c>
      <c r="W20" s="117" t="s">
        <v>57</v>
      </c>
      <c r="X20" s="139"/>
    </row>
    <row r="21" spans="1:24" s="140" customFormat="1" ht="16.5" customHeight="1">
      <c r="A21" s="129">
        <f t="shared" si="3"/>
        <v>13</v>
      </c>
      <c r="B21" s="130" t="e">
        <f>IF(ISNA(VLOOKUP($A21,DSLOP,DTK_AV!B$5,0))=FALSE,VLOOKUP($A21,DSLOP,DTK_AV!B$5,0),"")</f>
        <v>#REF!</v>
      </c>
      <c r="C21" s="131" t="e">
        <f>IF(ISNA(VLOOKUP($A21,DSLOP,DTK_AV!C$5,0))=FALSE,VLOOKUP($A21,DSLOP,DTK_AV!C$5,0),"")</f>
        <v>#REF!</v>
      </c>
      <c r="D21" s="132" t="e">
        <f>IF(ISNA(VLOOKUP($A21,DSLOP,DTK_AV!D$5,0))=FALSE,VLOOKUP($A21,DSLOP,DTK_AV!D$5,0),"")</f>
        <v>#REF!</v>
      </c>
      <c r="E21" s="187" t="e">
        <f>IF(ISNA(VLOOKUP($A21,DSLOP,DTK_AV!E$5,0))=FALSE,VLOOKUP($A21,DSLOP,DTK_AV!E$5,0),"")</f>
        <v>#REF!</v>
      </c>
      <c r="F21" s="133" t="e">
        <f>IF(ISNA(VLOOKUP($A21,DSLOP,DTK_AV!F$5,0))=FALSE,VLOOKUP($A21,DSLOP,DTK_AV!F$5,0),"")</f>
        <v>#REF!</v>
      </c>
      <c r="G21" s="134"/>
      <c r="H21" s="134"/>
      <c r="I21" s="134"/>
      <c r="J21" s="134"/>
      <c r="K21" s="134"/>
      <c r="L21" s="134"/>
      <c r="M21" s="134"/>
      <c r="N21" s="134"/>
      <c r="O21" s="135"/>
      <c r="P21" s="135"/>
      <c r="Q21" s="136">
        <f t="shared" si="1"/>
        <v>0</v>
      </c>
      <c r="R21" s="136">
        <f t="shared" si="2"/>
        <v>0</v>
      </c>
      <c r="S21" s="137" t="str">
        <f t="shared" si="0"/>
        <v>Không</v>
      </c>
      <c r="T21" s="138" t="e">
        <f>IF(ISNA(VLOOKUP($A21,DSLOP,DTK_AV!T$5,0))=FALSE,VLOOKUP($A21,DSLOP,DTK_AV!T$5,0),"")</f>
        <v>#REF!</v>
      </c>
      <c r="U21" s="139"/>
      <c r="V21" s="117">
        <v>2.5</v>
      </c>
      <c r="W21" s="117" t="s">
        <v>58</v>
      </c>
      <c r="X21" s="139"/>
    </row>
    <row r="22" spans="1:24" s="140" customFormat="1" ht="16.5" customHeight="1">
      <c r="A22" s="129">
        <f t="shared" si="3"/>
        <v>14</v>
      </c>
      <c r="B22" s="130" t="e">
        <f>IF(ISNA(VLOOKUP($A22,DSLOP,DTK_AV!B$5,0))=FALSE,VLOOKUP($A22,DSLOP,DTK_AV!B$5,0),"")</f>
        <v>#REF!</v>
      </c>
      <c r="C22" s="131" t="e">
        <f>IF(ISNA(VLOOKUP($A22,DSLOP,DTK_AV!C$5,0))=FALSE,VLOOKUP($A22,DSLOP,DTK_AV!C$5,0),"")</f>
        <v>#REF!</v>
      </c>
      <c r="D22" s="132" t="e">
        <f>IF(ISNA(VLOOKUP($A22,DSLOP,DTK_AV!D$5,0))=FALSE,VLOOKUP($A22,DSLOP,DTK_AV!D$5,0),"")</f>
        <v>#REF!</v>
      </c>
      <c r="E22" s="187" t="e">
        <f>IF(ISNA(VLOOKUP($A22,DSLOP,DTK_AV!E$5,0))=FALSE,VLOOKUP($A22,DSLOP,DTK_AV!E$5,0),"")</f>
        <v>#REF!</v>
      </c>
      <c r="F22" s="133" t="e">
        <f>IF(ISNA(VLOOKUP($A22,DSLOP,DTK_AV!F$5,0))=FALSE,VLOOKUP($A22,DSLOP,DTK_AV!F$5,0),"")</f>
        <v>#REF!</v>
      </c>
      <c r="G22" s="134"/>
      <c r="H22" s="134"/>
      <c r="I22" s="134"/>
      <c r="J22" s="134"/>
      <c r="K22" s="134"/>
      <c r="L22" s="134"/>
      <c r="M22" s="134"/>
      <c r="N22" s="134"/>
      <c r="O22" s="135"/>
      <c r="P22" s="135"/>
      <c r="Q22" s="136">
        <f t="shared" si="1"/>
        <v>0</v>
      </c>
      <c r="R22" s="136">
        <f t="shared" si="2"/>
        <v>0</v>
      </c>
      <c r="S22" s="137" t="str">
        <f t="shared" si="0"/>
        <v>Không</v>
      </c>
      <c r="T22" s="138" t="e">
        <f>IF(ISNA(VLOOKUP($A22,DSLOP,DTK_AV!T$5,0))=FALSE,VLOOKUP($A22,DSLOP,DTK_AV!T$5,0),"")</f>
        <v>#REF!</v>
      </c>
      <c r="U22" s="139"/>
      <c r="V22" s="117">
        <v>2.6</v>
      </c>
      <c r="W22" s="117" t="s">
        <v>59</v>
      </c>
      <c r="X22" s="139"/>
    </row>
    <row r="23" spans="1:24" s="140" customFormat="1" ht="16.5" customHeight="1">
      <c r="A23" s="129">
        <f t="shared" si="3"/>
        <v>15</v>
      </c>
      <c r="B23" s="130" t="e">
        <f>IF(ISNA(VLOOKUP($A23,DSLOP,DTK_AV!B$5,0))=FALSE,VLOOKUP($A23,DSLOP,DTK_AV!B$5,0),"")</f>
        <v>#REF!</v>
      </c>
      <c r="C23" s="131" t="e">
        <f>IF(ISNA(VLOOKUP($A23,DSLOP,DTK_AV!C$5,0))=FALSE,VLOOKUP($A23,DSLOP,DTK_AV!C$5,0),"")</f>
        <v>#REF!</v>
      </c>
      <c r="D23" s="132" t="e">
        <f>IF(ISNA(VLOOKUP($A23,DSLOP,DTK_AV!D$5,0))=FALSE,VLOOKUP($A23,DSLOP,DTK_AV!D$5,0),"")</f>
        <v>#REF!</v>
      </c>
      <c r="E23" s="187" t="e">
        <f>IF(ISNA(VLOOKUP($A23,DSLOP,DTK_AV!E$5,0))=FALSE,VLOOKUP($A23,DSLOP,DTK_AV!E$5,0),"")</f>
        <v>#REF!</v>
      </c>
      <c r="F23" s="133" t="e">
        <f>IF(ISNA(VLOOKUP($A23,DSLOP,DTK_AV!F$5,0))=FALSE,VLOOKUP($A23,DSLOP,DTK_AV!F$5,0),"")</f>
        <v>#REF!</v>
      </c>
      <c r="G23" s="134"/>
      <c r="H23" s="134"/>
      <c r="I23" s="134"/>
      <c r="J23" s="134"/>
      <c r="K23" s="134"/>
      <c r="L23" s="134"/>
      <c r="M23" s="134"/>
      <c r="N23" s="134"/>
      <c r="O23" s="135"/>
      <c r="P23" s="135"/>
      <c r="Q23" s="136">
        <f t="shared" si="1"/>
        <v>0</v>
      </c>
      <c r="R23" s="136">
        <f t="shared" si="2"/>
        <v>0</v>
      </c>
      <c r="S23" s="137" t="str">
        <f t="shared" si="0"/>
        <v>Không</v>
      </c>
      <c r="T23" s="138" t="e">
        <f>IF(ISNA(VLOOKUP($A23,DSLOP,DTK_AV!T$5,0))=FALSE,VLOOKUP($A23,DSLOP,DTK_AV!T$5,0),"")</f>
        <v>#REF!</v>
      </c>
      <c r="U23" s="139"/>
      <c r="V23" s="117">
        <v>2.7</v>
      </c>
      <c r="W23" s="117" t="s">
        <v>60</v>
      </c>
      <c r="X23" s="139"/>
    </row>
    <row r="24" spans="1:24" s="140" customFormat="1" ht="16.5" customHeight="1">
      <c r="A24" s="129">
        <f t="shared" si="3"/>
        <v>16</v>
      </c>
      <c r="B24" s="130" t="e">
        <f>IF(ISNA(VLOOKUP($A24,DSLOP,DTK_AV!B$5,0))=FALSE,VLOOKUP($A24,DSLOP,DTK_AV!B$5,0),"")</f>
        <v>#REF!</v>
      </c>
      <c r="C24" s="131" t="e">
        <f>IF(ISNA(VLOOKUP($A24,DSLOP,DTK_AV!C$5,0))=FALSE,VLOOKUP($A24,DSLOP,DTK_AV!C$5,0),"")</f>
        <v>#REF!</v>
      </c>
      <c r="D24" s="132" t="e">
        <f>IF(ISNA(VLOOKUP($A24,DSLOP,DTK_AV!D$5,0))=FALSE,VLOOKUP($A24,DSLOP,DTK_AV!D$5,0),"")</f>
        <v>#REF!</v>
      </c>
      <c r="E24" s="187" t="e">
        <f>IF(ISNA(VLOOKUP($A24,DSLOP,DTK_AV!E$5,0))=FALSE,VLOOKUP($A24,DSLOP,DTK_AV!E$5,0),"")</f>
        <v>#REF!</v>
      </c>
      <c r="F24" s="133" t="e">
        <f>IF(ISNA(VLOOKUP($A24,DSLOP,DTK_AV!F$5,0))=FALSE,VLOOKUP($A24,DSLOP,DTK_AV!F$5,0),"")</f>
        <v>#REF!</v>
      </c>
      <c r="G24" s="134"/>
      <c r="H24" s="134"/>
      <c r="I24" s="134"/>
      <c r="J24" s="134"/>
      <c r="K24" s="134"/>
      <c r="L24" s="134"/>
      <c r="M24" s="134"/>
      <c r="N24" s="134"/>
      <c r="O24" s="135"/>
      <c r="P24" s="135"/>
      <c r="Q24" s="136">
        <f t="shared" si="1"/>
        <v>0</v>
      </c>
      <c r="R24" s="136">
        <f t="shared" si="2"/>
        <v>0</v>
      </c>
      <c r="S24" s="137" t="str">
        <f t="shared" si="0"/>
        <v>Không</v>
      </c>
      <c r="T24" s="138" t="e">
        <f>IF(ISNA(VLOOKUP($A24,DSLOP,DTK_AV!T$5,0))=FALSE,VLOOKUP($A24,DSLOP,DTK_AV!T$5,0),"")</f>
        <v>#REF!</v>
      </c>
      <c r="U24" s="139"/>
      <c r="V24" s="117">
        <v>2.8</v>
      </c>
      <c r="W24" s="117" t="s">
        <v>61</v>
      </c>
      <c r="X24" s="139"/>
    </row>
    <row r="25" spans="1:24" s="140" customFormat="1" ht="16.5" customHeight="1">
      <c r="A25" s="129">
        <f t="shared" si="3"/>
        <v>17</v>
      </c>
      <c r="B25" s="130" t="e">
        <f>IF(ISNA(VLOOKUP($A25,DSLOP,DTK_AV!B$5,0))=FALSE,VLOOKUP($A25,DSLOP,DTK_AV!B$5,0),"")</f>
        <v>#REF!</v>
      </c>
      <c r="C25" s="131" t="e">
        <f>IF(ISNA(VLOOKUP($A25,DSLOP,DTK_AV!C$5,0))=FALSE,VLOOKUP($A25,DSLOP,DTK_AV!C$5,0),"")</f>
        <v>#REF!</v>
      </c>
      <c r="D25" s="132" t="e">
        <f>IF(ISNA(VLOOKUP($A25,DSLOP,DTK_AV!D$5,0))=FALSE,VLOOKUP($A25,DSLOP,DTK_AV!D$5,0),"")</f>
        <v>#REF!</v>
      </c>
      <c r="E25" s="187" t="e">
        <f>IF(ISNA(VLOOKUP($A25,DSLOP,DTK_AV!E$5,0))=FALSE,VLOOKUP($A25,DSLOP,DTK_AV!E$5,0),"")</f>
        <v>#REF!</v>
      </c>
      <c r="F25" s="133" t="e">
        <f>IF(ISNA(VLOOKUP($A25,DSLOP,DTK_AV!F$5,0))=FALSE,VLOOKUP($A25,DSLOP,DTK_AV!F$5,0),"")</f>
        <v>#REF!</v>
      </c>
      <c r="G25" s="134"/>
      <c r="H25" s="134"/>
      <c r="I25" s="134"/>
      <c r="J25" s="134"/>
      <c r="K25" s="134"/>
      <c r="L25" s="134"/>
      <c r="M25" s="134"/>
      <c r="N25" s="134"/>
      <c r="O25" s="135"/>
      <c r="P25" s="135"/>
      <c r="Q25" s="136">
        <f t="shared" si="1"/>
        <v>0</v>
      </c>
      <c r="R25" s="136">
        <f t="shared" si="2"/>
        <v>0</v>
      </c>
      <c r="S25" s="137" t="str">
        <f t="shared" si="0"/>
        <v>Không</v>
      </c>
      <c r="T25" s="138" t="e">
        <f>IF(ISNA(VLOOKUP($A25,DSLOP,DTK_AV!T$5,0))=FALSE,VLOOKUP($A25,DSLOP,DTK_AV!T$5,0),"")</f>
        <v>#REF!</v>
      </c>
      <c r="U25" s="139"/>
      <c r="V25" s="117">
        <v>2.9</v>
      </c>
      <c r="W25" s="117" t="s">
        <v>62</v>
      </c>
      <c r="X25" s="139"/>
    </row>
    <row r="26" spans="1:24" s="140" customFormat="1" ht="16.5" customHeight="1">
      <c r="A26" s="129">
        <f t="shared" si="3"/>
        <v>18</v>
      </c>
      <c r="B26" s="130" t="e">
        <f>IF(ISNA(VLOOKUP($A26,DSLOP,DTK_AV!B$5,0))=FALSE,VLOOKUP($A26,DSLOP,DTK_AV!B$5,0),"")</f>
        <v>#REF!</v>
      </c>
      <c r="C26" s="131" t="e">
        <f>IF(ISNA(VLOOKUP($A26,DSLOP,DTK_AV!C$5,0))=FALSE,VLOOKUP($A26,DSLOP,DTK_AV!C$5,0),"")</f>
        <v>#REF!</v>
      </c>
      <c r="D26" s="132" t="e">
        <f>IF(ISNA(VLOOKUP($A26,DSLOP,DTK_AV!D$5,0))=FALSE,VLOOKUP($A26,DSLOP,DTK_AV!D$5,0),"")</f>
        <v>#REF!</v>
      </c>
      <c r="E26" s="187" t="e">
        <f>IF(ISNA(VLOOKUP($A26,DSLOP,DTK_AV!E$5,0))=FALSE,VLOOKUP($A26,DSLOP,DTK_AV!E$5,0),"")</f>
        <v>#REF!</v>
      </c>
      <c r="F26" s="133" t="e">
        <f>IF(ISNA(VLOOKUP($A26,DSLOP,DTK_AV!F$5,0))=FALSE,VLOOKUP($A26,DSLOP,DTK_AV!F$5,0),"")</f>
        <v>#REF!</v>
      </c>
      <c r="G26" s="134"/>
      <c r="H26" s="134"/>
      <c r="I26" s="134"/>
      <c r="J26" s="134"/>
      <c r="K26" s="134"/>
      <c r="L26" s="134"/>
      <c r="M26" s="134"/>
      <c r="N26" s="134"/>
      <c r="O26" s="135"/>
      <c r="P26" s="135"/>
      <c r="Q26" s="136">
        <f t="shared" si="1"/>
        <v>0</v>
      </c>
      <c r="R26" s="136">
        <f t="shared" si="2"/>
        <v>0</v>
      </c>
      <c r="S26" s="137" t="str">
        <f t="shared" si="0"/>
        <v>Không</v>
      </c>
      <c r="T26" s="138" t="e">
        <f>IF(ISNA(VLOOKUP($A26,DSLOP,DTK_AV!T$5,0))=FALSE,VLOOKUP($A26,DSLOP,DTK_AV!T$5,0),"")</f>
        <v>#REF!</v>
      </c>
      <c r="U26" s="139"/>
      <c r="V26" s="117">
        <v>3</v>
      </c>
      <c r="W26" s="117" t="s">
        <v>3</v>
      </c>
      <c r="X26" s="139"/>
    </row>
    <row r="27" spans="1:24" s="140" customFormat="1" ht="16.5" customHeight="1">
      <c r="A27" s="129">
        <f t="shared" si="3"/>
        <v>19</v>
      </c>
      <c r="B27" s="130" t="e">
        <f>IF(ISNA(VLOOKUP($A27,DSLOP,DTK_AV!B$5,0))=FALSE,VLOOKUP($A27,DSLOP,DTK_AV!B$5,0),"")</f>
        <v>#REF!</v>
      </c>
      <c r="C27" s="131" t="e">
        <f>IF(ISNA(VLOOKUP($A27,DSLOP,DTK_AV!C$5,0))=FALSE,VLOOKUP($A27,DSLOP,DTK_AV!C$5,0),"")</f>
        <v>#REF!</v>
      </c>
      <c r="D27" s="132" t="e">
        <f>IF(ISNA(VLOOKUP($A27,DSLOP,DTK_AV!D$5,0))=FALSE,VLOOKUP($A27,DSLOP,DTK_AV!D$5,0),"")</f>
        <v>#REF!</v>
      </c>
      <c r="E27" s="187" t="e">
        <f>IF(ISNA(VLOOKUP($A27,DSLOP,DTK_AV!E$5,0))=FALSE,VLOOKUP($A27,DSLOP,DTK_AV!E$5,0),"")</f>
        <v>#REF!</v>
      </c>
      <c r="F27" s="133" t="e">
        <f>IF(ISNA(VLOOKUP($A27,DSLOP,DTK_AV!F$5,0))=FALSE,VLOOKUP($A27,DSLOP,DTK_AV!F$5,0),"")</f>
        <v>#REF!</v>
      </c>
      <c r="G27" s="134"/>
      <c r="H27" s="134"/>
      <c r="I27" s="134"/>
      <c r="J27" s="134"/>
      <c r="K27" s="134"/>
      <c r="L27" s="134"/>
      <c r="M27" s="134"/>
      <c r="N27" s="134"/>
      <c r="O27" s="135"/>
      <c r="P27" s="135"/>
      <c r="Q27" s="136">
        <f t="shared" si="1"/>
        <v>0</v>
      </c>
      <c r="R27" s="136">
        <f t="shared" si="2"/>
        <v>0</v>
      </c>
      <c r="S27" s="137" t="str">
        <f t="shared" si="0"/>
        <v>Không</v>
      </c>
      <c r="T27" s="138" t="e">
        <f>IF(ISNA(VLOOKUP($A27,DSLOP,DTK_AV!T$5,0))=FALSE,VLOOKUP($A27,DSLOP,DTK_AV!T$5,0),"")</f>
        <v>#REF!</v>
      </c>
      <c r="U27" s="139"/>
      <c r="V27" s="117">
        <v>3.1</v>
      </c>
      <c r="W27" s="117" t="s">
        <v>63</v>
      </c>
      <c r="X27" s="139"/>
    </row>
    <row r="28" spans="1:24" s="140" customFormat="1" ht="16.5" customHeight="1">
      <c r="A28" s="129">
        <f t="shared" si="3"/>
        <v>20</v>
      </c>
      <c r="B28" s="130" t="e">
        <f>IF(ISNA(VLOOKUP($A28,DSLOP,DTK_AV!B$5,0))=FALSE,VLOOKUP($A28,DSLOP,DTK_AV!B$5,0),"")</f>
        <v>#REF!</v>
      </c>
      <c r="C28" s="131" t="e">
        <f>IF(ISNA(VLOOKUP($A28,DSLOP,DTK_AV!C$5,0))=FALSE,VLOOKUP($A28,DSLOP,DTK_AV!C$5,0),"")</f>
        <v>#REF!</v>
      </c>
      <c r="D28" s="132" t="e">
        <f>IF(ISNA(VLOOKUP($A28,DSLOP,DTK_AV!D$5,0))=FALSE,VLOOKUP($A28,DSLOP,DTK_AV!D$5,0),"")</f>
        <v>#REF!</v>
      </c>
      <c r="E28" s="187" t="e">
        <f>IF(ISNA(VLOOKUP($A28,DSLOP,DTK_AV!E$5,0))=FALSE,VLOOKUP($A28,DSLOP,DTK_AV!E$5,0),"")</f>
        <v>#REF!</v>
      </c>
      <c r="F28" s="133" t="e">
        <f>IF(ISNA(VLOOKUP($A28,DSLOP,DTK_AV!F$5,0))=FALSE,VLOOKUP($A28,DSLOP,DTK_AV!F$5,0),"")</f>
        <v>#REF!</v>
      </c>
      <c r="G28" s="134"/>
      <c r="H28" s="134"/>
      <c r="I28" s="134"/>
      <c r="J28" s="134"/>
      <c r="K28" s="134"/>
      <c r="L28" s="134"/>
      <c r="M28" s="134"/>
      <c r="N28" s="134"/>
      <c r="O28" s="135"/>
      <c r="P28" s="135"/>
      <c r="Q28" s="136">
        <f t="shared" si="1"/>
        <v>0</v>
      </c>
      <c r="R28" s="136">
        <f t="shared" si="2"/>
        <v>0</v>
      </c>
      <c r="S28" s="137" t="str">
        <f t="shared" si="0"/>
        <v>Không</v>
      </c>
      <c r="T28" s="138" t="e">
        <f>IF(ISNA(VLOOKUP($A28,DSLOP,DTK_AV!T$5,0))=FALSE,VLOOKUP($A28,DSLOP,DTK_AV!T$5,0),"")</f>
        <v>#REF!</v>
      </c>
      <c r="U28" s="139"/>
      <c r="V28" s="117">
        <v>3.2</v>
      </c>
      <c r="W28" s="117" t="s">
        <v>64</v>
      </c>
      <c r="X28" s="139"/>
    </row>
    <row r="29" spans="1:24" s="140" customFormat="1" ht="16.5" customHeight="1">
      <c r="A29" s="129">
        <f t="shared" si="3"/>
        <v>21</v>
      </c>
      <c r="B29" s="130" t="e">
        <f>IF(ISNA(VLOOKUP($A29,DSLOP,DTK_AV!B$5,0))=FALSE,VLOOKUP($A29,DSLOP,DTK_AV!B$5,0),"")</f>
        <v>#REF!</v>
      </c>
      <c r="C29" s="131" t="e">
        <f>IF(ISNA(VLOOKUP($A29,DSLOP,DTK_AV!C$5,0))=FALSE,VLOOKUP($A29,DSLOP,DTK_AV!C$5,0),"")</f>
        <v>#REF!</v>
      </c>
      <c r="D29" s="132" t="e">
        <f>IF(ISNA(VLOOKUP($A29,DSLOP,DTK_AV!D$5,0))=FALSE,VLOOKUP($A29,DSLOP,DTK_AV!D$5,0),"")</f>
        <v>#REF!</v>
      </c>
      <c r="E29" s="187" t="e">
        <f>IF(ISNA(VLOOKUP($A29,DSLOP,DTK_AV!E$5,0))=FALSE,VLOOKUP($A29,DSLOP,DTK_AV!E$5,0),"")</f>
        <v>#REF!</v>
      </c>
      <c r="F29" s="133" t="e">
        <f>IF(ISNA(VLOOKUP($A29,DSLOP,DTK_AV!F$5,0))=FALSE,VLOOKUP($A29,DSLOP,DTK_AV!F$5,0),"")</f>
        <v>#REF!</v>
      </c>
      <c r="G29" s="134"/>
      <c r="H29" s="134"/>
      <c r="I29" s="134"/>
      <c r="J29" s="134"/>
      <c r="K29" s="134"/>
      <c r="L29" s="134"/>
      <c r="M29" s="134"/>
      <c r="N29" s="134"/>
      <c r="O29" s="135"/>
      <c r="P29" s="135"/>
      <c r="Q29" s="136">
        <f t="shared" si="1"/>
        <v>0</v>
      </c>
      <c r="R29" s="136">
        <f t="shared" si="2"/>
        <v>0</v>
      </c>
      <c r="S29" s="137" t="str">
        <f t="shared" si="0"/>
        <v>Không</v>
      </c>
      <c r="T29" s="138" t="e">
        <f>IF(ISNA(VLOOKUP($A29,DSLOP,DTK_AV!T$5,0))=FALSE,VLOOKUP($A29,DSLOP,DTK_AV!T$5,0),"")</f>
        <v>#REF!</v>
      </c>
      <c r="U29" s="139"/>
      <c r="V29" s="117">
        <v>3.3</v>
      </c>
      <c r="W29" s="117" t="s">
        <v>65</v>
      </c>
      <c r="X29" s="139"/>
    </row>
    <row r="30" spans="1:24" s="140" customFormat="1" ht="16.5" customHeight="1">
      <c r="A30" s="129">
        <f t="shared" si="3"/>
        <v>22</v>
      </c>
      <c r="B30" s="130" t="e">
        <f>IF(ISNA(VLOOKUP($A30,DSLOP,DTK_AV!B$5,0))=FALSE,VLOOKUP($A30,DSLOP,DTK_AV!B$5,0),"")</f>
        <v>#REF!</v>
      </c>
      <c r="C30" s="131" t="e">
        <f>IF(ISNA(VLOOKUP($A30,DSLOP,DTK_AV!C$5,0))=FALSE,VLOOKUP($A30,DSLOP,DTK_AV!C$5,0),"")</f>
        <v>#REF!</v>
      </c>
      <c r="D30" s="132" t="e">
        <f>IF(ISNA(VLOOKUP($A30,DSLOP,DTK_AV!D$5,0))=FALSE,VLOOKUP($A30,DSLOP,DTK_AV!D$5,0),"")</f>
        <v>#REF!</v>
      </c>
      <c r="E30" s="187" t="e">
        <f>IF(ISNA(VLOOKUP($A30,DSLOP,DTK_AV!E$5,0))=FALSE,VLOOKUP($A30,DSLOP,DTK_AV!E$5,0),"")</f>
        <v>#REF!</v>
      </c>
      <c r="F30" s="133" t="e">
        <f>IF(ISNA(VLOOKUP($A30,DSLOP,DTK_AV!F$5,0))=FALSE,VLOOKUP($A30,DSLOP,DTK_AV!F$5,0),"")</f>
        <v>#REF!</v>
      </c>
      <c r="G30" s="134"/>
      <c r="H30" s="134"/>
      <c r="I30" s="134"/>
      <c r="J30" s="134"/>
      <c r="K30" s="134"/>
      <c r="L30" s="134"/>
      <c r="M30" s="134"/>
      <c r="N30" s="134"/>
      <c r="O30" s="135"/>
      <c r="P30" s="135"/>
      <c r="Q30" s="136">
        <f t="shared" si="1"/>
        <v>0</v>
      </c>
      <c r="R30" s="136">
        <f t="shared" si="2"/>
        <v>0</v>
      </c>
      <c r="S30" s="137" t="str">
        <f t="shared" si="0"/>
        <v>Không</v>
      </c>
      <c r="T30" s="138" t="e">
        <f>IF(ISNA(VLOOKUP($A30,DSLOP,DTK_AV!T$5,0))=FALSE,VLOOKUP($A30,DSLOP,DTK_AV!T$5,0),"")</f>
        <v>#REF!</v>
      </c>
      <c r="U30" s="139"/>
      <c r="V30" s="117">
        <v>3.4</v>
      </c>
      <c r="W30" s="117" t="s">
        <v>66</v>
      </c>
      <c r="X30" s="139"/>
    </row>
    <row r="31" spans="1:24" s="140" customFormat="1" ht="16.5" customHeight="1">
      <c r="A31" s="129">
        <f t="shared" si="3"/>
        <v>23</v>
      </c>
      <c r="B31" s="130" t="e">
        <f>IF(ISNA(VLOOKUP($A31,DSLOP,DTK_AV!B$5,0))=FALSE,VLOOKUP($A31,DSLOP,DTK_AV!B$5,0),"")</f>
        <v>#REF!</v>
      </c>
      <c r="C31" s="131" t="e">
        <f>IF(ISNA(VLOOKUP($A31,DSLOP,DTK_AV!C$5,0))=FALSE,VLOOKUP($A31,DSLOP,DTK_AV!C$5,0),"")</f>
        <v>#REF!</v>
      </c>
      <c r="D31" s="132" t="e">
        <f>IF(ISNA(VLOOKUP($A31,DSLOP,DTK_AV!D$5,0))=FALSE,VLOOKUP($A31,DSLOP,DTK_AV!D$5,0),"")</f>
        <v>#REF!</v>
      </c>
      <c r="E31" s="187" t="e">
        <f>IF(ISNA(VLOOKUP($A31,DSLOP,DTK_AV!E$5,0))=FALSE,VLOOKUP($A31,DSLOP,DTK_AV!E$5,0),"")</f>
        <v>#REF!</v>
      </c>
      <c r="F31" s="133" t="e">
        <f>IF(ISNA(VLOOKUP($A31,DSLOP,DTK_AV!F$5,0))=FALSE,VLOOKUP($A31,DSLOP,DTK_AV!F$5,0),"")</f>
        <v>#REF!</v>
      </c>
      <c r="G31" s="134"/>
      <c r="H31" s="134"/>
      <c r="I31" s="134"/>
      <c r="J31" s="134"/>
      <c r="K31" s="134"/>
      <c r="L31" s="134"/>
      <c r="M31" s="134"/>
      <c r="N31" s="134"/>
      <c r="O31" s="135"/>
      <c r="P31" s="135"/>
      <c r="Q31" s="136">
        <f t="shared" si="1"/>
        <v>0</v>
      </c>
      <c r="R31" s="136">
        <f t="shared" si="2"/>
        <v>0</v>
      </c>
      <c r="S31" s="137" t="str">
        <f t="shared" si="0"/>
        <v>Không</v>
      </c>
      <c r="T31" s="138" t="e">
        <f>IF(ISNA(VLOOKUP($A31,DSLOP,DTK_AV!T$5,0))=FALSE,VLOOKUP($A31,DSLOP,DTK_AV!T$5,0),"")</f>
        <v>#REF!</v>
      </c>
      <c r="U31" s="139"/>
      <c r="V31" s="117">
        <v>3.5</v>
      </c>
      <c r="W31" s="117" t="s">
        <v>67</v>
      </c>
      <c r="X31" s="139"/>
    </row>
    <row r="32" spans="1:24" s="140" customFormat="1" ht="16.5" customHeight="1">
      <c r="A32" s="129">
        <f t="shared" si="3"/>
        <v>24</v>
      </c>
      <c r="B32" s="130" t="e">
        <f>IF(ISNA(VLOOKUP($A32,DSLOP,DTK_AV!B$5,0))=FALSE,VLOOKUP($A32,DSLOP,DTK_AV!B$5,0),"")</f>
        <v>#REF!</v>
      </c>
      <c r="C32" s="131" t="e">
        <f>IF(ISNA(VLOOKUP($A32,DSLOP,DTK_AV!C$5,0))=FALSE,VLOOKUP($A32,DSLOP,DTK_AV!C$5,0),"")</f>
        <v>#REF!</v>
      </c>
      <c r="D32" s="132" t="e">
        <f>IF(ISNA(VLOOKUP($A32,DSLOP,DTK_AV!D$5,0))=FALSE,VLOOKUP($A32,DSLOP,DTK_AV!D$5,0),"")</f>
        <v>#REF!</v>
      </c>
      <c r="E32" s="187" t="e">
        <f>IF(ISNA(VLOOKUP($A32,DSLOP,DTK_AV!E$5,0))=FALSE,VLOOKUP($A32,DSLOP,DTK_AV!E$5,0),"")</f>
        <v>#REF!</v>
      </c>
      <c r="F32" s="133" t="e">
        <f>IF(ISNA(VLOOKUP($A32,DSLOP,DTK_AV!F$5,0))=FALSE,VLOOKUP($A32,DSLOP,DTK_AV!F$5,0),"")</f>
        <v>#REF!</v>
      </c>
      <c r="G32" s="134"/>
      <c r="H32" s="134"/>
      <c r="I32" s="134"/>
      <c r="J32" s="134"/>
      <c r="K32" s="134"/>
      <c r="L32" s="134"/>
      <c r="M32" s="134"/>
      <c r="N32" s="134"/>
      <c r="O32" s="135"/>
      <c r="P32" s="135"/>
      <c r="Q32" s="136">
        <f t="shared" si="1"/>
        <v>0</v>
      </c>
      <c r="R32" s="136">
        <f t="shared" si="2"/>
        <v>0</v>
      </c>
      <c r="S32" s="137" t="str">
        <f t="shared" si="0"/>
        <v>Không</v>
      </c>
      <c r="T32" s="138" t="e">
        <f>IF(ISNA(VLOOKUP($A32,DSLOP,DTK_AV!T$5,0))=FALSE,VLOOKUP($A32,DSLOP,DTK_AV!T$5,0),"")</f>
        <v>#REF!</v>
      </c>
      <c r="U32" s="139"/>
      <c r="V32" s="117">
        <v>3.6</v>
      </c>
      <c r="W32" s="117" t="s">
        <v>68</v>
      </c>
      <c r="X32" s="139"/>
    </row>
    <row r="33" spans="1:24" s="140" customFormat="1" ht="16.5" customHeight="1">
      <c r="A33" s="129">
        <f t="shared" si="3"/>
        <v>25</v>
      </c>
      <c r="B33" s="130" t="e">
        <f>IF(ISNA(VLOOKUP($A33,DSLOP,DTK_AV!B$5,0))=FALSE,VLOOKUP($A33,DSLOP,DTK_AV!B$5,0),"")</f>
        <v>#REF!</v>
      </c>
      <c r="C33" s="131" t="e">
        <f>IF(ISNA(VLOOKUP($A33,DSLOP,DTK_AV!C$5,0))=FALSE,VLOOKUP($A33,DSLOP,DTK_AV!C$5,0),"")</f>
        <v>#REF!</v>
      </c>
      <c r="D33" s="132" t="e">
        <f>IF(ISNA(VLOOKUP($A33,DSLOP,DTK_AV!D$5,0))=FALSE,VLOOKUP($A33,DSLOP,DTK_AV!D$5,0),"")</f>
        <v>#REF!</v>
      </c>
      <c r="E33" s="187" t="e">
        <f>IF(ISNA(VLOOKUP($A33,DSLOP,DTK_AV!E$5,0))=FALSE,VLOOKUP($A33,DSLOP,DTK_AV!E$5,0),"")</f>
        <v>#REF!</v>
      </c>
      <c r="F33" s="133" t="e">
        <f>IF(ISNA(VLOOKUP($A33,DSLOP,DTK_AV!F$5,0))=FALSE,VLOOKUP($A33,DSLOP,DTK_AV!F$5,0),"")</f>
        <v>#REF!</v>
      </c>
      <c r="G33" s="134"/>
      <c r="H33" s="134"/>
      <c r="I33" s="134"/>
      <c r="J33" s="134"/>
      <c r="K33" s="134"/>
      <c r="L33" s="134"/>
      <c r="M33" s="134"/>
      <c r="N33" s="134"/>
      <c r="O33" s="135"/>
      <c r="P33" s="135"/>
      <c r="Q33" s="136">
        <f t="shared" si="1"/>
        <v>0</v>
      </c>
      <c r="R33" s="136">
        <f t="shared" si="2"/>
        <v>0</v>
      </c>
      <c r="S33" s="137" t="str">
        <f t="shared" si="0"/>
        <v>Không</v>
      </c>
      <c r="T33" s="138" t="e">
        <f>IF(ISNA(VLOOKUP($A33,DSLOP,DTK_AV!T$5,0))=FALSE,VLOOKUP($A33,DSLOP,DTK_AV!T$5,0),"")</f>
        <v>#REF!</v>
      </c>
      <c r="U33" s="139"/>
      <c r="V33" s="117">
        <v>3.7</v>
      </c>
      <c r="W33" s="117" t="s">
        <v>69</v>
      </c>
      <c r="X33" s="139"/>
    </row>
    <row r="34" spans="1:24" s="140" customFormat="1" ht="16.5" customHeight="1">
      <c r="A34" s="129">
        <f t="shared" si="3"/>
        <v>26</v>
      </c>
      <c r="B34" s="130" t="e">
        <f>IF(ISNA(VLOOKUP($A34,DSLOP,DTK_AV!B$5,0))=FALSE,VLOOKUP($A34,DSLOP,DTK_AV!B$5,0),"")</f>
        <v>#REF!</v>
      </c>
      <c r="C34" s="131" t="e">
        <f>IF(ISNA(VLOOKUP($A34,DSLOP,DTK_AV!C$5,0))=FALSE,VLOOKUP($A34,DSLOP,DTK_AV!C$5,0),"")</f>
        <v>#REF!</v>
      </c>
      <c r="D34" s="132" t="e">
        <f>IF(ISNA(VLOOKUP($A34,DSLOP,DTK_AV!D$5,0))=FALSE,VLOOKUP($A34,DSLOP,DTK_AV!D$5,0),"")</f>
        <v>#REF!</v>
      </c>
      <c r="E34" s="187" t="e">
        <f>IF(ISNA(VLOOKUP($A34,DSLOP,DTK_AV!E$5,0))=FALSE,VLOOKUP($A34,DSLOP,DTK_AV!E$5,0),"")</f>
        <v>#REF!</v>
      </c>
      <c r="F34" s="133" t="e">
        <f>IF(ISNA(VLOOKUP($A34,DSLOP,DTK_AV!F$5,0))=FALSE,VLOOKUP($A34,DSLOP,DTK_AV!F$5,0),"")</f>
        <v>#REF!</v>
      </c>
      <c r="G34" s="134"/>
      <c r="H34" s="134"/>
      <c r="I34" s="134"/>
      <c r="J34" s="134"/>
      <c r="K34" s="134"/>
      <c r="L34" s="134"/>
      <c r="M34" s="134"/>
      <c r="N34" s="134"/>
      <c r="O34" s="135"/>
      <c r="P34" s="135"/>
      <c r="Q34" s="136">
        <f t="shared" si="1"/>
        <v>0</v>
      </c>
      <c r="R34" s="136">
        <f t="shared" si="2"/>
        <v>0</v>
      </c>
      <c r="S34" s="137" t="str">
        <f t="shared" si="0"/>
        <v>Không</v>
      </c>
      <c r="T34" s="138" t="e">
        <f>IF(ISNA(VLOOKUP($A34,DSLOP,DTK_AV!T$5,0))=FALSE,VLOOKUP($A34,DSLOP,DTK_AV!T$5,0),"")</f>
        <v>#REF!</v>
      </c>
      <c r="U34" s="139"/>
      <c r="V34" s="117">
        <v>3.8</v>
      </c>
      <c r="W34" s="117" t="s">
        <v>70</v>
      </c>
      <c r="X34" s="139"/>
    </row>
    <row r="35" spans="1:24" s="140" customFormat="1" ht="16.5" customHeight="1">
      <c r="A35" s="129">
        <f t="shared" si="3"/>
        <v>27</v>
      </c>
      <c r="B35" s="130" t="e">
        <f>IF(ISNA(VLOOKUP($A35,DSLOP,DTK_AV!B$5,0))=FALSE,VLOOKUP($A35,DSLOP,DTK_AV!B$5,0),"")</f>
        <v>#REF!</v>
      </c>
      <c r="C35" s="131" t="e">
        <f>IF(ISNA(VLOOKUP($A35,DSLOP,DTK_AV!C$5,0))=FALSE,VLOOKUP($A35,DSLOP,DTK_AV!C$5,0),"")</f>
        <v>#REF!</v>
      </c>
      <c r="D35" s="132" t="e">
        <f>IF(ISNA(VLOOKUP($A35,DSLOP,DTK_AV!D$5,0))=FALSE,VLOOKUP($A35,DSLOP,DTK_AV!D$5,0),"")</f>
        <v>#REF!</v>
      </c>
      <c r="E35" s="187" t="e">
        <f>IF(ISNA(VLOOKUP($A35,DSLOP,DTK_AV!E$5,0))=FALSE,VLOOKUP($A35,DSLOP,DTK_AV!E$5,0),"")</f>
        <v>#REF!</v>
      </c>
      <c r="F35" s="133" t="e">
        <f>IF(ISNA(VLOOKUP($A35,DSLOP,DTK_AV!F$5,0))=FALSE,VLOOKUP($A35,DSLOP,DTK_AV!F$5,0),"")</f>
        <v>#REF!</v>
      </c>
      <c r="G35" s="134"/>
      <c r="H35" s="134"/>
      <c r="I35" s="134"/>
      <c r="J35" s="134"/>
      <c r="K35" s="134"/>
      <c r="L35" s="134"/>
      <c r="M35" s="134"/>
      <c r="N35" s="134"/>
      <c r="O35" s="135"/>
      <c r="P35" s="135"/>
      <c r="Q35" s="136">
        <f t="shared" si="1"/>
        <v>0</v>
      </c>
      <c r="R35" s="136">
        <f t="shared" si="2"/>
        <v>0</v>
      </c>
      <c r="S35" s="137" t="str">
        <f t="shared" si="0"/>
        <v>Không</v>
      </c>
      <c r="T35" s="138" t="e">
        <f>IF(ISNA(VLOOKUP($A35,DSLOP,DTK_AV!T$5,0))=FALSE,VLOOKUP($A35,DSLOP,DTK_AV!T$5,0),"")</f>
        <v>#REF!</v>
      </c>
      <c r="U35" s="139"/>
      <c r="V35" s="117">
        <v>3.9</v>
      </c>
      <c r="W35" s="117" t="s">
        <v>71</v>
      </c>
      <c r="X35" s="139"/>
    </row>
    <row r="36" spans="1:24" s="140" customFormat="1" ht="16.5" customHeight="1">
      <c r="A36" s="129">
        <f t="shared" si="3"/>
        <v>28</v>
      </c>
      <c r="B36" s="130" t="e">
        <f>IF(ISNA(VLOOKUP($A36,DSLOP,DTK_AV!B$5,0))=FALSE,VLOOKUP($A36,DSLOP,DTK_AV!B$5,0),"")</f>
        <v>#REF!</v>
      </c>
      <c r="C36" s="131" t="e">
        <f>IF(ISNA(VLOOKUP($A36,DSLOP,DTK_AV!C$5,0))=FALSE,VLOOKUP($A36,DSLOP,DTK_AV!C$5,0),"")</f>
        <v>#REF!</v>
      </c>
      <c r="D36" s="132" t="e">
        <f>IF(ISNA(VLOOKUP($A36,DSLOP,DTK_AV!D$5,0))=FALSE,VLOOKUP($A36,DSLOP,DTK_AV!D$5,0),"")</f>
        <v>#REF!</v>
      </c>
      <c r="E36" s="187" t="e">
        <f>IF(ISNA(VLOOKUP($A36,DSLOP,DTK_AV!E$5,0))=FALSE,VLOOKUP($A36,DSLOP,DTK_AV!E$5,0),"")</f>
        <v>#REF!</v>
      </c>
      <c r="F36" s="133" t="e">
        <f>IF(ISNA(VLOOKUP($A36,DSLOP,DTK_AV!F$5,0))=FALSE,VLOOKUP($A36,DSLOP,DTK_AV!F$5,0),"")</f>
        <v>#REF!</v>
      </c>
      <c r="G36" s="134"/>
      <c r="H36" s="134"/>
      <c r="I36" s="134"/>
      <c r="J36" s="134"/>
      <c r="K36" s="134"/>
      <c r="L36" s="134"/>
      <c r="M36" s="134"/>
      <c r="N36" s="134"/>
      <c r="O36" s="135"/>
      <c r="P36" s="135"/>
      <c r="Q36" s="136">
        <f t="shared" si="1"/>
        <v>0</v>
      </c>
      <c r="R36" s="136">
        <f t="shared" si="2"/>
        <v>0</v>
      </c>
      <c r="S36" s="137" t="str">
        <f t="shared" si="0"/>
        <v>Không</v>
      </c>
      <c r="T36" s="138" t="e">
        <f>IF(ISNA(VLOOKUP($A36,DSLOP,DTK_AV!T$5,0))=FALSE,VLOOKUP($A36,DSLOP,DTK_AV!T$5,0),"")</f>
        <v>#REF!</v>
      </c>
      <c r="U36" s="139"/>
      <c r="V36" s="117">
        <v>4</v>
      </c>
      <c r="W36" s="117" t="s">
        <v>25</v>
      </c>
      <c r="X36" s="139"/>
    </row>
    <row r="37" spans="1:24" s="140" customFormat="1" ht="16.5" customHeight="1">
      <c r="A37" s="129">
        <f t="shared" si="3"/>
        <v>29</v>
      </c>
      <c r="B37" s="130" t="e">
        <f>IF(ISNA(VLOOKUP($A37,DSLOP,DTK_AV!B$5,0))=FALSE,VLOOKUP($A37,DSLOP,DTK_AV!B$5,0),"")</f>
        <v>#REF!</v>
      </c>
      <c r="C37" s="131" t="e">
        <f>IF(ISNA(VLOOKUP($A37,DSLOP,DTK_AV!C$5,0))=FALSE,VLOOKUP($A37,DSLOP,DTK_AV!C$5,0),"")</f>
        <v>#REF!</v>
      </c>
      <c r="D37" s="132" t="e">
        <f>IF(ISNA(VLOOKUP($A37,DSLOP,DTK_AV!D$5,0))=FALSE,VLOOKUP($A37,DSLOP,DTK_AV!D$5,0),"")</f>
        <v>#REF!</v>
      </c>
      <c r="E37" s="187" t="e">
        <f>IF(ISNA(VLOOKUP($A37,DSLOP,DTK_AV!E$5,0))=FALSE,VLOOKUP($A37,DSLOP,DTK_AV!E$5,0),"")</f>
        <v>#REF!</v>
      </c>
      <c r="F37" s="133" t="e">
        <f>IF(ISNA(VLOOKUP($A37,DSLOP,DTK_AV!F$5,0))=FALSE,VLOOKUP($A37,DSLOP,DTK_AV!F$5,0),"")</f>
        <v>#REF!</v>
      </c>
      <c r="G37" s="134"/>
      <c r="H37" s="134"/>
      <c r="I37" s="134"/>
      <c r="J37" s="134"/>
      <c r="K37" s="134"/>
      <c r="L37" s="134"/>
      <c r="M37" s="134"/>
      <c r="N37" s="134"/>
      <c r="O37" s="135"/>
      <c r="P37" s="135"/>
      <c r="Q37" s="136">
        <f t="shared" si="1"/>
        <v>0</v>
      </c>
      <c r="R37" s="136">
        <f t="shared" si="2"/>
        <v>0</v>
      </c>
      <c r="S37" s="137" t="str">
        <f t="shared" si="0"/>
        <v>Không</v>
      </c>
      <c r="T37" s="138" t="e">
        <f>IF(ISNA(VLOOKUP($A37,DSLOP,DTK_AV!T$5,0))=FALSE,VLOOKUP($A37,DSLOP,DTK_AV!T$5,0),"")</f>
        <v>#REF!</v>
      </c>
      <c r="U37" s="139"/>
      <c r="V37" s="117">
        <v>4.0999999999999996</v>
      </c>
      <c r="W37" s="117" t="s">
        <v>72</v>
      </c>
      <c r="X37" s="139"/>
    </row>
    <row r="38" spans="1:24" s="140" customFormat="1" ht="16.5" customHeight="1">
      <c r="A38" s="129">
        <f t="shared" si="3"/>
        <v>30</v>
      </c>
      <c r="B38" s="130" t="e">
        <f>IF(ISNA(VLOOKUP($A38,DSLOP,DTK_AV!B$5,0))=FALSE,VLOOKUP($A38,DSLOP,DTK_AV!B$5,0),"")</f>
        <v>#REF!</v>
      </c>
      <c r="C38" s="131" t="e">
        <f>IF(ISNA(VLOOKUP($A38,DSLOP,DTK_AV!C$5,0))=FALSE,VLOOKUP($A38,DSLOP,DTK_AV!C$5,0),"")</f>
        <v>#REF!</v>
      </c>
      <c r="D38" s="132" t="e">
        <f>IF(ISNA(VLOOKUP($A38,DSLOP,DTK_AV!D$5,0))=FALSE,VLOOKUP($A38,DSLOP,DTK_AV!D$5,0),"")</f>
        <v>#REF!</v>
      </c>
      <c r="E38" s="187" t="e">
        <f>IF(ISNA(VLOOKUP($A38,DSLOP,DTK_AV!E$5,0))=FALSE,VLOOKUP($A38,DSLOP,DTK_AV!E$5,0),"")</f>
        <v>#REF!</v>
      </c>
      <c r="F38" s="133" t="e">
        <f>IF(ISNA(VLOOKUP($A38,DSLOP,DTK_AV!F$5,0))=FALSE,VLOOKUP($A38,DSLOP,DTK_AV!F$5,0),"")</f>
        <v>#REF!</v>
      </c>
      <c r="G38" s="134"/>
      <c r="H38" s="134"/>
      <c r="I38" s="134"/>
      <c r="J38" s="134"/>
      <c r="K38" s="134"/>
      <c r="L38" s="134"/>
      <c r="M38" s="134"/>
      <c r="N38" s="134"/>
      <c r="O38" s="135"/>
      <c r="P38" s="135"/>
      <c r="Q38" s="136">
        <f t="shared" si="1"/>
        <v>0</v>
      </c>
      <c r="R38" s="136">
        <f t="shared" si="2"/>
        <v>0</v>
      </c>
      <c r="S38" s="137" t="str">
        <f t="shared" si="0"/>
        <v>Không</v>
      </c>
      <c r="T38" s="138" t="e">
        <f>IF(ISNA(VLOOKUP($A38,DSLOP,DTK_AV!T$5,0))=FALSE,VLOOKUP($A38,DSLOP,DTK_AV!T$5,0),"")</f>
        <v>#REF!</v>
      </c>
      <c r="U38" s="139"/>
      <c r="V38" s="117">
        <v>4.2</v>
      </c>
      <c r="W38" s="117" t="s">
        <v>73</v>
      </c>
      <c r="X38" s="139"/>
    </row>
    <row r="39" spans="1:24" s="140" customFormat="1" ht="16.5" customHeight="1">
      <c r="A39" s="129">
        <f t="shared" si="3"/>
        <v>31</v>
      </c>
      <c r="B39" s="130" t="e">
        <f>IF(ISNA(VLOOKUP($A39,DSLOP,DTK_AV!B$5,0))=FALSE,VLOOKUP($A39,DSLOP,DTK_AV!B$5,0),"")</f>
        <v>#REF!</v>
      </c>
      <c r="C39" s="131" t="e">
        <f>IF(ISNA(VLOOKUP($A39,DSLOP,DTK_AV!C$5,0))=FALSE,VLOOKUP($A39,DSLOP,DTK_AV!C$5,0),"")</f>
        <v>#REF!</v>
      </c>
      <c r="D39" s="132" t="e">
        <f>IF(ISNA(VLOOKUP($A39,DSLOP,DTK_AV!D$5,0))=FALSE,VLOOKUP($A39,DSLOP,DTK_AV!D$5,0),"")</f>
        <v>#REF!</v>
      </c>
      <c r="E39" s="187" t="e">
        <f>IF(ISNA(VLOOKUP($A39,DSLOP,DTK_AV!E$5,0))=FALSE,VLOOKUP($A39,DSLOP,DTK_AV!E$5,0),"")</f>
        <v>#REF!</v>
      </c>
      <c r="F39" s="133" t="e">
        <f>IF(ISNA(VLOOKUP($A39,DSLOP,DTK_AV!F$5,0))=FALSE,VLOOKUP($A39,DSLOP,DTK_AV!F$5,0),"")</f>
        <v>#REF!</v>
      </c>
      <c r="G39" s="134"/>
      <c r="H39" s="134"/>
      <c r="I39" s="134"/>
      <c r="J39" s="134"/>
      <c r="K39" s="134"/>
      <c r="L39" s="134"/>
      <c r="M39" s="134"/>
      <c r="N39" s="134"/>
      <c r="O39" s="135"/>
      <c r="P39" s="135"/>
      <c r="Q39" s="136">
        <f t="shared" si="1"/>
        <v>0</v>
      </c>
      <c r="R39" s="136">
        <f t="shared" si="2"/>
        <v>0</v>
      </c>
      <c r="S39" s="137" t="str">
        <f t="shared" si="0"/>
        <v>Không</v>
      </c>
      <c r="T39" s="138" t="e">
        <f>IF(ISNA(VLOOKUP($A39,DSLOP,DTK_AV!T$5,0))=FALSE,VLOOKUP($A39,DSLOP,DTK_AV!T$5,0),"")</f>
        <v>#REF!</v>
      </c>
      <c r="U39" s="139"/>
      <c r="V39" s="117">
        <v>4.3</v>
      </c>
      <c r="W39" s="117" t="s">
        <v>74</v>
      </c>
      <c r="X39" s="139"/>
    </row>
    <row r="40" spans="1:24" s="140" customFormat="1" ht="16.5" customHeight="1">
      <c r="A40" s="129">
        <f t="shared" si="3"/>
        <v>32</v>
      </c>
      <c r="B40" s="130" t="e">
        <f>IF(ISNA(VLOOKUP($A40,DSLOP,DTK_AV!B$5,0))=FALSE,VLOOKUP($A40,DSLOP,DTK_AV!B$5,0),"")</f>
        <v>#REF!</v>
      </c>
      <c r="C40" s="131" t="e">
        <f>IF(ISNA(VLOOKUP($A40,DSLOP,DTK_AV!C$5,0))=FALSE,VLOOKUP($A40,DSLOP,DTK_AV!C$5,0),"")</f>
        <v>#REF!</v>
      </c>
      <c r="D40" s="132" t="e">
        <f>IF(ISNA(VLOOKUP($A40,DSLOP,DTK_AV!D$5,0))=FALSE,VLOOKUP($A40,DSLOP,DTK_AV!D$5,0),"")</f>
        <v>#REF!</v>
      </c>
      <c r="E40" s="187" t="e">
        <f>IF(ISNA(VLOOKUP($A40,DSLOP,DTK_AV!E$5,0))=FALSE,VLOOKUP($A40,DSLOP,DTK_AV!E$5,0),"")</f>
        <v>#REF!</v>
      </c>
      <c r="F40" s="133" t="e">
        <f>IF(ISNA(VLOOKUP($A40,DSLOP,DTK_AV!F$5,0))=FALSE,VLOOKUP($A40,DSLOP,DTK_AV!F$5,0),"")</f>
        <v>#REF!</v>
      </c>
      <c r="G40" s="134"/>
      <c r="H40" s="134"/>
      <c r="I40" s="134"/>
      <c r="J40" s="134"/>
      <c r="K40" s="134"/>
      <c r="L40" s="134"/>
      <c r="M40" s="134"/>
      <c r="N40" s="134"/>
      <c r="O40" s="135"/>
      <c r="P40" s="135"/>
      <c r="Q40" s="136">
        <f t="shared" si="1"/>
        <v>0</v>
      </c>
      <c r="R40" s="136">
        <f t="shared" si="2"/>
        <v>0</v>
      </c>
      <c r="S40" s="137" t="str">
        <f t="shared" si="0"/>
        <v>Không</v>
      </c>
      <c r="T40" s="138" t="e">
        <f>IF(ISNA(VLOOKUP($A40,DSLOP,DTK_AV!T$5,0))=FALSE,VLOOKUP($A40,DSLOP,DTK_AV!T$5,0),"")</f>
        <v>#REF!</v>
      </c>
      <c r="U40" s="139"/>
      <c r="V40" s="117">
        <v>4.4000000000000004</v>
      </c>
      <c r="W40" s="117" t="s">
        <v>75</v>
      </c>
      <c r="X40" s="139"/>
    </row>
    <row r="41" spans="1:24" s="140" customFormat="1" ht="16.5" customHeight="1">
      <c r="A41" s="129">
        <f t="shared" si="3"/>
        <v>33</v>
      </c>
      <c r="B41" s="130" t="e">
        <f>IF(ISNA(VLOOKUP($A41,DSLOP,DTK_AV!B$5,0))=FALSE,VLOOKUP($A41,DSLOP,DTK_AV!B$5,0),"")</f>
        <v>#REF!</v>
      </c>
      <c r="C41" s="131" t="e">
        <f>IF(ISNA(VLOOKUP($A41,DSLOP,DTK_AV!C$5,0))=FALSE,VLOOKUP($A41,DSLOP,DTK_AV!C$5,0),"")</f>
        <v>#REF!</v>
      </c>
      <c r="D41" s="132" t="e">
        <f>IF(ISNA(VLOOKUP($A41,DSLOP,DTK_AV!D$5,0))=FALSE,VLOOKUP($A41,DSLOP,DTK_AV!D$5,0),"")</f>
        <v>#REF!</v>
      </c>
      <c r="E41" s="187" t="e">
        <f>IF(ISNA(VLOOKUP($A41,DSLOP,DTK_AV!E$5,0))=FALSE,VLOOKUP($A41,DSLOP,DTK_AV!E$5,0),"")</f>
        <v>#REF!</v>
      </c>
      <c r="F41" s="133" t="e">
        <f>IF(ISNA(VLOOKUP($A41,DSLOP,DTK_AV!F$5,0))=FALSE,VLOOKUP($A41,DSLOP,DTK_AV!F$5,0),"")</f>
        <v>#REF!</v>
      </c>
      <c r="G41" s="134"/>
      <c r="H41" s="134"/>
      <c r="I41" s="134"/>
      <c r="J41" s="134"/>
      <c r="K41" s="134"/>
      <c r="L41" s="134"/>
      <c r="M41" s="134"/>
      <c r="N41" s="134"/>
      <c r="O41" s="135"/>
      <c r="P41" s="135"/>
      <c r="Q41" s="136">
        <f t="shared" si="1"/>
        <v>0</v>
      </c>
      <c r="R41" s="136">
        <f t="shared" si="2"/>
        <v>0</v>
      </c>
      <c r="S41" s="137" t="str">
        <f t="shared" ref="S41:S72" si="4">VLOOKUP(R41,$V:$W,2,0)</f>
        <v>Không</v>
      </c>
      <c r="T41" s="138" t="e">
        <f>IF(ISNA(VLOOKUP($A41,DSLOP,DTK_AV!T$5,0))=FALSE,VLOOKUP($A41,DSLOP,DTK_AV!T$5,0),"")</f>
        <v>#REF!</v>
      </c>
      <c r="U41" s="139"/>
      <c r="V41" s="117">
        <v>4.5</v>
      </c>
      <c r="W41" s="117" t="s">
        <v>76</v>
      </c>
      <c r="X41" s="139"/>
    </row>
    <row r="42" spans="1:24" s="140" customFormat="1" ht="16.5" customHeight="1">
      <c r="A42" s="129">
        <f t="shared" si="3"/>
        <v>34</v>
      </c>
      <c r="B42" s="130" t="e">
        <f>IF(ISNA(VLOOKUP($A42,DSLOP,DTK_AV!B$5,0))=FALSE,VLOOKUP($A42,DSLOP,DTK_AV!B$5,0),"")</f>
        <v>#REF!</v>
      </c>
      <c r="C42" s="131" t="e">
        <f>IF(ISNA(VLOOKUP($A42,DSLOP,DTK_AV!C$5,0))=FALSE,VLOOKUP($A42,DSLOP,DTK_AV!C$5,0),"")</f>
        <v>#REF!</v>
      </c>
      <c r="D42" s="132" t="e">
        <f>IF(ISNA(VLOOKUP($A42,DSLOP,DTK_AV!D$5,0))=FALSE,VLOOKUP($A42,DSLOP,DTK_AV!D$5,0),"")</f>
        <v>#REF!</v>
      </c>
      <c r="E42" s="187" t="e">
        <f>IF(ISNA(VLOOKUP($A42,DSLOP,DTK_AV!E$5,0))=FALSE,VLOOKUP($A42,DSLOP,DTK_AV!E$5,0),"")</f>
        <v>#REF!</v>
      </c>
      <c r="F42" s="133" t="e">
        <f>IF(ISNA(VLOOKUP($A42,DSLOP,DTK_AV!F$5,0))=FALSE,VLOOKUP($A42,DSLOP,DTK_AV!F$5,0),"")</f>
        <v>#REF!</v>
      </c>
      <c r="G42" s="134"/>
      <c r="H42" s="134"/>
      <c r="I42" s="134"/>
      <c r="J42" s="134"/>
      <c r="K42" s="134"/>
      <c r="L42" s="134"/>
      <c r="M42" s="134"/>
      <c r="N42" s="134"/>
      <c r="O42" s="135"/>
      <c r="P42" s="135"/>
      <c r="Q42" s="136">
        <f t="shared" si="1"/>
        <v>0</v>
      </c>
      <c r="R42" s="136">
        <f t="shared" si="2"/>
        <v>0</v>
      </c>
      <c r="S42" s="137" t="str">
        <f t="shared" si="4"/>
        <v>Không</v>
      </c>
      <c r="T42" s="138" t="e">
        <f>IF(ISNA(VLOOKUP($A42,DSLOP,DTK_AV!T$5,0))=FALSE,VLOOKUP($A42,DSLOP,DTK_AV!T$5,0),"")</f>
        <v>#REF!</v>
      </c>
      <c r="U42" s="139"/>
      <c r="V42" s="117">
        <v>4.5999999999999996</v>
      </c>
      <c r="W42" s="117" t="s">
        <v>77</v>
      </c>
      <c r="X42" s="139"/>
    </row>
    <row r="43" spans="1:24" s="140" customFormat="1" ht="16.5" customHeight="1">
      <c r="A43" s="129">
        <f t="shared" si="3"/>
        <v>35</v>
      </c>
      <c r="B43" s="130" t="e">
        <f>IF(ISNA(VLOOKUP($A43,DSLOP,DTK_AV!B$5,0))=FALSE,VLOOKUP($A43,DSLOP,DTK_AV!B$5,0),"")</f>
        <v>#REF!</v>
      </c>
      <c r="C43" s="131" t="e">
        <f>IF(ISNA(VLOOKUP($A43,DSLOP,DTK_AV!C$5,0))=FALSE,VLOOKUP($A43,DSLOP,DTK_AV!C$5,0),"")</f>
        <v>#REF!</v>
      </c>
      <c r="D43" s="132" t="e">
        <f>IF(ISNA(VLOOKUP($A43,DSLOP,DTK_AV!D$5,0))=FALSE,VLOOKUP($A43,DSLOP,DTK_AV!D$5,0),"")</f>
        <v>#REF!</v>
      </c>
      <c r="E43" s="187" t="e">
        <f>IF(ISNA(VLOOKUP($A43,DSLOP,DTK_AV!E$5,0))=FALSE,VLOOKUP($A43,DSLOP,DTK_AV!E$5,0),"")</f>
        <v>#REF!</v>
      </c>
      <c r="F43" s="133" t="e">
        <f>IF(ISNA(VLOOKUP($A43,DSLOP,DTK_AV!F$5,0))=FALSE,VLOOKUP($A43,DSLOP,DTK_AV!F$5,0),"")</f>
        <v>#REF!</v>
      </c>
      <c r="G43" s="134"/>
      <c r="H43" s="134"/>
      <c r="I43" s="134"/>
      <c r="J43" s="134"/>
      <c r="K43" s="134"/>
      <c r="L43" s="134"/>
      <c r="M43" s="134"/>
      <c r="N43" s="134"/>
      <c r="O43" s="135"/>
      <c r="P43" s="135"/>
      <c r="Q43" s="136">
        <f t="shared" si="1"/>
        <v>0</v>
      </c>
      <c r="R43" s="136">
        <f t="shared" si="2"/>
        <v>0</v>
      </c>
      <c r="S43" s="137" t="str">
        <f t="shared" si="4"/>
        <v>Không</v>
      </c>
      <c r="T43" s="138" t="e">
        <f>IF(ISNA(VLOOKUP($A43,DSLOP,DTK_AV!T$5,0))=FALSE,VLOOKUP($A43,DSLOP,DTK_AV!T$5,0),"")</f>
        <v>#REF!</v>
      </c>
      <c r="U43" s="139"/>
      <c r="V43" s="117">
        <v>4.7</v>
      </c>
      <c r="W43" s="117" t="s">
        <v>78</v>
      </c>
      <c r="X43" s="139"/>
    </row>
    <row r="44" spans="1:24" s="140" customFormat="1" ht="16.5" customHeight="1">
      <c r="A44" s="129">
        <f t="shared" si="3"/>
        <v>36</v>
      </c>
      <c r="B44" s="130" t="e">
        <f>IF(ISNA(VLOOKUP($A44,DSLOP,DTK_AV!B$5,0))=FALSE,VLOOKUP($A44,DSLOP,DTK_AV!B$5,0),"")</f>
        <v>#REF!</v>
      </c>
      <c r="C44" s="131" t="e">
        <f>IF(ISNA(VLOOKUP($A44,DSLOP,DTK_AV!C$5,0))=FALSE,VLOOKUP($A44,DSLOP,DTK_AV!C$5,0),"")</f>
        <v>#REF!</v>
      </c>
      <c r="D44" s="132" t="e">
        <f>IF(ISNA(VLOOKUP($A44,DSLOP,DTK_AV!D$5,0))=FALSE,VLOOKUP($A44,DSLOP,DTK_AV!D$5,0),"")</f>
        <v>#REF!</v>
      </c>
      <c r="E44" s="187" t="e">
        <f>IF(ISNA(VLOOKUP($A44,DSLOP,DTK_AV!E$5,0))=FALSE,VLOOKUP($A44,DSLOP,DTK_AV!E$5,0),"")</f>
        <v>#REF!</v>
      </c>
      <c r="F44" s="133" t="e">
        <f>IF(ISNA(VLOOKUP($A44,DSLOP,DTK_AV!F$5,0))=FALSE,VLOOKUP($A44,DSLOP,DTK_AV!F$5,0),"")</f>
        <v>#REF!</v>
      </c>
      <c r="G44" s="134"/>
      <c r="H44" s="134"/>
      <c r="I44" s="134"/>
      <c r="J44" s="134"/>
      <c r="K44" s="134"/>
      <c r="L44" s="134"/>
      <c r="M44" s="134"/>
      <c r="N44" s="134"/>
      <c r="O44" s="135"/>
      <c r="P44" s="135"/>
      <c r="Q44" s="136">
        <f t="shared" si="1"/>
        <v>0</v>
      </c>
      <c r="R44" s="136">
        <f t="shared" si="2"/>
        <v>0</v>
      </c>
      <c r="S44" s="137" t="str">
        <f t="shared" si="4"/>
        <v>Không</v>
      </c>
      <c r="T44" s="138" t="e">
        <f>IF(ISNA(VLOOKUP($A44,DSLOP,DTK_AV!T$5,0))=FALSE,VLOOKUP($A44,DSLOP,DTK_AV!T$5,0),"")</f>
        <v>#REF!</v>
      </c>
      <c r="U44" s="139"/>
      <c r="V44" s="117">
        <v>4.8</v>
      </c>
      <c r="W44" s="117" t="s">
        <v>79</v>
      </c>
      <c r="X44" s="139"/>
    </row>
    <row r="45" spans="1:24" s="140" customFormat="1" ht="16.5" customHeight="1">
      <c r="A45" s="129">
        <f t="shared" si="3"/>
        <v>37</v>
      </c>
      <c r="B45" s="130" t="e">
        <f>IF(ISNA(VLOOKUP($A45,DSLOP,DTK_AV!B$5,0))=FALSE,VLOOKUP($A45,DSLOP,DTK_AV!B$5,0),"")</f>
        <v>#REF!</v>
      </c>
      <c r="C45" s="131" t="e">
        <f>IF(ISNA(VLOOKUP($A45,DSLOP,DTK_AV!C$5,0))=FALSE,VLOOKUP($A45,DSLOP,DTK_AV!C$5,0),"")</f>
        <v>#REF!</v>
      </c>
      <c r="D45" s="132" t="e">
        <f>IF(ISNA(VLOOKUP($A45,DSLOP,DTK_AV!D$5,0))=FALSE,VLOOKUP($A45,DSLOP,DTK_AV!D$5,0),"")</f>
        <v>#REF!</v>
      </c>
      <c r="E45" s="187" t="e">
        <f>IF(ISNA(VLOOKUP($A45,DSLOP,DTK_AV!E$5,0))=FALSE,VLOOKUP($A45,DSLOP,DTK_AV!E$5,0),"")</f>
        <v>#REF!</v>
      </c>
      <c r="F45" s="133" t="e">
        <f>IF(ISNA(VLOOKUP($A45,DSLOP,DTK_AV!F$5,0))=FALSE,VLOOKUP($A45,DSLOP,DTK_AV!F$5,0),"")</f>
        <v>#REF!</v>
      </c>
      <c r="G45" s="134"/>
      <c r="H45" s="134"/>
      <c r="I45" s="134"/>
      <c r="J45" s="134"/>
      <c r="K45" s="134"/>
      <c r="L45" s="134"/>
      <c r="M45" s="134"/>
      <c r="N45" s="134"/>
      <c r="O45" s="135"/>
      <c r="P45" s="135"/>
      <c r="Q45" s="136">
        <f t="shared" si="1"/>
        <v>0</v>
      </c>
      <c r="R45" s="136">
        <f t="shared" si="2"/>
        <v>0</v>
      </c>
      <c r="S45" s="137" t="str">
        <f t="shared" si="4"/>
        <v>Không</v>
      </c>
      <c r="T45" s="138" t="e">
        <f>IF(ISNA(VLOOKUP($A45,DSLOP,DTK_AV!T$5,0))=FALSE,VLOOKUP($A45,DSLOP,DTK_AV!T$5,0),"")</f>
        <v>#REF!</v>
      </c>
      <c r="U45" s="139"/>
      <c r="V45" s="117">
        <v>4.9000000000000004</v>
      </c>
      <c r="W45" s="117" t="s">
        <v>80</v>
      </c>
      <c r="X45" s="139"/>
    </row>
    <row r="46" spans="1:24" s="140" customFormat="1" ht="16.5" customHeight="1">
      <c r="A46" s="129">
        <f t="shared" si="3"/>
        <v>38</v>
      </c>
      <c r="B46" s="130" t="e">
        <f>IF(ISNA(VLOOKUP($A46,DSLOP,DTK_AV!B$5,0))=FALSE,VLOOKUP($A46,DSLOP,DTK_AV!B$5,0),"")</f>
        <v>#REF!</v>
      </c>
      <c r="C46" s="131" t="e">
        <f>IF(ISNA(VLOOKUP($A46,DSLOP,DTK_AV!C$5,0))=FALSE,VLOOKUP($A46,DSLOP,DTK_AV!C$5,0),"")</f>
        <v>#REF!</v>
      </c>
      <c r="D46" s="132" t="e">
        <f>IF(ISNA(VLOOKUP($A46,DSLOP,DTK_AV!D$5,0))=FALSE,VLOOKUP($A46,DSLOP,DTK_AV!D$5,0),"")</f>
        <v>#REF!</v>
      </c>
      <c r="E46" s="187" t="e">
        <f>IF(ISNA(VLOOKUP($A46,DSLOP,DTK_AV!E$5,0))=FALSE,VLOOKUP($A46,DSLOP,DTK_AV!E$5,0),"")</f>
        <v>#REF!</v>
      </c>
      <c r="F46" s="133" t="e">
        <f>IF(ISNA(VLOOKUP($A46,DSLOP,DTK_AV!F$5,0))=FALSE,VLOOKUP($A46,DSLOP,DTK_AV!F$5,0),"")</f>
        <v>#REF!</v>
      </c>
      <c r="G46" s="134"/>
      <c r="H46" s="134"/>
      <c r="I46" s="134"/>
      <c r="J46" s="134"/>
      <c r="K46" s="134"/>
      <c r="L46" s="134"/>
      <c r="M46" s="134"/>
      <c r="N46" s="134"/>
      <c r="O46" s="135"/>
      <c r="P46" s="135"/>
      <c r="Q46" s="136">
        <f t="shared" si="1"/>
        <v>0</v>
      </c>
      <c r="R46" s="136">
        <f t="shared" si="2"/>
        <v>0</v>
      </c>
      <c r="S46" s="137" t="str">
        <f t="shared" si="4"/>
        <v>Không</v>
      </c>
      <c r="T46" s="138" t="e">
        <f>IF(ISNA(VLOOKUP($A46,DSLOP,DTK_AV!T$5,0))=FALSE,VLOOKUP($A46,DSLOP,DTK_AV!T$5,0),"")</f>
        <v>#REF!</v>
      </c>
      <c r="U46" s="139"/>
      <c r="V46" s="117">
        <v>5</v>
      </c>
      <c r="W46" s="117" t="s">
        <v>26</v>
      </c>
      <c r="X46" s="139"/>
    </row>
    <row r="47" spans="1:24" s="140" customFormat="1" ht="16.5" customHeight="1">
      <c r="A47" s="129">
        <f t="shared" si="3"/>
        <v>39</v>
      </c>
      <c r="B47" s="130" t="e">
        <f>IF(ISNA(VLOOKUP($A47,DSLOP,DTK_AV!B$5,0))=FALSE,VLOOKUP($A47,DSLOP,DTK_AV!B$5,0),"")</f>
        <v>#REF!</v>
      </c>
      <c r="C47" s="131" t="e">
        <f>IF(ISNA(VLOOKUP($A47,DSLOP,DTK_AV!C$5,0))=FALSE,VLOOKUP($A47,DSLOP,DTK_AV!C$5,0),"")</f>
        <v>#REF!</v>
      </c>
      <c r="D47" s="132" t="e">
        <f>IF(ISNA(VLOOKUP($A47,DSLOP,DTK_AV!D$5,0))=FALSE,VLOOKUP($A47,DSLOP,DTK_AV!D$5,0),"")</f>
        <v>#REF!</v>
      </c>
      <c r="E47" s="187" t="e">
        <f>IF(ISNA(VLOOKUP($A47,DSLOP,DTK_AV!E$5,0))=FALSE,VLOOKUP($A47,DSLOP,DTK_AV!E$5,0),"")</f>
        <v>#REF!</v>
      </c>
      <c r="F47" s="133" t="e">
        <f>IF(ISNA(VLOOKUP($A47,DSLOP,DTK_AV!F$5,0))=FALSE,VLOOKUP($A47,DSLOP,DTK_AV!F$5,0),"")</f>
        <v>#REF!</v>
      </c>
      <c r="G47" s="134"/>
      <c r="H47" s="134"/>
      <c r="I47" s="134"/>
      <c r="J47" s="134"/>
      <c r="K47" s="134"/>
      <c r="L47" s="134"/>
      <c r="M47" s="134"/>
      <c r="N47" s="134"/>
      <c r="O47" s="135"/>
      <c r="P47" s="135"/>
      <c r="Q47" s="136">
        <f t="shared" si="1"/>
        <v>0</v>
      </c>
      <c r="R47" s="136">
        <f t="shared" si="2"/>
        <v>0</v>
      </c>
      <c r="S47" s="137" t="str">
        <f t="shared" si="4"/>
        <v>Không</v>
      </c>
      <c r="T47" s="138" t="e">
        <f>IF(ISNA(VLOOKUP($A47,DSLOP,DTK_AV!T$5,0))=FALSE,VLOOKUP($A47,DSLOP,DTK_AV!T$5,0),"")</f>
        <v>#REF!</v>
      </c>
      <c r="U47" s="139"/>
      <c r="V47" s="117">
        <v>5.0999999999999996</v>
      </c>
      <c r="W47" s="117" t="s">
        <v>81</v>
      </c>
      <c r="X47" s="139"/>
    </row>
    <row r="48" spans="1:24" s="140" customFormat="1" ht="16.5" customHeight="1">
      <c r="A48" s="129">
        <f t="shared" si="3"/>
        <v>40</v>
      </c>
      <c r="B48" s="130" t="e">
        <f>IF(ISNA(VLOOKUP($A48,DSLOP,DTK_AV!B$5,0))=FALSE,VLOOKUP($A48,DSLOP,DTK_AV!B$5,0),"")</f>
        <v>#REF!</v>
      </c>
      <c r="C48" s="131" t="e">
        <f>IF(ISNA(VLOOKUP($A48,DSLOP,DTK_AV!C$5,0))=FALSE,VLOOKUP($A48,DSLOP,DTK_AV!C$5,0),"")</f>
        <v>#REF!</v>
      </c>
      <c r="D48" s="132" t="e">
        <f>IF(ISNA(VLOOKUP($A48,DSLOP,DTK_AV!D$5,0))=FALSE,VLOOKUP($A48,DSLOP,DTK_AV!D$5,0),"")</f>
        <v>#REF!</v>
      </c>
      <c r="E48" s="187" t="e">
        <f>IF(ISNA(VLOOKUP($A48,DSLOP,DTK_AV!E$5,0))=FALSE,VLOOKUP($A48,DSLOP,DTK_AV!E$5,0),"")</f>
        <v>#REF!</v>
      </c>
      <c r="F48" s="133" t="e">
        <f>IF(ISNA(VLOOKUP($A48,DSLOP,DTK_AV!F$5,0))=FALSE,VLOOKUP($A48,DSLOP,DTK_AV!F$5,0),"")</f>
        <v>#REF!</v>
      </c>
      <c r="G48" s="134"/>
      <c r="H48" s="134"/>
      <c r="I48" s="134"/>
      <c r="J48" s="134"/>
      <c r="K48" s="134"/>
      <c r="L48" s="134"/>
      <c r="M48" s="134"/>
      <c r="N48" s="134"/>
      <c r="O48" s="135"/>
      <c r="P48" s="135"/>
      <c r="Q48" s="136">
        <f t="shared" si="1"/>
        <v>0</v>
      </c>
      <c r="R48" s="136">
        <f t="shared" si="2"/>
        <v>0</v>
      </c>
      <c r="S48" s="137" t="str">
        <f t="shared" si="4"/>
        <v>Không</v>
      </c>
      <c r="T48" s="138" t="e">
        <f>IF(ISNA(VLOOKUP($A48,DSLOP,DTK_AV!T$5,0))=FALSE,VLOOKUP($A48,DSLOP,DTK_AV!T$5,0),"")</f>
        <v>#REF!</v>
      </c>
      <c r="U48" s="139"/>
      <c r="V48" s="117">
        <v>5.2</v>
      </c>
      <c r="W48" s="117" t="s">
        <v>82</v>
      </c>
      <c r="X48" s="139"/>
    </row>
    <row r="49" spans="1:24" s="140" customFormat="1" ht="16.5" customHeight="1">
      <c r="A49" s="129">
        <f t="shared" si="3"/>
        <v>41</v>
      </c>
      <c r="B49" s="130" t="e">
        <f>IF(ISNA(VLOOKUP($A49,DSLOP,DTK_AV!B$5,0))=FALSE,VLOOKUP($A49,DSLOP,DTK_AV!B$5,0),"")</f>
        <v>#REF!</v>
      </c>
      <c r="C49" s="131" t="e">
        <f>IF(ISNA(VLOOKUP($A49,DSLOP,DTK_AV!C$5,0))=FALSE,VLOOKUP($A49,DSLOP,DTK_AV!C$5,0),"")</f>
        <v>#REF!</v>
      </c>
      <c r="D49" s="132" t="e">
        <f>IF(ISNA(VLOOKUP($A49,DSLOP,DTK_AV!D$5,0))=FALSE,VLOOKUP($A49,DSLOP,DTK_AV!D$5,0),"")</f>
        <v>#REF!</v>
      </c>
      <c r="E49" s="187" t="e">
        <f>IF(ISNA(VLOOKUP($A49,DSLOP,DTK_AV!E$5,0))=FALSE,VLOOKUP($A49,DSLOP,DTK_AV!E$5,0),"")</f>
        <v>#REF!</v>
      </c>
      <c r="F49" s="133" t="e">
        <f>IF(ISNA(VLOOKUP($A49,DSLOP,DTK_AV!F$5,0))=FALSE,VLOOKUP($A49,DSLOP,DTK_AV!F$5,0),"")</f>
        <v>#REF!</v>
      </c>
      <c r="G49" s="134"/>
      <c r="H49" s="134"/>
      <c r="I49" s="134"/>
      <c r="J49" s="134"/>
      <c r="K49" s="134"/>
      <c r="L49" s="134"/>
      <c r="M49" s="134"/>
      <c r="N49" s="134"/>
      <c r="O49" s="135"/>
      <c r="P49" s="135"/>
      <c r="Q49" s="136">
        <f t="shared" si="1"/>
        <v>0</v>
      </c>
      <c r="R49" s="136">
        <f t="shared" si="2"/>
        <v>0</v>
      </c>
      <c r="S49" s="137" t="str">
        <f t="shared" si="4"/>
        <v>Không</v>
      </c>
      <c r="T49" s="138" t="e">
        <f>IF(ISNA(VLOOKUP($A49,DSLOP,DTK_AV!T$5,0))=FALSE,VLOOKUP($A49,DSLOP,DTK_AV!T$5,0),"")</f>
        <v>#REF!</v>
      </c>
      <c r="U49" s="139"/>
      <c r="V49" s="117">
        <v>5.3</v>
      </c>
      <c r="W49" s="117" t="s">
        <v>83</v>
      </c>
      <c r="X49" s="139"/>
    </row>
    <row r="50" spans="1:24" s="140" customFormat="1" ht="16.5" customHeight="1">
      <c r="A50" s="129">
        <f t="shared" si="3"/>
        <v>42</v>
      </c>
      <c r="B50" s="130" t="e">
        <f>IF(ISNA(VLOOKUP($A50,DSLOP,DTK_AV!B$5,0))=FALSE,VLOOKUP($A50,DSLOP,DTK_AV!B$5,0),"")</f>
        <v>#REF!</v>
      </c>
      <c r="C50" s="131" t="e">
        <f>IF(ISNA(VLOOKUP($A50,DSLOP,DTK_AV!C$5,0))=FALSE,VLOOKUP($A50,DSLOP,DTK_AV!C$5,0),"")</f>
        <v>#REF!</v>
      </c>
      <c r="D50" s="132" t="e">
        <f>IF(ISNA(VLOOKUP($A50,DSLOP,DTK_AV!D$5,0))=FALSE,VLOOKUP($A50,DSLOP,DTK_AV!D$5,0),"")</f>
        <v>#REF!</v>
      </c>
      <c r="E50" s="187" t="e">
        <f>IF(ISNA(VLOOKUP($A50,DSLOP,DTK_AV!E$5,0))=FALSE,VLOOKUP($A50,DSLOP,DTK_AV!E$5,0),"")</f>
        <v>#REF!</v>
      </c>
      <c r="F50" s="133" t="e">
        <f>IF(ISNA(VLOOKUP($A50,DSLOP,DTK_AV!F$5,0))=FALSE,VLOOKUP($A50,DSLOP,DTK_AV!F$5,0),"")</f>
        <v>#REF!</v>
      </c>
      <c r="G50" s="134"/>
      <c r="H50" s="134"/>
      <c r="I50" s="134"/>
      <c r="J50" s="134"/>
      <c r="K50" s="134"/>
      <c r="L50" s="134"/>
      <c r="M50" s="134"/>
      <c r="N50" s="134"/>
      <c r="O50" s="135"/>
      <c r="P50" s="135"/>
      <c r="Q50" s="136">
        <f t="shared" si="1"/>
        <v>0</v>
      </c>
      <c r="R50" s="136">
        <f t="shared" si="2"/>
        <v>0</v>
      </c>
      <c r="S50" s="137" t="str">
        <f t="shared" si="4"/>
        <v>Không</v>
      </c>
      <c r="T50" s="138" t="e">
        <f>IF(ISNA(VLOOKUP($A50,DSLOP,DTK_AV!T$5,0))=FALSE,VLOOKUP($A50,DSLOP,DTK_AV!T$5,0),"")</f>
        <v>#REF!</v>
      </c>
      <c r="U50" s="139"/>
      <c r="V50" s="117">
        <v>5.4</v>
      </c>
      <c r="W50" s="117" t="s">
        <v>84</v>
      </c>
      <c r="X50" s="139"/>
    </row>
    <row r="51" spans="1:24" s="140" customFormat="1" ht="16.5" customHeight="1">
      <c r="A51" s="129">
        <f t="shared" si="3"/>
        <v>43</v>
      </c>
      <c r="B51" s="130" t="e">
        <f>IF(ISNA(VLOOKUP($A51,DSLOP,DTK_AV!B$5,0))=FALSE,VLOOKUP($A51,DSLOP,DTK_AV!B$5,0),"")</f>
        <v>#REF!</v>
      </c>
      <c r="C51" s="131" t="e">
        <f>IF(ISNA(VLOOKUP($A51,DSLOP,DTK_AV!C$5,0))=FALSE,VLOOKUP($A51,DSLOP,DTK_AV!C$5,0),"")</f>
        <v>#REF!</v>
      </c>
      <c r="D51" s="132" t="e">
        <f>IF(ISNA(VLOOKUP($A51,DSLOP,DTK_AV!D$5,0))=FALSE,VLOOKUP($A51,DSLOP,DTK_AV!D$5,0),"")</f>
        <v>#REF!</v>
      </c>
      <c r="E51" s="187" t="e">
        <f>IF(ISNA(VLOOKUP($A51,DSLOP,DTK_AV!E$5,0))=FALSE,VLOOKUP($A51,DSLOP,DTK_AV!E$5,0),"")</f>
        <v>#REF!</v>
      </c>
      <c r="F51" s="133" t="e">
        <f>IF(ISNA(VLOOKUP($A51,DSLOP,DTK_AV!F$5,0))=FALSE,VLOOKUP($A51,DSLOP,DTK_AV!F$5,0),"")</f>
        <v>#REF!</v>
      </c>
      <c r="G51" s="134"/>
      <c r="H51" s="134"/>
      <c r="I51" s="134"/>
      <c r="J51" s="134"/>
      <c r="K51" s="134"/>
      <c r="L51" s="134"/>
      <c r="M51" s="134"/>
      <c r="N51" s="134"/>
      <c r="O51" s="135"/>
      <c r="P51" s="135"/>
      <c r="Q51" s="136">
        <f t="shared" si="1"/>
        <v>0</v>
      </c>
      <c r="R51" s="136">
        <f t="shared" si="2"/>
        <v>0</v>
      </c>
      <c r="S51" s="137" t="str">
        <f t="shared" si="4"/>
        <v>Không</v>
      </c>
      <c r="T51" s="138" t="e">
        <f>IF(ISNA(VLOOKUP($A51,DSLOP,DTK_AV!T$5,0))=FALSE,VLOOKUP($A51,DSLOP,DTK_AV!T$5,0),"")</f>
        <v>#REF!</v>
      </c>
      <c r="U51" s="139"/>
      <c r="V51" s="117">
        <v>5.5</v>
      </c>
      <c r="W51" s="117" t="s">
        <v>85</v>
      </c>
      <c r="X51" s="139"/>
    </row>
    <row r="52" spans="1:24" s="140" customFormat="1" ht="16.5" customHeight="1">
      <c r="A52" s="129">
        <f t="shared" si="3"/>
        <v>44</v>
      </c>
      <c r="B52" s="130" t="e">
        <f>IF(ISNA(VLOOKUP($A52,DSLOP,DTK_AV!B$5,0))=FALSE,VLOOKUP($A52,DSLOP,DTK_AV!B$5,0),"")</f>
        <v>#REF!</v>
      </c>
      <c r="C52" s="131" t="e">
        <f>IF(ISNA(VLOOKUP($A52,DSLOP,DTK_AV!C$5,0))=FALSE,VLOOKUP($A52,DSLOP,DTK_AV!C$5,0),"")</f>
        <v>#REF!</v>
      </c>
      <c r="D52" s="132" t="e">
        <f>IF(ISNA(VLOOKUP($A52,DSLOP,DTK_AV!D$5,0))=FALSE,VLOOKUP($A52,DSLOP,DTK_AV!D$5,0),"")</f>
        <v>#REF!</v>
      </c>
      <c r="E52" s="187" t="e">
        <f>IF(ISNA(VLOOKUP($A52,DSLOP,DTK_AV!E$5,0))=FALSE,VLOOKUP($A52,DSLOP,DTK_AV!E$5,0),"")</f>
        <v>#REF!</v>
      </c>
      <c r="F52" s="133" t="e">
        <f>IF(ISNA(VLOOKUP($A52,DSLOP,DTK_AV!F$5,0))=FALSE,VLOOKUP($A52,DSLOP,DTK_AV!F$5,0),"")</f>
        <v>#REF!</v>
      </c>
      <c r="G52" s="134"/>
      <c r="H52" s="134"/>
      <c r="I52" s="134"/>
      <c r="J52" s="134"/>
      <c r="K52" s="134"/>
      <c r="L52" s="134"/>
      <c r="M52" s="134"/>
      <c r="N52" s="134"/>
      <c r="O52" s="135"/>
      <c r="P52" s="135"/>
      <c r="Q52" s="136">
        <f t="shared" si="1"/>
        <v>0</v>
      </c>
      <c r="R52" s="136">
        <f t="shared" si="2"/>
        <v>0</v>
      </c>
      <c r="S52" s="137" t="str">
        <f t="shared" si="4"/>
        <v>Không</v>
      </c>
      <c r="T52" s="138" t="e">
        <f>IF(ISNA(VLOOKUP($A52,DSLOP,DTK_AV!T$5,0))=FALSE,VLOOKUP($A52,DSLOP,DTK_AV!T$5,0),"")</f>
        <v>#REF!</v>
      </c>
      <c r="U52" s="139"/>
      <c r="V52" s="117">
        <v>5.6</v>
      </c>
      <c r="W52" s="117" t="s">
        <v>86</v>
      </c>
      <c r="X52" s="139"/>
    </row>
    <row r="53" spans="1:24" s="140" customFormat="1" ht="16.5" customHeight="1">
      <c r="A53" s="129">
        <f t="shared" si="3"/>
        <v>45</v>
      </c>
      <c r="B53" s="130" t="e">
        <f>IF(ISNA(VLOOKUP($A53,DSLOP,DTK_AV!B$5,0))=FALSE,VLOOKUP($A53,DSLOP,DTK_AV!B$5,0),"")</f>
        <v>#REF!</v>
      </c>
      <c r="C53" s="131" t="e">
        <f>IF(ISNA(VLOOKUP($A53,DSLOP,DTK_AV!C$5,0))=FALSE,VLOOKUP($A53,DSLOP,DTK_AV!C$5,0),"")</f>
        <v>#REF!</v>
      </c>
      <c r="D53" s="132" t="e">
        <f>IF(ISNA(VLOOKUP($A53,DSLOP,DTK_AV!D$5,0))=FALSE,VLOOKUP($A53,DSLOP,DTK_AV!D$5,0),"")</f>
        <v>#REF!</v>
      </c>
      <c r="E53" s="187" t="e">
        <f>IF(ISNA(VLOOKUP($A53,DSLOP,DTK_AV!E$5,0))=FALSE,VLOOKUP($A53,DSLOP,DTK_AV!E$5,0),"")</f>
        <v>#REF!</v>
      </c>
      <c r="F53" s="133" t="e">
        <f>IF(ISNA(VLOOKUP($A53,DSLOP,DTK_AV!F$5,0))=FALSE,VLOOKUP($A53,DSLOP,DTK_AV!F$5,0),"")</f>
        <v>#REF!</v>
      </c>
      <c r="G53" s="134"/>
      <c r="H53" s="134"/>
      <c r="I53" s="134"/>
      <c r="J53" s="134"/>
      <c r="K53" s="134"/>
      <c r="L53" s="134"/>
      <c r="M53" s="134"/>
      <c r="N53" s="134"/>
      <c r="O53" s="135"/>
      <c r="P53" s="135"/>
      <c r="Q53" s="136">
        <f t="shared" si="1"/>
        <v>0</v>
      </c>
      <c r="R53" s="136">
        <f t="shared" si="2"/>
        <v>0</v>
      </c>
      <c r="S53" s="137" t="str">
        <f t="shared" si="4"/>
        <v>Không</v>
      </c>
      <c r="T53" s="138" t="e">
        <f>IF(ISNA(VLOOKUP($A53,DSLOP,DTK_AV!T$5,0))=FALSE,VLOOKUP($A53,DSLOP,DTK_AV!T$5,0),"")</f>
        <v>#REF!</v>
      </c>
      <c r="U53" s="139"/>
      <c r="V53" s="117">
        <v>5.7</v>
      </c>
      <c r="W53" s="117" t="s">
        <v>87</v>
      </c>
      <c r="X53" s="139"/>
    </row>
    <row r="54" spans="1:24" s="140" customFormat="1" ht="16.5" customHeight="1">
      <c r="A54" s="129">
        <f t="shared" si="3"/>
        <v>46</v>
      </c>
      <c r="B54" s="130" t="e">
        <f>IF(ISNA(VLOOKUP($A54,DSLOP,DTK_AV!B$5,0))=FALSE,VLOOKUP($A54,DSLOP,DTK_AV!B$5,0),"")</f>
        <v>#REF!</v>
      </c>
      <c r="C54" s="131" t="e">
        <f>IF(ISNA(VLOOKUP($A54,DSLOP,DTK_AV!C$5,0))=FALSE,VLOOKUP($A54,DSLOP,DTK_AV!C$5,0),"")</f>
        <v>#REF!</v>
      </c>
      <c r="D54" s="132" t="e">
        <f>IF(ISNA(VLOOKUP($A54,DSLOP,DTK_AV!D$5,0))=FALSE,VLOOKUP($A54,DSLOP,DTK_AV!D$5,0),"")</f>
        <v>#REF!</v>
      </c>
      <c r="E54" s="187" t="e">
        <f>IF(ISNA(VLOOKUP($A54,DSLOP,DTK_AV!E$5,0))=FALSE,VLOOKUP($A54,DSLOP,DTK_AV!E$5,0),"")</f>
        <v>#REF!</v>
      </c>
      <c r="F54" s="133" t="e">
        <f>IF(ISNA(VLOOKUP($A54,DSLOP,DTK_AV!F$5,0))=FALSE,VLOOKUP($A54,DSLOP,DTK_AV!F$5,0),"")</f>
        <v>#REF!</v>
      </c>
      <c r="G54" s="134"/>
      <c r="H54" s="134"/>
      <c r="I54" s="134"/>
      <c r="J54" s="134"/>
      <c r="K54" s="134"/>
      <c r="L54" s="134"/>
      <c r="M54" s="134"/>
      <c r="N54" s="134"/>
      <c r="O54" s="135"/>
      <c r="P54" s="135"/>
      <c r="Q54" s="136">
        <f t="shared" si="1"/>
        <v>0</v>
      </c>
      <c r="R54" s="136">
        <f t="shared" si="2"/>
        <v>0</v>
      </c>
      <c r="S54" s="137" t="str">
        <f t="shared" si="4"/>
        <v>Không</v>
      </c>
      <c r="T54" s="138" t="e">
        <f>IF(ISNA(VLOOKUP($A54,DSLOP,DTK_AV!T$5,0))=FALSE,VLOOKUP($A54,DSLOP,DTK_AV!T$5,0),"")</f>
        <v>#REF!</v>
      </c>
      <c r="U54" s="139"/>
      <c r="V54" s="117">
        <v>5.8</v>
      </c>
      <c r="W54" s="117" t="s">
        <v>88</v>
      </c>
      <c r="X54" s="139"/>
    </row>
    <row r="55" spans="1:24" s="140" customFormat="1" ht="16.5" customHeight="1">
      <c r="A55" s="129">
        <f t="shared" si="3"/>
        <v>47</v>
      </c>
      <c r="B55" s="130" t="e">
        <f>IF(ISNA(VLOOKUP($A55,DSLOP,DTK_AV!B$5,0))=FALSE,VLOOKUP($A55,DSLOP,DTK_AV!B$5,0),"")</f>
        <v>#REF!</v>
      </c>
      <c r="C55" s="131" t="e">
        <f>IF(ISNA(VLOOKUP($A55,DSLOP,DTK_AV!C$5,0))=FALSE,VLOOKUP($A55,DSLOP,DTK_AV!C$5,0),"")</f>
        <v>#REF!</v>
      </c>
      <c r="D55" s="132" t="e">
        <f>IF(ISNA(VLOOKUP($A55,DSLOP,DTK_AV!D$5,0))=FALSE,VLOOKUP($A55,DSLOP,DTK_AV!D$5,0),"")</f>
        <v>#REF!</v>
      </c>
      <c r="E55" s="187" t="e">
        <f>IF(ISNA(VLOOKUP($A55,DSLOP,DTK_AV!E$5,0))=FALSE,VLOOKUP($A55,DSLOP,DTK_AV!E$5,0),"")</f>
        <v>#REF!</v>
      </c>
      <c r="F55" s="133" t="e">
        <f>IF(ISNA(VLOOKUP($A55,DSLOP,DTK_AV!F$5,0))=FALSE,VLOOKUP($A55,DSLOP,DTK_AV!F$5,0),"")</f>
        <v>#REF!</v>
      </c>
      <c r="G55" s="134"/>
      <c r="H55" s="134"/>
      <c r="I55" s="134"/>
      <c r="J55" s="134"/>
      <c r="K55" s="134"/>
      <c r="L55" s="134"/>
      <c r="M55" s="134"/>
      <c r="N55" s="134"/>
      <c r="O55" s="135"/>
      <c r="P55" s="135"/>
      <c r="Q55" s="136">
        <f t="shared" si="1"/>
        <v>0</v>
      </c>
      <c r="R55" s="136">
        <f t="shared" si="2"/>
        <v>0</v>
      </c>
      <c r="S55" s="137" t="str">
        <f t="shared" si="4"/>
        <v>Không</v>
      </c>
      <c r="T55" s="138" t="e">
        <f>IF(ISNA(VLOOKUP($A55,DSLOP,DTK_AV!T$5,0))=FALSE,VLOOKUP($A55,DSLOP,DTK_AV!T$5,0),"")</f>
        <v>#REF!</v>
      </c>
      <c r="U55" s="139"/>
      <c r="V55" s="117">
        <v>5.9</v>
      </c>
      <c r="W55" s="117" t="s">
        <v>89</v>
      </c>
      <c r="X55" s="139"/>
    </row>
    <row r="56" spans="1:24" s="140" customFormat="1" ht="16.5" customHeight="1">
      <c r="A56" s="129">
        <f t="shared" si="3"/>
        <v>48</v>
      </c>
      <c r="B56" s="130" t="e">
        <f>IF(ISNA(VLOOKUP($A56,DSLOP,DTK_AV!B$5,0))=FALSE,VLOOKUP($A56,DSLOP,DTK_AV!B$5,0),"")</f>
        <v>#REF!</v>
      </c>
      <c r="C56" s="131" t="e">
        <f>IF(ISNA(VLOOKUP($A56,DSLOP,DTK_AV!C$5,0))=FALSE,VLOOKUP($A56,DSLOP,DTK_AV!C$5,0),"")</f>
        <v>#REF!</v>
      </c>
      <c r="D56" s="132" t="e">
        <f>IF(ISNA(VLOOKUP($A56,DSLOP,DTK_AV!D$5,0))=FALSE,VLOOKUP($A56,DSLOP,DTK_AV!D$5,0),"")</f>
        <v>#REF!</v>
      </c>
      <c r="E56" s="187" t="e">
        <f>IF(ISNA(VLOOKUP($A56,DSLOP,DTK_AV!E$5,0))=FALSE,VLOOKUP($A56,DSLOP,DTK_AV!E$5,0),"")</f>
        <v>#REF!</v>
      </c>
      <c r="F56" s="133" t="e">
        <f>IF(ISNA(VLOOKUP($A56,DSLOP,DTK_AV!F$5,0))=FALSE,VLOOKUP($A56,DSLOP,DTK_AV!F$5,0),"")</f>
        <v>#REF!</v>
      </c>
      <c r="G56" s="134"/>
      <c r="H56" s="134"/>
      <c r="I56" s="134"/>
      <c r="J56" s="134"/>
      <c r="K56" s="134"/>
      <c r="L56" s="134"/>
      <c r="M56" s="134"/>
      <c r="N56" s="134"/>
      <c r="O56" s="135"/>
      <c r="P56" s="135"/>
      <c r="Q56" s="136">
        <f t="shared" si="1"/>
        <v>0</v>
      </c>
      <c r="R56" s="136">
        <f t="shared" si="2"/>
        <v>0</v>
      </c>
      <c r="S56" s="137" t="str">
        <f t="shared" si="4"/>
        <v>Không</v>
      </c>
      <c r="T56" s="138" t="e">
        <f>IF(ISNA(VLOOKUP($A56,DSLOP,DTK_AV!T$5,0))=FALSE,VLOOKUP($A56,DSLOP,DTK_AV!T$5,0),"")</f>
        <v>#REF!</v>
      </c>
      <c r="U56" s="139"/>
      <c r="V56" s="117">
        <v>6</v>
      </c>
      <c r="W56" s="117" t="s">
        <v>39</v>
      </c>
      <c r="X56" s="139"/>
    </row>
    <row r="57" spans="1:24" s="140" customFormat="1" ht="16.5" customHeight="1">
      <c r="A57" s="129">
        <f t="shared" si="3"/>
        <v>49</v>
      </c>
      <c r="B57" s="130" t="e">
        <f>IF(ISNA(VLOOKUP($A57,DSLOP,DTK_AV!B$5,0))=FALSE,VLOOKUP($A57,DSLOP,DTK_AV!B$5,0),"")</f>
        <v>#REF!</v>
      </c>
      <c r="C57" s="131" t="e">
        <f>IF(ISNA(VLOOKUP($A57,DSLOP,DTK_AV!C$5,0))=FALSE,VLOOKUP($A57,DSLOP,DTK_AV!C$5,0),"")</f>
        <v>#REF!</v>
      </c>
      <c r="D57" s="132" t="e">
        <f>IF(ISNA(VLOOKUP($A57,DSLOP,DTK_AV!D$5,0))=FALSE,VLOOKUP($A57,DSLOP,DTK_AV!D$5,0),"")</f>
        <v>#REF!</v>
      </c>
      <c r="E57" s="187" t="e">
        <f>IF(ISNA(VLOOKUP($A57,DSLOP,DTK_AV!E$5,0))=FALSE,VLOOKUP($A57,DSLOP,DTK_AV!E$5,0),"")</f>
        <v>#REF!</v>
      </c>
      <c r="F57" s="133" t="e">
        <f>IF(ISNA(VLOOKUP($A57,DSLOP,DTK_AV!F$5,0))=FALSE,VLOOKUP($A57,DSLOP,DTK_AV!F$5,0),"")</f>
        <v>#REF!</v>
      </c>
      <c r="G57" s="134"/>
      <c r="H57" s="134"/>
      <c r="I57" s="134"/>
      <c r="J57" s="134"/>
      <c r="K57" s="134"/>
      <c r="L57" s="134"/>
      <c r="M57" s="134"/>
      <c r="N57" s="134"/>
      <c r="O57" s="135"/>
      <c r="P57" s="135"/>
      <c r="Q57" s="136">
        <f t="shared" si="1"/>
        <v>0</v>
      </c>
      <c r="R57" s="136">
        <f t="shared" si="2"/>
        <v>0</v>
      </c>
      <c r="S57" s="137" t="str">
        <f t="shared" si="4"/>
        <v>Không</v>
      </c>
      <c r="T57" s="138" t="e">
        <f>IF(ISNA(VLOOKUP($A57,DSLOP,DTK_AV!T$5,0))=FALSE,VLOOKUP($A57,DSLOP,DTK_AV!T$5,0),"")</f>
        <v>#REF!</v>
      </c>
      <c r="U57" s="139"/>
      <c r="V57" s="117">
        <v>6.1</v>
      </c>
      <c r="W57" s="117" t="s">
        <v>90</v>
      </c>
      <c r="X57" s="139"/>
    </row>
    <row r="58" spans="1:24" s="140" customFormat="1" ht="16.5" customHeight="1">
      <c r="A58" s="129">
        <f t="shared" si="3"/>
        <v>50</v>
      </c>
      <c r="B58" s="130" t="e">
        <f>IF(ISNA(VLOOKUP($A58,DSLOP,DTK_AV!B$5,0))=FALSE,VLOOKUP($A58,DSLOP,DTK_AV!B$5,0),"")</f>
        <v>#REF!</v>
      </c>
      <c r="C58" s="131" t="e">
        <f>IF(ISNA(VLOOKUP($A58,DSLOP,DTK_AV!C$5,0))=FALSE,VLOOKUP($A58,DSLOP,DTK_AV!C$5,0),"")</f>
        <v>#REF!</v>
      </c>
      <c r="D58" s="132" t="e">
        <f>IF(ISNA(VLOOKUP($A58,DSLOP,DTK_AV!D$5,0))=FALSE,VLOOKUP($A58,DSLOP,DTK_AV!D$5,0),"")</f>
        <v>#REF!</v>
      </c>
      <c r="E58" s="187" t="e">
        <f>IF(ISNA(VLOOKUP($A58,DSLOP,DTK_AV!E$5,0))=FALSE,VLOOKUP($A58,DSLOP,DTK_AV!E$5,0),"")</f>
        <v>#REF!</v>
      </c>
      <c r="F58" s="133" t="e">
        <f>IF(ISNA(VLOOKUP($A58,DSLOP,DTK_AV!F$5,0))=FALSE,VLOOKUP($A58,DSLOP,DTK_AV!F$5,0),"")</f>
        <v>#REF!</v>
      </c>
      <c r="G58" s="134"/>
      <c r="H58" s="134"/>
      <c r="I58" s="134"/>
      <c r="J58" s="134"/>
      <c r="K58" s="134"/>
      <c r="L58" s="134"/>
      <c r="M58" s="134"/>
      <c r="N58" s="134"/>
      <c r="O58" s="135"/>
      <c r="P58" s="135"/>
      <c r="Q58" s="136">
        <f t="shared" si="1"/>
        <v>0</v>
      </c>
      <c r="R58" s="136">
        <f t="shared" si="2"/>
        <v>0</v>
      </c>
      <c r="S58" s="137" t="str">
        <f t="shared" si="4"/>
        <v>Không</v>
      </c>
      <c r="T58" s="138" t="e">
        <f>IF(ISNA(VLOOKUP($A58,DSLOP,DTK_AV!T$5,0))=FALSE,VLOOKUP($A58,DSLOP,DTK_AV!T$5,0),"")</f>
        <v>#REF!</v>
      </c>
      <c r="U58" s="139"/>
      <c r="V58" s="117">
        <v>6.2</v>
      </c>
      <c r="W58" s="117" t="s">
        <v>91</v>
      </c>
      <c r="X58" s="139"/>
    </row>
    <row r="59" spans="1:24" s="140" customFormat="1" ht="16.5" customHeight="1">
      <c r="A59" s="129">
        <f t="shared" si="3"/>
        <v>51</v>
      </c>
      <c r="B59" s="130" t="e">
        <f>IF(ISNA(VLOOKUP($A59,DSLOP,DTK_AV!B$5,0))=FALSE,VLOOKUP($A59,DSLOP,DTK_AV!B$5,0),"")</f>
        <v>#REF!</v>
      </c>
      <c r="C59" s="131" t="e">
        <f>IF(ISNA(VLOOKUP($A59,DSLOP,DTK_AV!C$5,0))=FALSE,VLOOKUP($A59,DSLOP,DTK_AV!C$5,0),"")</f>
        <v>#REF!</v>
      </c>
      <c r="D59" s="132" t="e">
        <f>IF(ISNA(VLOOKUP($A59,DSLOP,DTK_AV!D$5,0))=FALSE,VLOOKUP($A59,DSLOP,DTK_AV!D$5,0),"")</f>
        <v>#REF!</v>
      </c>
      <c r="E59" s="187" t="e">
        <f>IF(ISNA(VLOOKUP($A59,DSLOP,DTK_AV!E$5,0))=FALSE,VLOOKUP($A59,DSLOP,DTK_AV!E$5,0),"")</f>
        <v>#REF!</v>
      </c>
      <c r="F59" s="133" t="e">
        <f>IF(ISNA(VLOOKUP($A59,DSLOP,DTK_AV!F$5,0))=FALSE,VLOOKUP($A59,DSLOP,DTK_AV!F$5,0),"")</f>
        <v>#REF!</v>
      </c>
      <c r="G59" s="134"/>
      <c r="H59" s="134"/>
      <c r="I59" s="134"/>
      <c r="J59" s="134"/>
      <c r="K59" s="134"/>
      <c r="L59" s="134"/>
      <c r="M59" s="134"/>
      <c r="N59" s="134"/>
      <c r="O59" s="135"/>
      <c r="P59" s="135"/>
      <c r="Q59" s="136">
        <f t="shared" si="1"/>
        <v>0</v>
      </c>
      <c r="R59" s="136">
        <f t="shared" si="2"/>
        <v>0</v>
      </c>
      <c r="S59" s="137" t="str">
        <f t="shared" si="4"/>
        <v>Không</v>
      </c>
      <c r="T59" s="138" t="e">
        <f>IF(ISNA(VLOOKUP($A59,DSLOP,DTK_AV!T$5,0))=FALSE,VLOOKUP($A59,DSLOP,DTK_AV!T$5,0),"")</f>
        <v>#REF!</v>
      </c>
      <c r="U59" s="139"/>
      <c r="V59" s="117">
        <v>6.3</v>
      </c>
      <c r="W59" s="117" t="s">
        <v>92</v>
      </c>
      <c r="X59" s="139"/>
    </row>
    <row r="60" spans="1:24" s="140" customFormat="1" ht="16.5" customHeight="1">
      <c r="A60" s="129">
        <f t="shared" si="3"/>
        <v>52</v>
      </c>
      <c r="B60" s="130" t="e">
        <f>IF(ISNA(VLOOKUP($A60,DSLOP,DTK_AV!B$5,0))=FALSE,VLOOKUP($A60,DSLOP,DTK_AV!B$5,0),"")</f>
        <v>#REF!</v>
      </c>
      <c r="C60" s="131" t="e">
        <f>IF(ISNA(VLOOKUP($A60,DSLOP,DTK_AV!C$5,0))=FALSE,VLOOKUP($A60,DSLOP,DTK_AV!C$5,0),"")</f>
        <v>#REF!</v>
      </c>
      <c r="D60" s="132" t="e">
        <f>IF(ISNA(VLOOKUP($A60,DSLOP,DTK_AV!D$5,0))=FALSE,VLOOKUP($A60,DSLOP,DTK_AV!D$5,0),"")</f>
        <v>#REF!</v>
      </c>
      <c r="E60" s="187" t="e">
        <f>IF(ISNA(VLOOKUP($A60,DSLOP,DTK_AV!E$5,0))=FALSE,VLOOKUP($A60,DSLOP,DTK_AV!E$5,0),"")</f>
        <v>#REF!</v>
      </c>
      <c r="F60" s="133" t="e">
        <f>IF(ISNA(VLOOKUP($A60,DSLOP,DTK_AV!F$5,0))=FALSE,VLOOKUP($A60,DSLOP,DTK_AV!F$5,0),"")</f>
        <v>#REF!</v>
      </c>
      <c r="G60" s="134"/>
      <c r="H60" s="134"/>
      <c r="I60" s="134"/>
      <c r="J60" s="134"/>
      <c r="K60" s="134"/>
      <c r="L60" s="134"/>
      <c r="M60" s="134"/>
      <c r="N60" s="134"/>
      <c r="O60" s="135"/>
      <c r="P60" s="135"/>
      <c r="Q60" s="136">
        <f t="shared" si="1"/>
        <v>0</v>
      </c>
      <c r="R60" s="136">
        <f t="shared" si="2"/>
        <v>0</v>
      </c>
      <c r="S60" s="137" t="str">
        <f t="shared" si="4"/>
        <v>Không</v>
      </c>
      <c r="T60" s="138" t="e">
        <f>IF(ISNA(VLOOKUP($A60,DSLOP,DTK_AV!T$5,0))=FALSE,VLOOKUP($A60,DSLOP,DTK_AV!T$5,0),"")</f>
        <v>#REF!</v>
      </c>
      <c r="U60" s="139"/>
      <c r="V60" s="117">
        <v>6.4</v>
      </c>
      <c r="W60" s="117" t="s">
        <v>93</v>
      </c>
      <c r="X60" s="139"/>
    </row>
    <row r="61" spans="1:24" s="140" customFormat="1" ht="16.5" customHeight="1">
      <c r="A61" s="129">
        <f t="shared" si="3"/>
        <v>53</v>
      </c>
      <c r="B61" s="130" t="e">
        <f>IF(ISNA(VLOOKUP($A61,DSLOP,DTK_AV!B$5,0))=FALSE,VLOOKUP($A61,DSLOP,DTK_AV!B$5,0),"")</f>
        <v>#REF!</v>
      </c>
      <c r="C61" s="131" t="e">
        <f>IF(ISNA(VLOOKUP($A61,DSLOP,DTK_AV!C$5,0))=FALSE,VLOOKUP($A61,DSLOP,DTK_AV!C$5,0),"")</f>
        <v>#REF!</v>
      </c>
      <c r="D61" s="132" t="e">
        <f>IF(ISNA(VLOOKUP($A61,DSLOP,DTK_AV!D$5,0))=FALSE,VLOOKUP($A61,DSLOP,DTK_AV!D$5,0),"")</f>
        <v>#REF!</v>
      </c>
      <c r="E61" s="187" t="e">
        <f>IF(ISNA(VLOOKUP($A61,DSLOP,DTK_AV!E$5,0))=FALSE,VLOOKUP($A61,DSLOP,DTK_AV!E$5,0),"")</f>
        <v>#REF!</v>
      </c>
      <c r="F61" s="133" t="e">
        <f>IF(ISNA(VLOOKUP($A61,DSLOP,DTK_AV!F$5,0))=FALSE,VLOOKUP($A61,DSLOP,DTK_AV!F$5,0),"")</f>
        <v>#REF!</v>
      </c>
      <c r="G61" s="134"/>
      <c r="H61" s="134"/>
      <c r="I61" s="134"/>
      <c r="J61" s="134"/>
      <c r="K61" s="134"/>
      <c r="L61" s="134"/>
      <c r="M61" s="134"/>
      <c r="N61" s="134"/>
      <c r="O61" s="135"/>
      <c r="P61" s="135"/>
      <c r="Q61" s="136">
        <f t="shared" si="1"/>
        <v>0</v>
      </c>
      <c r="R61" s="136">
        <f t="shared" si="2"/>
        <v>0</v>
      </c>
      <c r="S61" s="137" t="str">
        <f t="shared" si="4"/>
        <v>Không</v>
      </c>
      <c r="T61" s="138" t="e">
        <f>IF(ISNA(VLOOKUP($A61,DSLOP,DTK_AV!T$5,0))=FALSE,VLOOKUP($A61,DSLOP,DTK_AV!T$5,0),"")</f>
        <v>#REF!</v>
      </c>
      <c r="U61" s="139"/>
      <c r="V61" s="117">
        <v>6.5</v>
      </c>
      <c r="W61" s="117" t="s">
        <v>94</v>
      </c>
      <c r="X61" s="139"/>
    </row>
    <row r="62" spans="1:24" s="140" customFormat="1" ht="16.5" customHeight="1">
      <c r="A62" s="129">
        <f t="shared" si="3"/>
        <v>54</v>
      </c>
      <c r="B62" s="130" t="e">
        <f>IF(ISNA(VLOOKUP($A62,DSLOP,DTK_AV!B$5,0))=FALSE,VLOOKUP($A62,DSLOP,DTK_AV!B$5,0),"")</f>
        <v>#REF!</v>
      </c>
      <c r="C62" s="131" t="e">
        <f>IF(ISNA(VLOOKUP($A62,DSLOP,DTK_AV!C$5,0))=FALSE,VLOOKUP($A62,DSLOP,DTK_AV!C$5,0),"")</f>
        <v>#REF!</v>
      </c>
      <c r="D62" s="132" t="e">
        <f>IF(ISNA(VLOOKUP($A62,DSLOP,DTK_AV!D$5,0))=FALSE,VLOOKUP($A62,DSLOP,DTK_AV!D$5,0),"")</f>
        <v>#REF!</v>
      </c>
      <c r="E62" s="187" t="e">
        <f>IF(ISNA(VLOOKUP($A62,DSLOP,DTK_AV!E$5,0))=FALSE,VLOOKUP($A62,DSLOP,DTK_AV!E$5,0),"")</f>
        <v>#REF!</v>
      </c>
      <c r="F62" s="133" t="e">
        <f>IF(ISNA(VLOOKUP($A62,DSLOP,DTK_AV!F$5,0))=FALSE,VLOOKUP($A62,DSLOP,DTK_AV!F$5,0),"")</f>
        <v>#REF!</v>
      </c>
      <c r="G62" s="134"/>
      <c r="H62" s="134"/>
      <c r="I62" s="134"/>
      <c r="J62" s="134"/>
      <c r="K62" s="134"/>
      <c r="L62" s="134"/>
      <c r="M62" s="134"/>
      <c r="N62" s="134"/>
      <c r="O62" s="135"/>
      <c r="P62" s="135"/>
      <c r="Q62" s="136">
        <f t="shared" si="1"/>
        <v>0</v>
      </c>
      <c r="R62" s="136">
        <f t="shared" si="2"/>
        <v>0</v>
      </c>
      <c r="S62" s="137" t="str">
        <f t="shared" si="4"/>
        <v>Không</v>
      </c>
      <c r="T62" s="138" t="e">
        <f>IF(ISNA(VLOOKUP($A62,DSLOP,DTK_AV!T$5,0))=FALSE,VLOOKUP($A62,DSLOP,DTK_AV!T$5,0),"")</f>
        <v>#REF!</v>
      </c>
      <c r="U62" s="139"/>
      <c r="V62" s="117">
        <v>6.6</v>
      </c>
      <c r="W62" s="117" t="s">
        <v>95</v>
      </c>
      <c r="X62" s="139"/>
    </row>
    <row r="63" spans="1:24" s="140" customFormat="1" ht="16.5" customHeight="1">
      <c r="A63" s="129">
        <f t="shared" si="3"/>
        <v>55</v>
      </c>
      <c r="B63" s="130" t="e">
        <f>IF(ISNA(VLOOKUP($A63,DSLOP,DTK_AV!B$5,0))=FALSE,VLOOKUP($A63,DSLOP,DTK_AV!B$5,0),"")</f>
        <v>#REF!</v>
      </c>
      <c r="C63" s="131" t="e">
        <f>IF(ISNA(VLOOKUP($A63,DSLOP,DTK_AV!C$5,0))=FALSE,VLOOKUP($A63,DSLOP,DTK_AV!C$5,0),"")</f>
        <v>#REF!</v>
      </c>
      <c r="D63" s="132" t="e">
        <f>IF(ISNA(VLOOKUP($A63,DSLOP,DTK_AV!D$5,0))=FALSE,VLOOKUP($A63,DSLOP,DTK_AV!D$5,0),"")</f>
        <v>#REF!</v>
      </c>
      <c r="E63" s="187" t="e">
        <f>IF(ISNA(VLOOKUP($A63,DSLOP,DTK_AV!E$5,0))=FALSE,VLOOKUP($A63,DSLOP,DTK_AV!E$5,0),"")</f>
        <v>#REF!</v>
      </c>
      <c r="F63" s="133" t="e">
        <f>IF(ISNA(VLOOKUP($A63,DSLOP,DTK_AV!F$5,0))=FALSE,VLOOKUP($A63,DSLOP,DTK_AV!F$5,0),"")</f>
        <v>#REF!</v>
      </c>
      <c r="G63" s="134"/>
      <c r="H63" s="134"/>
      <c r="I63" s="134"/>
      <c r="J63" s="134"/>
      <c r="K63" s="134"/>
      <c r="L63" s="134"/>
      <c r="M63" s="134"/>
      <c r="N63" s="134"/>
      <c r="O63" s="135"/>
      <c r="P63" s="135"/>
      <c r="Q63" s="136">
        <f t="shared" si="1"/>
        <v>0</v>
      </c>
      <c r="R63" s="136">
        <f t="shared" si="2"/>
        <v>0</v>
      </c>
      <c r="S63" s="137" t="str">
        <f t="shared" si="4"/>
        <v>Không</v>
      </c>
      <c r="T63" s="138" t="e">
        <f>IF(ISNA(VLOOKUP($A63,DSLOP,DTK_AV!T$5,0))=FALSE,VLOOKUP($A63,DSLOP,DTK_AV!T$5,0),"")</f>
        <v>#REF!</v>
      </c>
      <c r="U63" s="139"/>
      <c r="V63" s="117">
        <v>6.7</v>
      </c>
      <c r="W63" s="117" t="s">
        <v>96</v>
      </c>
      <c r="X63" s="139"/>
    </row>
    <row r="64" spans="1:24" s="140" customFormat="1" ht="16.5" customHeight="1">
      <c r="A64" s="129">
        <f t="shared" si="3"/>
        <v>56</v>
      </c>
      <c r="B64" s="130" t="e">
        <f>IF(ISNA(VLOOKUP($A64,DSLOP,DTK_AV!B$5,0))=FALSE,VLOOKUP($A64,DSLOP,DTK_AV!B$5,0),"")</f>
        <v>#REF!</v>
      </c>
      <c r="C64" s="131" t="e">
        <f>IF(ISNA(VLOOKUP($A64,DSLOP,DTK_AV!C$5,0))=FALSE,VLOOKUP($A64,DSLOP,DTK_AV!C$5,0),"")</f>
        <v>#REF!</v>
      </c>
      <c r="D64" s="132" t="e">
        <f>IF(ISNA(VLOOKUP($A64,DSLOP,DTK_AV!D$5,0))=FALSE,VLOOKUP($A64,DSLOP,DTK_AV!D$5,0),"")</f>
        <v>#REF!</v>
      </c>
      <c r="E64" s="187" t="e">
        <f>IF(ISNA(VLOOKUP($A64,DSLOP,DTK_AV!E$5,0))=FALSE,VLOOKUP($A64,DSLOP,DTK_AV!E$5,0),"")</f>
        <v>#REF!</v>
      </c>
      <c r="F64" s="133" t="e">
        <f>IF(ISNA(VLOOKUP($A64,DSLOP,DTK_AV!F$5,0))=FALSE,VLOOKUP($A64,DSLOP,DTK_AV!F$5,0),"")</f>
        <v>#REF!</v>
      </c>
      <c r="G64" s="134"/>
      <c r="H64" s="134"/>
      <c r="I64" s="134"/>
      <c r="J64" s="134"/>
      <c r="K64" s="134"/>
      <c r="L64" s="134"/>
      <c r="M64" s="134"/>
      <c r="N64" s="134"/>
      <c r="O64" s="135"/>
      <c r="P64" s="135"/>
      <c r="Q64" s="136">
        <f t="shared" si="1"/>
        <v>0</v>
      </c>
      <c r="R64" s="136">
        <f t="shared" si="2"/>
        <v>0</v>
      </c>
      <c r="S64" s="137" t="str">
        <f t="shared" si="4"/>
        <v>Không</v>
      </c>
      <c r="T64" s="138" t="e">
        <f>IF(ISNA(VLOOKUP($A64,DSLOP,DTK_AV!T$5,0))=FALSE,VLOOKUP($A64,DSLOP,DTK_AV!T$5,0),"")</f>
        <v>#REF!</v>
      </c>
      <c r="U64" s="139"/>
      <c r="V64" s="117">
        <v>6.8</v>
      </c>
      <c r="W64" s="117" t="s">
        <v>97</v>
      </c>
      <c r="X64" s="139"/>
    </row>
    <row r="65" spans="1:24" s="140" customFormat="1" ht="16.5" customHeight="1">
      <c r="A65" s="129">
        <f t="shared" si="3"/>
        <v>57</v>
      </c>
      <c r="B65" s="130" t="e">
        <f>IF(ISNA(VLOOKUP($A65,DSLOP,DTK_AV!B$5,0))=FALSE,VLOOKUP($A65,DSLOP,DTK_AV!B$5,0),"")</f>
        <v>#REF!</v>
      </c>
      <c r="C65" s="131" t="e">
        <f>IF(ISNA(VLOOKUP($A65,DSLOP,DTK_AV!C$5,0))=FALSE,VLOOKUP($A65,DSLOP,DTK_AV!C$5,0),"")</f>
        <v>#REF!</v>
      </c>
      <c r="D65" s="132" t="e">
        <f>IF(ISNA(VLOOKUP($A65,DSLOP,DTK_AV!D$5,0))=FALSE,VLOOKUP($A65,DSLOP,DTK_AV!D$5,0),"")</f>
        <v>#REF!</v>
      </c>
      <c r="E65" s="187" t="e">
        <f>IF(ISNA(VLOOKUP($A65,DSLOP,DTK_AV!E$5,0))=FALSE,VLOOKUP($A65,DSLOP,DTK_AV!E$5,0),"")</f>
        <v>#REF!</v>
      </c>
      <c r="F65" s="133" t="e">
        <f>IF(ISNA(VLOOKUP($A65,DSLOP,DTK_AV!F$5,0))=FALSE,VLOOKUP($A65,DSLOP,DTK_AV!F$5,0),"")</f>
        <v>#REF!</v>
      </c>
      <c r="G65" s="134"/>
      <c r="H65" s="134"/>
      <c r="I65" s="134"/>
      <c r="J65" s="134"/>
      <c r="K65" s="134"/>
      <c r="L65" s="134"/>
      <c r="M65" s="134"/>
      <c r="N65" s="134"/>
      <c r="O65" s="135"/>
      <c r="P65" s="135"/>
      <c r="Q65" s="136">
        <f t="shared" si="1"/>
        <v>0</v>
      </c>
      <c r="R65" s="136">
        <f t="shared" si="2"/>
        <v>0</v>
      </c>
      <c r="S65" s="137" t="str">
        <f t="shared" si="4"/>
        <v>Không</v>
      </c>
      <c r="T65" s="138" t="e">
        <f>IF(ISNA(VLOOKUP($A65,DSLOP,DTK_AV!T$5,0))=FALSE,VLOOKUP($A65,DSLOP,DTK_AV!T$5,0),"")</f>
        <v>#REF!</v>
      </c>
      <c r="U65" s="139"/>
      <c r="V65" s="117">
        <v>6.9</v>
      </c>
      <c r="W65" s="117" t="s">
        <v>98</v>
      </c>
      <c r="X65" s="139"/>
    </row>
    <row r="66" spans="1:24" s="140" customFormat="1" ht="16.5" customHeight="1">
      <c r="A66" s="129">
        <f t="shared" si="3"/>
        <v>58</v>
      </c>
      <c r="B66" s="130" t="e">
        <f>IF(ISNA(VLOOKUP($A66,DSLOP,DTK_AV!B$5,0))=FALSE,VLOOKUP($A66,DSLOP,DTK_AV!B$5,0),"")</f>
        <v>#REF!</v>
      </c>
      <c r="C66" s="131" t="e">
        <f>IF(ISNA(VLOOKUP($A66,DSLOP,DTK_AV!C$5,0))=FALSE,VLOOKUP($A66,DSLOP,DTK_AV!C$5,0),"")</f>
        <v>#REF!</v>
      </c>
      <c r="D66" s="132" t="e">
        <f>IF(ISNA(VLOOKUP($A66,DSLOP,DTK_AV!D$5,0))=FALSE,VLOOKUP($A66,DSLOP,DTK_AV!D$5,0),"")</f>
        <v>#REF!</v>
      </c>
      <c r="E66" s="187" t="e">
        <f>IF(ISNA(VLOOKUP($A66,DSLOP,DTK_AV!E$5,0))=FALSE,VLOOKUP($A66,DSLOP,DTK_AV!E$5,0),"")</f>
        <v>#REF!</v>
      </c>
      <c r="F66" s="133" t="e">
        <f>IF(ISNA(VLOOKUP($A66,DSLOP,DTK_AV!F$5,0))=FALSE,VLOOKUP($A66,DSLOP,DTK_AV!F$5,0),"")</f>
        <v>#REF!</v>
      </c>
      <c r="G66" s="134"/>
      <c r="H66" s="134"/>
      <c r="I66" s="134"/>
      <c r="J66" s="134"/>
      <c r="K66" s="134"/>
      <c r="L66" s="134"/>
      <c r="M66" s="134"/>
      <c r="N66" s="134"/>
      <c r="O66" s="135"/>
      <c r="P66" s="135"/>
      <c r="Q66" s="136">
        <f t="shared" si="1"/>
        <v>0</v>
      </c>
      <c r="R66" s="136">
        <f t="shared" si="2"/>
        <v>0</v>
      </c>
      <c r="S66" s="137" t="str">
        <f t="shared" si="4"/>
        <v>Không</v>
      </c>
      <c r="T66" s="138" t="e">
        <f>IF(ISNA(VLOOKUP($A66,DSLOP,DTK_AV!T$5,0))=FALSE,VLOOKUP($A66,DSLOP,DTK_AV!T$5,0),"")</f>
        <v>#REF!</v>
      </c>
      <c r="U66" s="139"/>
      <c r="V66" s="117">
        <v>7</v>
      </c>
      <c r="W66" s="117" t="s">
        <v>27</v>
      </c>
      <c r="X66" s="139"/>
    </row>
    <row r="67" spans="1:24" s="140" customFormat="1" ht="16.5" customHeight="1">
      <c r="A67" s="129">
        <f t="shared" si="3"/>
        <v>59</v>
      </c>
      <c r="B67" s="130" t="e">
        <f>IF(ISNA(VLOOKUP($A67,DSLOP,DTK_AV!B$5,0))=FALSE,VLOOKUP($A67,DSLOP,DTK_AV!B$5,0),"")</f>
        <v>#REF!</v>
      </c>
      <c r="C67" s="131" t="e">
        <f>IF(ISNA(VLOOKUP($A67,DSLOP,DTK_AV!C$5,0))=FALSE,VLOOKUP($A67,DSLOP,DTK_AV!C$5,0),"")</f>
        <v>#REF!</v>
      </c>
      <c r="D67" s="132" t="e">
        <f>IF(ISNA(VLOOKUP($A67,DSLOP,DTK_AV!D$5,0))=FALSE,VLOOKUP($A67,DSLOP,DTK_AV!D$5,0),"")</f>
        <v>#REF!</v>
      </c>
      <c r="E67" s="187" t="e">
        <f>IF(ISNA(VLOOKUP($A67,DSLOP,DTK_AV!E$5,0))=FALSE,VLOOKUP($A67,DSLOP,DTK_AV!E$5,0),"")</f>
        <v>#REF!</v>
      </c>
      <c r="F67" s="133" t="e">
        <f>IF(ISNA(VLOOKUP($A67,DSLOP,DTK_AV!F$5,0))=FALSE,VLOOKUP($A67,DSLOP,DTK_AV!F$5,0),"")</f>
        <v>#REF!</v>
      </c>
      <c r="G67" s="134"/>
      <c r="H67" s="134"/>
      <c r="I67" s="134"/>
      <c r="J67" s="134"/>
      <c r="K67" s="134"/>
      <c r="L67" s="134"/>
      <c r="M67" s="134"/>
      <c r="N67" s="134"/>
      <c r="O67" s="135"/>
      <c r="P67" s="135"/>
      <c r="Q67" s="136">
        <f t="shared" si="1"/>
        <v>0</v>
      </c>
      <c r="R67" s="136">
        <f t="shared" si="2"/>
        <v>0</v>
      </c>
      <c r="S67" s="137" t="str">
        <f t="shared" si="4"/>
        <v>Không</v>
      </c>
      <c r="T67" s="138" t="e">
        <f>IF(ISNA(VLOOKUP($A67,DSLOP,DTK_AV!T$5,0))=FALSE,VLOOKUP($A67,DSLOP,DTK_AV!T$5,0),"")</f>
        <v>#REF!</v>
      </c>
      <c r="U67" s="139"/>
      <c r="V67" s="117">
        <v>7.1</v>
      </c>
      <c r="W67" s="117" t="s">
        <v>99</v>
      </c>
      <c r="X67" s="139"/>
    </row>
    <row r="68" spans="1:24" s="140" customFormat="1" ht="16.5" customHeight="1">
      <c r="A68" s="129">
        <f t="shared" si="3"/>
        <v>60</v>
      </c>
      <c r="B68" s="130" t="e">
        <f>IF(ISNA(VLOOKUP($A68,DSLOP,DTK_AV!B$5,0))=FALSE,VLOOKUP($A68,DSLOP,DTK_AV!B$5,0),"")</f>
        <v>#REF!</v>
      </c>
      <c r="C68" s="131" t="e">
        <f>IF(ISNA(VLOOKUP($A68,DSLOP,DTK_AV!C$5,0))=FALSE,VLOOKUP($A68,DSLOP,DTK_AV!C$5,0),"")</f>
        <v>#REF!</v>
      </c>
      <c r="D68" s="132" t="e">
        <f>IF(ISNA(VLOOKUP($A68,DSLOP,DTK_AV!D$5,0))=FALSE,VLOOKUP($A68,DSLOP,DTK_AV!D$5,0),"")</f>
        <v>#REF!</v>
      </c>
      <c r="E68" s="187" t="e">
        <f>IF(ISNA(VLOOKUP($A68,DSLOP,DTK_AV!E$5,0))=FALSE,VLOOKUP($A68,DSLOP,DTK_AV!E$5,0),"")</f>
        <v>#REF!</v>
      </c>
      <c r="F68" s="133" t="e">
        <f>IF(ISNA(VLOOKUP($A68,DSLOP,DTK_AV!F$5,0))=FALSE,VLOOKUP($A68,DSLOP,DTK_AV!F$5,0),"")</f>
        <v>#REF!</v>
      </c>
      <c r="G68" s="134"/>
      <c r="H68" s="134"/>
      <c r="I68" s="134"/>
      <c r="J68" s="134"/>
      <c r="K68" s="134"/>
      <c r="L68" s="134"/>
      <c r="M68" s="134"/>
      <c r="N68" s="134"/>
      <c r="O68" s="135"/>
      <c r="P68" s="135"/>
      <c r="Q68" s="136">
        <f t="shared" si="1"/>
        <v>0</v>
      </c>
      <c r="R68" s="136">
        <f t="shared" si="2"/>
        <v>0</v>
      </c>
      <c r="S68" s="137" t="str">
        <f t="shared" si="4"/>
        <v>Không</v>
      </c>
      <c r="T68" s="138" t="e">
        <f>IF(ISNA(VLOOKUP($A68,DSLOP,DTK_AV!T$5,0))=FALSE,VLOOKUP($A68,DSLOP,DTK_AV!T$5,0),"")</f>
        <v>#REF!</v>
      </c>
      <c r="U68" s="139"/>
      <c r="V68" s="117">
        <v>7.2</v>
      </c>
      <c r="W68" s="117" t="s">
        <v>100</v>
      </c>
      <c r="X68" s="139"/>
    </row>
    <row r="69" spans="1:24" s="140" customFormat="1" ht="16.5" customHeight="1">
      <c r="A69" s="129">
        <f t="shared" si="3"/>
        <v>61</v>
      </c>
      <c r="B69" s="130" t="e">
        <f>IF(ISNA(VLOOKUP($A69,DSLOP,DTK_AV!B$5,0))=FALSE,VLOOKUP($A69,DSLOP,DTK_AV!B$5,0),"")</f>
        <v>#REF!</v>
      </c>
      <c r="C69" s="131" t="e">
        <f>IF(ISNA(VLOOKUP($A69,DSLOP,DTK_AV!C$5,0))=FALSE,VLOOKUP($A69,DSLOP,DTK_AV!C$5,0),"")</f>
        <v>#REF!</v>
      </c>
      <c r="D69" s="132" t="e">
        <f>IF(ISNA(VLOOKUP($A69,DSLOP,DTK_AV!D$5,0))=FALSE,VLOOKUP($A69,DSLOP,DTK_AV!D$5,0),"")</f>
        <v>#REF!</v>
      </c>
      <c r="E69" s="187" t="e">
        <f>IF(ISNA(VLOOKUP($A69,DSLOP,DTK_AV!E$5,0))=FALSE,VLOOKUP($A69,DSLOP,DTK_AV!E$5,0),"")</f>
        <v>#REF!</v>
      </c>
      <c r="F69" s="133" t="e">
        <f>IF(ISNA(VLOOKUP($A69,DSLOP,DTK_AV!F$5,0))=FALSE,VLOOKUP($A69,DSLOP,DTK_AV!F$5,0),"")</f>
        <v>#REF!</v>
      </c>
      <c r="G69" s="134"/>
      <c r="H69" s="134"/>
      <c r="I69" s="134"/>
      <c r="J69" s="134"/>
      <c r="K69" s="134"/>
      <c r="L69" s="134"/>
      <c r="M69" s="134"/>
      <c r="N69" s="134"/>
      <c r="O69" s="135"/>
      <c r="P69" s="135"/>
      <c r="Q69" s="136">
        <f t="shared" si="1"/>
        <v>0</v>
      </c>
      <c r="R69" s="136">
        <f t="shared" si="2"/>
        <v>0</v>
      </c>
      <c r="S69" s="137" t="str">
        <f t="shared" si="4"/>
        <v>Không</v>
      </c>
      <c r="T69" s="138" t="e">
        <f>IF(ISNA(VLOOKUP($A69,DSLOP,DTK_AV!T$5,0))=FALSE,VLOOKUP($A69,DSLOP,DTK_AV!T$5,0),"")</f>
        <v>#REF!</v>
      </c>
      <c r="U69" s="139"/>
      <c r="V69" s="117">
        <v>7.3</v>
      </c>
      <c r="W69" s="117" t="s">
        <v>101</v>
      </c>
      <c r="X69" s="139"/>
    </row>
    <row r="70" spans="1:24" s="140" customFormat="1" ht="16.5" customHeight="1">
      <c r="A70" s="129">
        <f t="shared" si="3"/>
        <v>62</v>
      </c>
      <c r="B70" s="130" t="e">
        <f>IF(ISNA(VLOOKUP($A70,DSLOP,DTK_AV!B$5,0))=FALSE,VLOOKUP($A70,DSLOP,DTK_AV!B$5,0),"")</f>
        <v>#REF!</v>
      </c>
      <c r="C70" s="131" t="e">
        <f>IF(ISNA(VLOOKUP($A70,DSLOP,DTK_AV!C$5,0))=FALSE,VLOOKUP($A70,DSLOP,DTK_AV!C$5,0),"")</f>
        <v>#REF!</v>
      </c>
      <c r="D70" s="132" t="e">
        <f>IF(ISNA(VLOOKUP($A70,DSLOP,DTK_AV!D$5,0))=FALSE,VLOOKUP($A70,DSLOP,DTK_AV!D$5,0),"")</f>
        <v>#REF!</v>
      </c>
      <c r="E70" s="187" t="e">
        <f>IF(ISNA(VLOOKUP($A70,DSLOP,DTK_AV!E$5,0))=FALSE,VLOOKUP($A70,DSLOP,DTK_AV!E$5,0),"")</f>
        <v>#REF!</v>
      </c>
      <c r="F70" s="133" t="e">
        <f>IF(ISNA(VLOOKUP($A70,DSLOP,DTK_AV!F$5,0))=FALSE,VLOOKUP($A70,DSLOP,DTK_AV!F$5,0),"")</f>
        <v>#REF!</v>
      </c>
      <c r="G70" s="134"/>
      <c r="H70" s="134"/>
      <c r="I70" s="134"/>
      <c r="J70" s="134"/>
      <c r="K70" s="134"/>
      <c r="L70" s="134"/>
      <c r="M70" s="134"/>
      <c r="N70" s="134"/>
      <c r="O70" s="135"/>
      <c r="P70" s="135"/>
      <c r="Q70" s="136">
        <f t="shared" si="1"/>
        <v>0</v>
      </c>
      <c r="R70" s="136">
        <f t="shared" si="2"/>
        <v>0</v>
      </c>
      <c r="S70" s="137" t="str">
        <f t="shared" si="4"/>
        <v>Không</v>
      </c>
      <c r="T70" s="138" t="e">
        <f>IF(ISNA(VLOOKUP($A70,DSLOP,DTK_AV!T$5,0))=FALSE,VLOOKUP($A70,DSLOP,DTK_AV!T$5,0),"")</f>
        <v>#REF!</v>
      </c>
      <c r="U70" s="139"/>
      <c r="V70" s="117">
        <v>7.4</v>
      </c>
      <c r="W70" s="117" t="s">
        <v>102</v>
      </c>
      <c r="X70" s="139"/>
    </row>
    <row r="71" spans="1:24" s="140" customFormat="1" ht="16.5" customHeight="1">
      <c r="A71" s="129">
        <f t="shared" si="3"/>
        <v>63</v>
      </c>
      <c r="B71" s="130" t="e">
        <f>IF(ISNA(VLOOKUP($A71,DSLOP,DTK_AV!B$5,0))=FALSE,VLOOKUP($A71,DSLOP,DTK_AV!B$5,0),"")</f>
        <v>#REF!</v>
      </c>
      <c r="C71" s="131" t="e">
        <f>IF(ISNA(VLOOKUP($A71,DSLOP,DTK_AV!C$5,0))=FALSE,VLOOKUP($A71,DSLOP,DTK_AV!C$5,0),"")</f>
        <v>#REF!</v>
      </c>
      <c r="D71" s="132" t="e">
        <f>IF(ISNA(VLOOKUP($A71,DSLOP,DTK_AV!D$5,0))=FALSE,VLOOKUP($A71,DSLOP,DTK_AV!D$5,0),"")</f>
        <v>#REF!</v>
      </c>
      <c r="E71" s="187" t="e">
        <f>IF(ISNA(VLOOKUP($A71,DSLOP,DTK_AV!E$5,0))=FALSE,VLOOKUP($A71,DSLOP,DTK_AV!E$5,0),"")</f>
        <v>#REF!</v>
      </c>
      <c r="F71" s="133" t="e">
        <f>IF(ISNA(VLOOKUP($A71,DSLOP,DTK_AV!F$5,0))=FALSE,VLOOKUP($A71,DSLOP,DTK_AV!F$5,0),"")</f>
        <v>#REF!</v>
      </c>
      <c r="G71" s="134"/>
      <c r="H71" s="134"/>
      <c r="I71" s="134"/>
      <c r="J71" s="134"/>
      <c r="K71" s="134"/>
      <c r="L71" s="134"/>
      <c r="M71" s="134"/>
      <c r="N71" s="134"/>
      <c r="O71" s="135"/>
      <c r="P71" s="135"/>
      <c r="Q71" s="136">
        <f t="shared" si="1"/>
        <v>0</v>
      </c>
      <c r="R71" s="136">
        <f t="shared" si="2"/>
        <v>0</v>
      </c>
      <c r="S71" s="137" t="str">
        <f t="shared" si="4"/>
        <v>Không</v>
      </c>
      <c r="T71" s="138" t="e">
        <f>IF(ISNA(VLOOKUP($A71,DSLOP,DTK_AV!T$5,0))=FALSE,VLOOKUP($A71,DSLOP,DTK_AV!T$5,0),"")</f>
        <v>#REF!</v>
      </c>
      <c r="U71" s="139"/>
      <c r="V71" s="117">
        <v>7.5</v>
      </c>
      <c r="W71" s="117" t="s">
        <v>103</v>
      </c>
      <c r="X71" s="139"/>
    </row>
    <row r="72" spans="1:24" s="140" customFormat="1" ht="16.5" customHeight="1">
      <c r="A72" s="129">
        <f t="shared" si="3"/>
        <v>64</v>
      </c>
      <c r="B72" s="130" t="e">
        <f>IF(ISNA(VLOOKUP($A72,DSLOP,DTK_AV!B$5,0))=FALSE,VLOOKUP($A72,DSLOP,DTK_AV!B$5,0),"")</f>
        <v>#REF!</v>
      </c>
      <c r="C72" s="131" t="e">
        <f>IF(ISNA(VLOOKUP($A72,DSLOP,DTK_AV!C$5,0))=FALSE,VLOOKUP($A72,DSLOP,DTK_AV!C$5,0),"")</f>
        <v>#REF!</v>
      </c>
      <c r="D72" s="132" t="e">
        <f>IF(ISNA(VLOOKUP($A72,DSLOP,DTK_AV!D$5,0))=FALSE,VLOOKUP($A72,DSLOP,DTK_AV!D$5,0),"")</f>
        <v>#REF!</v>
      </c>
      <c r="E72" s="187" t="e">
        <f>IF(ISNA(VLOOKUP($A72,DSLOP,DTK_AV!E$5,0))=FALSE,VLOOKUP($A72,DSLOP,DTK_AV!E$5,0),"")</f>
        <v>#REF!</v>
      </c>
      <c r="F72" s="133" t="e">
        <f>IF(ISNA(VLOOKUP($A72,DSLOP,DTK_AV!F$5,0))=FALSE,VLOOKUP($A72,DSLOP,DTK_AV!F$5,0),"")</f>
        <v>#REF!</v>
      </c>
      <c r="G72" s="134"/>
      <c r="H72" s="134"/>
      <c r="I72" s="134"/>
      <c r="J72" s="134"/>
      <c r="K72" s="134"/>
      <c r="L72" s="134"/>
      <c r="M72" s="134"/>
      <c r="N72" s="134"/>
      <c r="O72" s="135"/>
      <c r="P72" s="135"/>
      <c r="Q72" s="136">
        <f t="shared" si="1"/>
        <v>0</v>
      </c>
      <c r="R72" s="136">
        <f t="shared" si="2"/>
        <v>0</v>
      </c>
      <c r="S72" s="137" t="str">
        <f t="shared" si="4"/>
        <v>Không</v>
      </c>
      <c r="T72" s="138" t="e">
        <f>IF(ISNA(VLOOKUP($A72,DSLOP,DTK_AV!T$5,0))=FALSE,VLOOKUP($A72,DSLOP,DTK_AV!T$5,0),"")</f>
        <v>#REF!</v>
      </c>
      <c r="U72" s="139"/>
      <c r="V72" s="117">
        <v>7.6</v>
      </c>
      <c r="W72" s="117" t="s">
        <v>104</v>
      </c>
      <c r="X72" s="139"/>
    </row>
    <row r="73" spans="1:24" s="140" customFormat="1" ht="16.5" customHeight="1">
      <c r="A73" s="129">
        <f t="shared" si="3"/>
        <v>65</v>
      </c>
      <c r="B73" s="130" t="e">
        <f>IF(ISNA(VLOOKUP($A73,DSLOP,DTK_AV!B$5,0))=FALSE,VLOOKUP($A73,DSLOP,DTK_AV!B$5,0),"")</f>
        <v>#REF!</v>
      </c>
      <c r="C73" s="131" t="e">
        <f>IF(ISNA(VLOOKUP($A73,DSLOP,DTK_AV!C$5,0))=FALSE,VLOOKUP($A73,DSLOP,DTK_AV!C$5,0),"")</f>
        <v>#REF!</v>
      </c>
      <c r="D73" s="132" t="e">
        <f>IF(ISNA(VLOOKUP($A73,DSLOP,DTK_AV!D$5,0))=FALSE,VLOOKUP($A73,DSLOP,DTK_AV!D$5,0),"")</f>
        <v>#REF!</v>
      </c>
      <c r="E73" s="187" t="e">
        <f>IF(ISNA(VLOOKUP($A73,DSLOP,DTK_AV!E$5,0))=FALSE,VLOOKUP($A73,DSLOP,DTK_AV!E$5,0),"")</f>
        <v>#REF!</v>
      </c>
      <c r="F73" s="133" t="e">
        <f>IF(ISNA(VLOOKUP($A73,DSLOP,DTK_AV!F$5,0))=FALSE,VLOOKUP($A73,DSLOP,DTK_AV!F$5,0),"")</f>
        <v>#REF!</v>
      </c>
      <c r="G73" s="134"/>
      <c r="H73" s="134"/>
      <c r="I73" s="134"/>
      <c r="J73" s="134"/>
      <c r="K73" s="134"/>
      <c r="L73" s="134"/>
      <c r="M73" s="134"/>
      <c r="N73" s="134"/>
      <c r="O73" s="135"/>
      <c r="P73" s="135"/>
      <c r="Q73" s="136">
        <f t="shared" si="1"/>
        <v>0</v>
      </c>
      <c r="R73" s="136">
        <f t="shared" si="2"/>
        <v>0</v>
      </c>
      <c r="S73" s="137" t="str">
        <f t="shared" ref="S73:S79" si="5">VLOOKUP(R73,$V:$W,2,0)</f>
        <v>Không</v>
      </c>
      <c r="T73" s="138" t="e">
        <f>IF(ISNA(VLOOKUP($A73,DSLOP,DTK_AV!T$5,0))=FALSE,VLOOKUP($A73,DSLOP,DTK_AV!T$5,0),"")</f>
        <v>#REF!</v>
      </c>
      <c r="U73" s="139"/>
      <c r="V73" s="117">
        <v>7.7</v>
      </c>
      <c r="W73" s="117" t="s">
        <v>105</v>
      </c>
      <c r="X73" s="139"/>
    </row>
    <row r="74" spans="1:24" s="140" customFormat="1" ht="16.5" customHeight="1">
      <c r="A74" s="129">
        <f t="shared" si="3"/>
        <v>66</v>
      </c>
      <c r="B74" s="130" t="e">
        <f>IF(ISNA(VLOOKUP($A74,DSLOP,DTK_AV!B$5,0))=FALSE,VLOOKUP($A74,DSLOP,DTK_AV!B$5,0),"")</f>
        <v>#REF!</v>
      </c>
      <c r="C74" s="131" t="e">
        <f>IF(ISNA(VLOOKUP($A74,DSLOP,DTK_AV!C$5,0))=FALSE,VLOOKUP($A74,DSLOP,DTK_AV!C$5,0),"")</f>
        <v>#REF!</v>
      </c>
      <c r="D74" s="132" t="e">
        <f>IF(ISNA(VLOOKUP($A74,DSLOP,DTK_AV!D$5,0))=FALSE,VLOOKUP($A74,DSLOP,DTK_AV!D$5,0),"")</f>
        <v>#REF!</v>
      </c>
      <c r="E74" s="187" t="e">
        <f>IF(ISNA(VLOOKUP($A74,DSLOP,DTK_AV!E$5,0))=FALSE,VLOOKUP($A74,DSLOP,DTK_AV!E$5,0),"")</f>
        <v>#REF!</v>
      </c>
      <c r="F74" s="133" t="e">
        <f>IF(ISNA(VLOOKUP($A74,DSLOP,DTK_AV!F$5,0))=FALSE,VLOOKUP($A74,DSLOP,DTK_AV!F$5,0),"")</f>
        <v>#REF!</v>
      </c>
      <c r="G74" s="134"/>
      <c r="H74" s="134"/>
      <c r="I74" s="134"/>
      <c r="J74" s="134"/>
      <c r="K74" s="134"/>
      <c r="L74" s="134"/>
      <c r="M74" s="134"/>
      <c r="N74" s="134"/>
      <c r="O74" s="135"/>
      <c r="P74" s="135"/>
      <c r="Q74" s="136">
        <f t="shared" ref="Q74:Q79" si="6">ROUND(SUM(IF(ISNUMBER(O74),O74,0 )*0.6,IF(ISNUMBER(P74),P74,0 )*0.4),1)</f>
        <v>0</v>
      </c>
      <c r="R74" s="136">
        <f t="shared" ref="R74:R79" si="7">IF(OR(Q74&lt;4,$R$8&lt;&gt;100%),0,ROUND(SUMPRODUCT(G74:Q74,$G$8:$Q$8)/$R$8,1))</f>
        <v>0</v>
      </c>
      <c r="S74" s="137" t="str">
        <f t="shared" si="5"/>
        <v>Không</v>
      </c>
      <c r="T74" s="138" t="e">
        <f>IF(ISNA(VLOOKUP($A74,DSLOP,DTK_AV!T$5,0))=FALSE,VLOOKUP($A74,DSLOP,DTK_AV!T$5,0),"")</f>
        <v>#REF!</v>
      </c>
      <c r="U74" s="139"/>
      <c r="V74" s="117">
        <v>7.8</v>
      </c>
      <c r="W74" s="117" t="s">
        <v>106</v>
      </c>
      <c r="X74" s="139"/>
    </row>
    <row r="75" spans="1:24" s="140" customFormat="1" ht="16.5" customHeight="1">
      <c r="A75" s="129">
        <f t="shared" ref="A75:A79" si="8">A74+1</f>
        <v>67</v>
      </c>
      <c r="B75" s="130" t="e">
        <f>IF(ISNA(VLOOKUP($A75,DSLOP,DTK_AV!B$5,0))=FALSE,VLOOKUP($A75,DSLOP,DTK_AV!B$5,0),"")</f>
        <v>#REF!</v>
      </c>
      <c r="C75" s="131" t="e">
        <f>IF(ISNA(VLOOKUP($A75,DSLOP,DTK_AV!C$5,0))=FALSE,VLOOKUP($A75,DSLOP,DTK_AV!C$5,0),"")</f>
        <v>#REF!</v>
      </c>
      <c r="D75" s="132" t="e">
        <f>IF(ISNA(VLOOKUP($A75,DSLOP,DTK_AV!D$5,0))=FALSE,VLOOKUP($A75,DSLOP,DTK_AV!D$5,0),"")</f>
        <v>#REF!</v>
      </c>
      <c r="E75" s="187" t="e">
        <f>IF(ISNA(VLOOKUP($A75,DSLOP,DTK_AV!E$5,0))=FALSE,VLOOKUP($A75,DSLOP,DTK_AV!E$5,0),"")</f>
        <v>#REF!</v>
      </c>
      <c r="F75" s="133" t="e">
        <f>IF(ISNA(VLOOKUP($A75,DSLOP,DTK_AV!F$5,0))=FALSE,VLOOKUP($A75,DSLOP,DTK_AV!F$5,0),"")</f>
        <v>#REF!</v>
      </c>
      <c r="G75" s="134"/>
      <c r="H75" s="134"/>
      <c r="I75" s="134"/>
      <c r="J75" s="134"/>
      <c r="K75" s="134"/>
      <c r="L75" s="134"/>
      <c r="M75" s="134"/>
      <c r="N75" s="134"/>
      <c r="O75" s="135"/>
      <c r="P75" s="135"/>
      <c r="Q75" s="136">
        <f t="shared" si="6"/>
        <v>0</v>
      </c>
      <c r="R75" s="136">
        <f t="shared" si="7"/>
        <v>0</v>
      </c>
      <c r="S75" s="137" t="str">
        <f t="shared" si="5"/>
        <v>Không</v>
      </c>
      <c r="T75" s="138" t="e">
        <f>IF(ISNA(VLOOKUP($A75,DSLOP,DTK_AV!T$5,0))=FALSE,VLOOKUP($A75,DSLOP,DTK_AV!T$5,0),"")</f>
        <v>#REF!</v>
      </c>
      <c r="U75" s="139"/>
      <c r="V75" s="117">
        <v>7.9</v>
      </c>
      <c r="W75" s="117" t="s">
        <v>107</v>
      </c>
      <c r="X75" s="139"/>
    </row>
    <row r="76" spans="1:24" s="140" customFormat="1" ht="16.5" customHeight="1">
      <c r="A76" s="129">
        <f t="shared" si="8"/>
        <v>68</v>
      </c>
      <c r="B76" s="130" t="e">
        <f>IF(ISNA(VLOOKUP($A76,DSLOP,DTK_AV!B$5,0))=FALSE,VLOOKUP($A76,DSLOP,DTK_AV!B$5,0),"")</f>
        <v>#REF!</v>
      </c>
      <c r="C76" s="131" t="e">
        <f>IF(ISNA(VLOOKUP($A76,DSLOP,DTK_AV!C$5,0))=FALSE,VLOOKUP($A76,DSLOP,DTK_AV!C$5,0),"")</f>
        <v>#REF!</v>
      </c>
      <c r="D76" s="132" t="e">
        <f>IF(ISNA(VLOOKUP($A76,DSLOP,DTK_AV!D$5,0))=FALSE,VLOOKUP($A76,DSLOP,DTK_AV!D$5,0),"")</f>
        <v>#REF!</v>
      </c>
      <c r="E76" s="187" t="e">
        <f>IF(ISNA(VLOOKUP($A76,DSLOP,DTK_AV!E$5,0))=FALSE,VLOOKUP($A76,DSLOP,DTK_AV!E$5,0),"")</f>
        <v>#REF!</v>
      </c>
      <c r="F76" s="133" t="e">
        <f>IF(ISNA(VLOOKUP($A76,DSLOP,DTK_AV!F$5,0))=FALSE,VLOOKUP($A76,DSLOP,DTK_AV!F$5,0),"")</f>
        <v>#REF!</v>
      </c>
      <c r="G76" s="134"/>
      <c r="H76" s="134"/>
      <c r="I76" s="134"/>
      <c r="J76" s="134"/>
      <c r="K76" s="134"/>
      <c r="L76" s="134"/>
      <c r="M76" s="134"/>
      <c r="N76" s="134"/>
      <c r="O76" s="135"/>
      <c r="P76" s="135"/>
      <c r="Q76" s="136">
        <f t="shared" si="6"/>
        <v>0</v>
      </c>
      <c r="R76" s="136">
        <f t="shared" si="7"/>
        <v>0</v>
      </c>
      <c r="S76" s="137" t="str">
        <f t="shared" si="5"/>
        <v>Không</v>
      </c>
      <c r="T76" s="138" t="e">
        <f>IF(ISNA(VLOOKUP($A76,DSLOP,DTK_AV!T$5,0))=FALSE,VLOOKUP($A76,DSLOP,DTK_AV!T$5,0),"")</f>
        <v>#REF!</v>
      </c>
      <c r="U76" s="139"/>
      <c r="V76" s="117">
        <v>8</v>
      </c>
      <c r="W76" s="117" t="s">
        <v>38</v>
      </c>
      <c r="X76" s="139"/>
    </row>
    <row r="77" spans="1:24" s="140" customFormat="1" ht="16.5" customHeight="1">
      <c r="A77" s="129">
        <f t="shared" si="8"/>
        <v>69</v>
      </c>
      <c r="B77" s="130" t="e">
        <f>IF(ISNA(VLOOKUP($A77,DSLOP,DTK_AV!B$5,0))=FALSE,VLOOKUP($A77,DSLOP,DTK_AV!B$5,0),"")</f>
        <v>#REF!</v>
      </c>
      <c r="C77" s="131" t="e">
        <f>IF(ISNA(VLOOKUP($A77,DSLOP,DTK_AV!C$5,0))=FALSE,VLOOKUP($A77,DSLOP,DTK_AV!C$5,0),"")</f>
        <v>#REF!</v>
      </c>
      <c r="D77" s="132" t="e">
        <f>IF(ISNA(VLOOKUP($A77,DSLOP,DTK_AV!D$5,0))=FALSE,VLOOKUP($A77,DSLOP,DTK_AV!D$5,0),"")</f>
        <v>#REF!</v>
      </c>
      <c r="E77" s="187" t="e">
        <f>IF(ISNA(VLOOKUP($A77,DSLOP,DTK_AV!E$5,0))=FALSE,VLOOKUP($A77,DSLOP,DTK_AV!E$5,0),"")</f>
        <v>#REF!</v>
      </c>
      <c r="F77" s="133" t="e">
        <f>IF(ISNA(VLOOKUP($A77,DSLOP,DTK_AV!F$5,0))=FALSE,VLOOKUP($A77,DSLOP,DTK_AV!F$5,0),"")</f>
        <v>#REF!</v>
      </c>
      <c r="G77" s="134"/>
      <c r="H77" s="134"/>
      <c r="I77" s="134"/>
      <c r="J77" s="134"/>
      <c r="K77" s="134"/>
      <c r="L77" s="134"/>
      <c r="M77" s="134"/>
      <c r="N77" s="134"/>
      <c r="O77" s="135"/>
      <c r="P77" s="135"/>
      <c r="Q77" s="136">
        <f t="shared" si="6"/>
        <v>0</v>
      </c>
      <c r="R77" s="136">
        <f t="shared" si="7"/>
        <v>0</v>
      </c>
      <c r="S77" s="137" t="str">
        <f t="shared" si="5"/>
        <v>Không</v>
      </c>
      <c r="T77" s="138" t="e">
        <f>IF(ISNA(VLOOKUP($A77,DSLOP,DTK_AV!T$5,0))=FALSE,VLOOKUP($A77,DSLOP,DTK_AV!T$5,0),"")</f>
        <v>#REF!</v>
      </c>
      <c r="U77" s="139"/>
      <c r="V77" s="117">
        <v>8.1</v>
      </c>
      <c r="W77" s="117" t="s">
        <v>108</v>
      </c>
      <c r="X77" s="139"/>
    </row>
    <row r="78" spans="1:24" s="140" customFormat="1" ht="16.5" customHeight="1">
      <c r="A78" s="129">
        <f t="shared" si="8"/>
        <v>70</v>
      </c>
      <c r="B78" s="130" t="e">
        <f>IF(ISNA(VLOOKUP($A78,DSLOP,DTK_AV!B$5,0))=FALSE,VLOOKUP($A78,DSLOP,DTK_AV!B$5,0),"")</f>
        <v>#REF!</v>
      </c>
      <c r="C78" s="131" t="e">
        <f>IF(ISNA(VLOOKUP($A78,DSLOP,DTK_AV!C$5,0))=FALSE,VLOOKUP($A78,DSLOP,DTK_AV!C$5,0),"")</f>
        <v>#REF!</v>
      </c>
      <c r="D78" s="132" t="e">
        <f>IF(ISNA(VLOOKUP($A78,DSLOP,DTK_AV!D$5,0))=FALSE,VLOOKUP($A78,DSLOP,DTK_AV!D$5,0),"")</f>
        <v>#REF!</v>
      </c>
      <c r="E78" s="187" t="e">
        <f>IF(ISNA(VLOOKUP($A78,DSLOP,DTK_AV!E$5,0))=FALSE,VLOOKUP($A78,DSLOP,DTK_AV!E$5,0),"")</f>
        <v>#REF!</v>
      </c>
      <c r="F78" s="133" t="e">
        <f>IF(ISNA(VLOOKUP($A78,DSLOP,DTK_AV!F$5,0))=FALSE,VLOOKUP($A78,DSLOP,DTK_AV!F$5,0),"")</f>
        <v>#REF!</v>
      </c>
      <c r="G78" s="134"/>
      <c r="H78" s="134"/>
      <c r="I78" s="134"/>
      <c r="J78" s="134"/>
      <c r="K78" s="134"/>
      <c r="L78" s="134"/>
      <c r="M78" s="134"/>
      <c r="N78" s="134"/>
      <c r="O78" s="135"/>
      <c r="P78" s="135"/>
      <c r="Q78" s="136">
        <f t="shared" si="6"/>
        <v>0</v>
      </c>
      <c r="R78" s="136">
        <f t="shared" si="7"/>
        <v>0</v>
      </c>
      <c r="S78" s="137" t="str">
        <f t="shared" si="5"/>
        <v>Không</v>
      </c>
      <c r="T78" s="138" t="e">
        <f>IF(ISNA(VLOOKUP($A78,DSLOP,DTK_AV!T$5,0))=FALSE,VLOOKUP($A78,DSLOP,DTK_AV!T$5,0),"")</f>
        <v>#REF!</v>
      </c>
      <c r="U78" s="139"/>
      <c r="V78" s="117">
        <v>8.1999999999999993</v>
      </c>
      <c r="W78" s="117" t="s">
        <v>109</v>
      </c>
      <c r="X78" s="139"/>
    </row>
    <row r="79" spans="1:24" s="140" customFormat="1" ht="16.5" customHeight="1">
      <c r="A79" s="129">
        <f t="shared" si="8"/>
        <v>71</v>
      </c>
      <c r="B79" s="130" t="e">
        <f>IF(ISNA(VLOOKUP($A79,DSLOP,DTK_AV!B$5,0))=FALSE,VLOOKUP($A79,DSLOP,DTK_AV!B$5,0),"")</f>
        <v>#REF!</v>
      </c>
      <c r="C79" s="131" t="e">
        <f>IF(ISNA(VLOOKUP($A79,DSLOP,DTK_AV!C$5,0))=FALSE,VLOOKUP($A79,DSLOP,DTK_AV!C$5,0),"")</f>
        <v>#REF!</v>
      </c>
      <c r="D79" s="132" t="e">
        <f>IF(ISNA(VLOOKUP($A79,DSLOP,DTK_AV!D$5,0))=FALSE,VLOOKUP($A79,DSLOP,DTK_AV!D$5,0),"")</f>
        <v>#REF!</v>
      </c>
      <c r="E79" s="187" t="e">
        <f>IF(ISNA(VLOOKUP($A79,DSLOP,DTK_AV!E$5,0))=FALSE,VLOOKUP($A79,DSLOP,DTK_AV!E$5,0),"")</f>
        <v>#REF!</v>
      </c>
      <c r="F79" s="133" t="e">
        <f>IF(ISNA(VLOOKUP($A79,DSLOP,DTK_AV!F$5,0))=FALSE,VLOOKUP($A79,DSLOP,DTK_AV!F$5,0),"")</f>
        <v>#REF!</v>
      </c>
      <c r="G79" s="134"/>
      <c r="H79" s="134"/>
      <c r="I79" s="134"/>
      <c r="J79" s="134"/>
      <c r="K79" s="134"/>
      <c r="L79" s="134"/>
      <c r="M79" s="134"/>
      <c r="N79" s="134"/>
      <c r="O79" s="135"/>
      <c r="P79" s="135"/>
      <c r="Q79" s="136">
        <f t="shared" si="6"/>
        <v>0</v>
      </c>
      <c r="R79" s="136">
        <f t="shared" si="7"/>
        <v>0</v>
      </c>
      <c r="S79" s="137" t="str">
        <f t="shared" si="5"/>
        <v>Không</v>
      </c>
      <c r="T79" s="138" t="e">
        <f>IF(ISNA(VLOOKUP($A79,DSLOP,DTK_AV!T$5,0))=FALSE,VLOOKUP($A79,DSLOP,DTK_AV!T$5,0),"")</f>
        <v>#REF!</v>
      </c>
      <c r="U79" s="139"/>
      <c r="V79" s="117">
        <v>8.3000000000000007</v>
      </c>
      <c r="W79" s="117" t="s">
        <v>110</v>
      </c>
      <c r="X79" s="139"/>
    </row>
    <row r="80" spans="1:24" s="140" customFormat="1" ht="7.5" customHeight="1">
      <c r="A80" s="141"/>
      <c r="B80" s="142"/>
      <c r="C80" s="143"/>
      <c r="D80" s="144"/>
      <c r="E80" s="144"/>
      <c r="F80" s="145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7"/>
      <c r="R80" s="147"/>
      <c r="S80" s="148"/>
      <c r="T80" s="149"/>
      <c r="U80" s="139"/>
      <c r="V80" s="117">
        <v>8.4</v>
      </c>
      <c r="W80" s="117" t="s">
        <v>111</v>
      </c>
      <c r="X80" s="139"/>
    </row>
    <row r="81" spans="1:24" s="140" customFormat="1" ht="20.25" customHeight="1">
      <c r="B81" s="129" t="s">
        <v>0</v>
      </c>
      <c r="C81" s="150" t="s">
        <v>44</v>
      </c>
      <c r="D81" s="151"/>
      <c r="E81" s="152" t="s">
        <v>45</v>
      </c>
      <c r="F81" s="153" t="s">
        <v>46</v>
      </c>
      <c r="G81" s="271" t="s">
        <v>17</v>
      </c>
      <c r="H81" s="271"/>
      <c r="I81" s="271"/>
      <c r="J81" s="271"/>
      <c r="K81" s="271"/>
      <c r="L81" s="271"/>
      <c r="M81" s="154"/>
      <c r="N81" s="155"/>
      <c r="O81" s="156"/>
      <c r="P81" s="156"/>
      <c r="Q81" s="157"/>
      <c r="R81" s="157"/>
      <c r="S81" s="148"/>
      <c r="T81" s="158"/>
      <c r="U81" s="139"/>
      <c r="V81" s="117">
        <v>8.5</v>
      </c>
      <c r="W81" s="117" t="s">
        <v>112</v>
      </c>
      <c r="X81" s="139"/>
    </row>
    <row r="82" spans="1:24" s="140" customFormat="1" ht="17.25" customHeight="1">
      <c r="B82" s="159">
        <v>1</v>
      </c>
      <c r="C82" s="160" t="s">
        <v>228</v>
      </c>
      <c r="D82" s="161"/>
      <c r="E82" s="159">
        <f>COUNTIF($R$9:$R$79,"&gt;=4")</f>
        <v>0</v>
      </c>
      <c r="F82" s="162">
        <f>E82/$E$84</f>
        <v>0</v>
      </c>
      <c r="G82" s="271"/>
      <c r="H82" s="271"/>
      <c r="I82" s="271"/>
      <c r="J82" s="271"/>
      <c r="K82" s="271"/>
      <c r="L82" s="271"/>
      <c r="M82" s="154"/>
      <c r="N82" s="155"/>
      <c r="O82" s="156"/>
      <c r="P82" s="156"/>
      <c r="Q82" s="157"/>
      <c r="R82" s="157"/>
      <c r="S82" s="148"/>
      <c r="T82" s="158"/>
      <c r="U82" s="139"/>
      <c r="V82" s="117">
        <v>8.6</v>
      </c>
      <c r="W82" s="117" t="s">
        <v>113</v>
      </c>
      <c r="X82" s="139"/>
    </row>
    <row r="83" spans="1:24" s="140" customFormat="1" ht="17.25" customHeight="1">
      <c r="B83" s="159">
        <v>2</v>
      </c>
      <c r="C83" s="160" t="s">
        <v>229</v>
      </c>
      <c r="D83" s="161"/>
      <c r="E83" s="159">
        <f>COUNTIF($R$9:$R$79,"&lt;4")</f>
        <v>71</v>
      </c>
      <c r="F83" s="162">
        <f>E83/$E$84</f>
        <v>1</v>
      </c>
      <c r="G83" s="271"/>
      <c r="H83" s="271"/>
      <c r="I83" s="271"/>
      <c r="J83" s="271"/>
      <c r="K83" s="271"/>
      <c r="L83" s="271"/>
      <c r="M83" s="154"/>
      <c r="N83" s="155"/>
      <c r="O83" s="156"/>
      <c r="P83" s="156"/>
      <c r="Q83" s="157"/>
      <c r="R83" s="157"/>
      <c r="S83" s="148"/>
      <c r="T83" s="158"/>
      <c r="U83" s="139"/>
      <c r="V83" s="117">
        <v>8.6999999999999993</v>
      </c>
      <c r="W83" s="117" t="s">
        <v>114</v>
      </c>
      <c r="X83" s="139"/>
    </row>
    <row r="84" spans="1:24" s="140" customFormat="1" ht="17.25" customHeight="1">
      <c r="B84" s="163" t="s">
        <v>47</v>
      </c>
      <c r="C84" s="164"/>
      <c r="D84" s="165"/>
      <c r="E84" s="166">
        <f>SUM(E82:E83)</f>
        <v>71</v>
      </c>
      <c r="F84" s="167">
        <f>SUM(F82:G83)</f>
        <v>1</v>
      </c>
      <c r="G84" s="271"/>
      <c r="H84" s="271"/>
      <c r="I84" s="271"/>
      <c r="J84" s="271"/>
      <c r="K84" s="271"/>
      <c r="L84" s="271"/>
      <c r="M84" s="154"/>
      <c r="N84" s="155"/>
      <c r="O84" s="156"/>
      <c r="P84" s="156"/>
      <c r="Q84" s="157"/>
      <c r="R84" s="157"/>
      <c r="S84" s="148"/>
      <c r="T84" s="158"/>
      <c r="U84" s="139"/>
      <c r="V84" s="117">
        <v>8.8000000000000007</v>
      </c>
      <c r="W84" s="117" t="s">
        <v>115</v>
      </c>
      <c r="X84" s="139"/>
    </row>
    <row r="85" spans="1:24" s="140" customFormat="1" ht="15.75" customHeight="1">
      <c r="A85" s="156"/>
      <c r="B85" s="156"/>
      <c r="C85" s="168"/>
      <c r="D85" s="169"/>
      <c r="E85" s="169"/>
      <c r="F85" s="170"/>
      <c r="G85" s="171"/>
      <c r="H85" s="171"/>
      <c r="I85" s="171"/>
      <c r="J85" s="171"/>
      <c r="K85" s="172"/>
      <c r="L85" s="172"/>
      <c r="M85" s="172"/>
      <c r="N85" s="172"/>
      <c r="O85" s="172"/>
      <c r="P85" s="168"/>
      <c r="Q85" s="168"/>
      <c r="R85" s="168"/>
      <c r="S85" s="173" t="str">
        <f ca="1">"Đà Nẵng, " &amp; TEXT(TODAY(),"dd/mm/yyyy")</f>
        <v>Đà Nẵng, 24/02/2025</v>
      </c>
      <c r="T85" s="174"/>
      <c r="U85" s="139"/>
      <c r="V85" s="117">
        <v>8.9</v>
      </c>
      <c r="W85" s="117" t="s">
        <v>116</v>
      </c>
      <c r="X85" s="139"/>
    </row>
    <row r="86" spans="1:24" s="140" customFormat="1" ht="18.75" customHeight="1">
      <c r="B86" s="175" t="s">
        <v>13</v>
      </c>
      <c r="C86" s="176"/>
      <c r="E86" s="156" t="s">
        <v>230</v>
      </c>
      <c r="G86" s="171"/>
      <c r="H86" s="171"/>
      <c r="I86" s="171"/>
      <c r="J86" s="171"/>
      <c r="K86" s="154"/>
      <c r="L86" s="177" t="s">
        <v>231</v>
      </c>
      <c r="M86" s="177"/>
      <c r="N86" s="178"/>
      <c r="O86" s="178"/>
      <c r="P86" s="156"/>
      <c r="Q86" s="168"/>
      <c r="R86" s="168"/>
      <c r="S86" s="168" t="s">
        <v>219</v>
      </c>
      <c r="T86" s="174"/>
      <c r="U86" s="139"/>
      <c r="V86" s="117">
        <v>9</v>
      </c>
      <c r="W86" s="117" t="s">
        <v>40</v>
      </c>
      <c r="X86" s="139"/>
    </row>
    <row r="87" spans="1:24" s="140" customFormat="1" ht="18.75" customHeight="1">
      <c r="A87" s="156"/>
      <c r="B87" s="156"/>
      <c r="C87" s="168"/>
      <c r="D87" s="169"/>
      <c r="E87" s="169"/>
      <c r="F87" s="176"/>
      <c r="G87" s="171"/>
      <c r="H87" s="171"/>
      <c r="I87" s="171"/>
      <c r="J87" s="171"/>
      <c r="K87" s="176"/>
      <c r="L87" s="179" t="s">
        <v>232</v>
      </c>
      <c r="M87" s="172"/>
      <c r="O87" s="178"/>
      <c r="P87" s="156"/>
      <c r="Q87" s="170"/>
      <c r="R87" s="180"/>
      <c r="S87" s="180"/>
      <c r="T87" s="174"/>
      <c r="U87" s="139"/>
      <c r="V87" s="117">
        <v>9.1</v>
      </c>
      <c r="W87" s="117" t="s">
        <v>117</v>
      </c>
      <c r="X87" s="139"/>
    </row>
    <row r="88" spans="1:24" s="140" customFormat="1" ht="15.75" customHeight="1">
      <c r="A88" s="156"/>
      <c r="B88" s="156"/>
      <c r="C88" s="168"/>
      <c r="D88" s="169"/>
      <c r="E88" s="169"/>
      <c r="F88" s="148"/>
      <c r="G88" s="171"/>
      <c r="H88" s="171"/>
      <c r="I88" s="171"/>
      <c r="J88" s="171"/>
      <c r="K88" s="172"/>
      <c r="L88" s="172"/>
      <c r="M88" s="172"/>
      <c r="N88" s="172"/>
      <c r="O88" s="172"/>
      <c r="P88" s="168"/>
      <c r="Q88" s="156"/>
      <c r="R88" s="168"/>
      <c r="S88" s="176"/>
      <c r="T88" s="174"/>
      <c r="U88" s="139"/>
      <c r="V88" s="117">
        <v>9.1999999999999993</v>
      </c>
      <c r="W88" s="117" t="s">
        <v>118</v>
      </c>
      <c r="X88" s="139"/>
    </row>
    <row r="89" spans="1:24" s="140" customFormat="1" ht="18.75" customHeight="1">
      <c r="A89" s="156"/>
      <c r="B89" s="156"/>
      <c r="C89" s="168"/>
      <c r="D89" s="169"/>
      <c r="E89" s="169"/>
      <c r="F89" s="148"/>
      <c r="G89" s="171"/>
      <c r="H89" s="171"/>
      <c r="I89" s="171"/>
      <c r="J89" s="171"/>
      <c r="K89" s="156"/>
      <c r="L89" s="172"/>
      <c r="M89" s="172"/>
      <c r="N89" s="172"/>
      <c r="O89" s="172"/>
      <c r="P89" s="168"/>
      <c r="Q89" s="168"/>
      <c r="R89" s="168"/>
      <c r="S89" s="168"/>
      <c r="T89" s="174"/>
      <c r="U89" s="139"/>
      <c r="V89" s="117">
        <v>9.3000000000000007</v>
      </c>
      <c r="W89" s="117" t="s">
        <v>119</v>
      </c>
      <c r="X89" s="139"/>
    </row>
    <row r="90" spans="1:24" s="140" customFormat="1" ht="18.75" customHeight="1">
      <c r="A90" s="156"/>
      <c r="B90" s="156"/>
      <c r="C90" s="168"/>
      <c r="D90" s="169"/>
      <c r="E90" s="169"/>
      <c r="F90" s="148"/>
      <c r="G90" s="171"/>
      <c r="H90" s="171"/>
      <c r="I90" s="171"/>
      <c r="J90" s="171"/>
      <c r="K90" s="172"/>
      <c r="L90" s="172"/>
      <c r="M90" s="172"/>
      <c r="N90" s="172"/>
      <c r="O90" s="172"/>
      <c r="P90" s="168"/>
      <c r="Q90" s="168"/>
      <c r="R90" s="168"/>
      <c r="S90" s="181"/>
      <c r="T90" s="174"/>
      <c r="U90" s="139"/>
      <c r="V90" s="117">
        <v>9.4</v>
      </c>
      <c r="W90" s="117" t="s">
        <v>120</v>
      </c>
      <c r="X90" s="139"/>
    </row>
    <row r="91" spans="1:24" s="140" customFormat="1" ht="18.75" customHeight="1">
      <c r="A91" s="182" t="s">
        <v>140</v>
      </c>
      <c r="C91" s="182"/>
      <c r="D91" s="182"/>
      <c r="E91" s="182"/>
      <c r="F91" s="148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3"/>
      <c r="S91" s="177" t="s">
        <v>220</v>
      </c>
      <c r="T91" s="174"/>
      <c r="U91" s="139"/>
      <c r="V91" s="117">
        <v>9.5</v>
      </c>
      <c r="W91" s="117" t="s">
        <v>121</v>
      </c>
      <c r="X91" s="139"/>
    </row>
    <row r="92" spans="1:24" s="140" customFormat="1" ht="18.75" customHeight="1">
      <c r="A92" s="184"/>
      <c r="B92" s="185"/>
      <c r="C92" s="118"/>
      <c r="D92" s="186"/>
      <c r="E92" s="186"/>
      <c r="F92" s="185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85"/>
      <c r="T92" s="154"/>
      <c r="U92" s="139"/>
      <c r="V92" s="117">
        <v>9.6</v>
      </c>
      <c r="W92" s="117" t="s">
        <v>122</v>
      </c>
      <c r="X92" s="139"/>
    </row>
    <row r="93" spans="1:24" s="140" customFormat="1" ht="18.75" customHeight="1">
      <c r="A93" s="184"/>
      <c r="B93" s="185"/>
      <c r="C93" s="118"/>
      <c r="D93" s="186"/>
      <c r="E93" s="186"/>
      <c r="F93" s="185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85"/>
      <c r="T93" s="154"/>
      <c r="U93" s="139"/>
      <c r="V93" s="117">
        <v>9.6999999999999993</v>
      </c>
      <c r="W93" s="117" t="s">
        <v>123</v>
      </c>
      <c r="X93" s="139"/>
    </row>
    <row r="94" spans="1:24" s="140" customFormat="1" ht="18.75" customHeight="1">
      <c r="A94" s="184"/>
      <c r="B94" s="185"/>
      <c r="C94" s="118"/>
      <c r="D94" s="186"/>
      <c r="E94" s="186"/>
      <c r="F94" s="185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85"/>
      <c r="T94" s="154"/>
      <c r="U94" s="139"/>
      <c r="V94" s="117" t="s">
        <v>32</v>
      </c>
      <c r="W94" s="117" t="s">
        <v>33</v>
      </c>
      <c r="X94" s="139"/>
    </row>
    <row r="95" spans="1:24" s="140" customFormat="1" ht="18.75" customHeight="1">
      <c r="A95" s="184"/>
      <c r="B95" s="185"/>
      <c r="C95" s="118"/>
      <c r="D95" s="186"/>
      <c r="E95" s="186"/>
      <c r="F95" s="185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85"/>
      <c r="T95" s="154"/>
      <c r="U95" s="139"/>
      <c r="V95" s="117" t="s">
        <v>36</v>
      </c>
      <c r="W95" s="117" t="s">
        <v>37</v>
      </c>
      <c r="X95" s="139"/>
    </row>
    <row r="96" spans="1:24" s="140" customFormat="1" ht="18.75" customHeight="1">
      <c r="A96" s="184"/>
      <c r="B96" s="185"/>
      <c r="C96" s="118"/>
      <c r="D96" s="186"/>
      <c r="E96" s="186"/>
      <c r="F96" s="185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85"/>
      <c r="T96" s="154"/>
      <c r="U96" s="139"/>
      <c r="V96" s="117" t="s">
        <v>41</v>
      </c>
      <c r="W96" s="117" t="s">
        <v>42</v>
      </c>
      <c r="X96" s="139"/>
    </row>
    <row r="97" spans="1:24" s="140" customFormat="1" ht="18.75" customHeight="1">
      <c r="A97" s="184"/>
      <c r="B97" s="185"/>
      <c r="C97" s="118"/>
      <c r="D97" s="186"/>
      <c r="E97" s="186"/>
      <c r="F97" s="185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85"/>
      <c r="T97" s="154"/>
      <c r="U97" s="139"/>
      <c r="V97" s="117" t="s">
        <v>4</v>
      </c>
      <c r="W97" s="117" t="s">
        <v>28</v>
      </c>
      <c r="X97" s="139"/>
    </row>
    <row r="98" spans="1:24" s="140" customFormat="1" ht="18.75" customHeight="1">
      <c r="A98" s="184"/>
      <c r="B98" s="185"/>
      <c r="C98" s="118"/>
      <c r="D98" s="186"/>
      <c r="E98" s="186"/>
      <c r="F98" s="185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85"/>
      <c r="T98" s="154"/>
      <c r="U98" s="139"/>
      <c r="V98" s="117"/>
      <c r="W98" s="117"/>
      <c r="X98" s="139"/>
    </row>
    <row r="99" spans="1:24" s="140" customFormat="1" ht="18.75" customHeight="1">
      <c r="A99" s="184"/>
      <c r="B99" s="185"/>
      <c r="C99" s="118"/>
      <c r="D99" s="186"/>
      <c r="E99" s="186"/>
      <c r="F99" s="185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85"/>
      <c r="T99" s="154"/>
      <c r="U99" s="139"/>
      <c r="V99" s="117"/>
      <c r="W99" s="117"/>
      <c r="X99" s="139"/>
    </row>
    <row r="100" spans="1:24" s="140" customFormat="1" ht="18.75" customHeight="1">
      <c r="A100" s="184"/>
      <c r="B100" s="185"/>
      <c r="C100" s="118"/>
      <c r="D100" s="186"/>
      <c r="E100" s="186"/>
      <c r="F100" s="185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85"/>
      <c r="T100" s="154"/>
      <c r="U100" s="139"/>
      <c r="V100" s="117"/>
      <c r="W100" s="117"/>
      <c r="X100" s="139"/>
    </row>
    <row r="101" spans="1:24" s="140" customFormat="1" ht="18.75" customHeight="1">
      <c r="A101" s="184"/>
      <c r="B101" s="185"/>
      <c r="C101" s="118"/>
      <c r="D101" s="186"/>
      <c r="E101" s="186"/>
      <c r="F101" s="185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85"/>
      <c r="T101" s="154"/>
      <c r="U101" s="139"/>
      <c r="V101" s="117"/>
      <c r="W101" s="117"/>
      <c r="X101" s="139"/>
    </row>
    <row r="102" spans="1:24" s="140" customFormat="1" ht="18.75" customHeight="1">
      <c r="A102" s="184"/>
      <c r="B102" s="185"/>
      <c r="C102" s="118"/>
      <c r="D102" s="186"/>
      <c r="E102" s="186"/>
      <c r="F102" s="185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85"/>
      <c r="T102" s="154"/>
      <c r="U102" s="139"/>
      <c r="V102" s="117"/>
      <c r="W102" s="117"/>
      <c r="X102" s="139"/>
    </row>
    <row r="103" spans="1:24" s="140" customFormat="1" ht="18.75" customHeight="1">
      <c r="A103" s="184"/>
      <c r="B103" s="185"/>
      <c r="C103" s="118"/>
      <c r="D103" s="186"/>
      <c r="E103" s="186"/>
      <c r="F103" s="185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85"/>
      <c r="T103" s="154"/>
      <c r="U103" s="139"/>
      <c r="V103" s="117"/>
      <c r="W103" s="117"/>
      <c r="X103" s="139"/>
    </row>
    <row r="104" spans="1:24" s="140" customFormat="1" ht="18.75" customHeight="1">
      <c r="A104" s="184"/>
      <c r="B104" s="185"/>
      <c r="C104" s="118"/>
      <c r="D104" s="186"/>
      <c r="E104" s="186"/>
      <c r="F104" s="185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85"/>
      <c r="T104" s="154"/>
      <c r="U104" s="139"/>
      <c r="V104" s="117"/>
      <c r="W104" s="117"/>
      <c r="X104" s="139"/>
    </row>
    <row r="105" spans="1:24" s="140" customFormat="1" ht="18.75" customHeight="1">
      <c r="A105" s="184"/>
      <c r="B105" s="185"/>
      <c r="C105" s="118"/>
      <c r="D105" s="186"/>
      <c r="E105" s="186"/>
      <c r="F105" s="185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85"/>
      <c r="T105" s="154"/>
      <c r="U105" s="139"/>
      <c r="V105" s="117"/>
      <c r="W105" s="117"/>
      <c r="X105" s="139"/>
    </row>
    <row r="106" spans="1:24" s="140" customFormat="1" ht="18.75" customHeight="1">
      <c r="A106" s="184"/>
      <c r="B106" s="185"/>
      <c r="C106" s="118"/>
      <c r="D106" s="186"/>
      <c r="E106" s="186"/>
      <c r="F106" s="185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85"/>
      <c r="T106" s="154"/>
      <c r="U106" s="139"/>
      <c r="V106" s="117"/>
      <c r="W106" s="117"/>
      <c r="X106" s="139"/>
    </row>
    <row r="107" spans="1:24" s="140" customFormat="1" ht="18.75" customHeight="1">
      <c r="A107" s="184"/>
      <c r="B107" s="185"/>
      <c r="C107" s="118"/>
      <c r="D107" s="186"/>
      <c r="E107" s="186"/>
      <c r="F107" s="185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85"/>
      <c r="T107" s="154"/>
      <c r="U107" s="139"/>
      <c r="V107" s="117"/>
      <c r="W107" s="117"/>
      <c r="X107" s="139"/>
    </row>
    <row r="108" spans="1:24" s="140" customFormat="1" ht="18.75" customHeight="1">
      <c r="A108" s="184"/>
      <c r="B108" s="185"/>
      <c r="C108" s="118"/>
      <c r="D108" s="186"/>
      <c r="E108" s="186"/>
      <c r="F108" s="185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85"/>
      <c r="T108" s="154"/>
      <c r="U108" s="139"/>
      <c r="V108" s="117"/>
      <c r="W108" s="117"/>
      <c r="X108" s="139"/>
    </row>
    <row r="109" spans="1:24" s="140" customFormat="1" ht="18.75" customHeight="1">
      <c r="A109" s="184"/>
      <c r="B109" s="185"/>
      <c r="C109" s="118"/>
      <c r="D109" s="186"/>
      <c r="E109" s="186"/>
      <c r="F109" s="185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85"/>
      <c r="T109" s="154"/>
      <c r="U109" s="139"/>
      <c r="V109" s="117"/>
      <c r="W109" s="117"/>
      <c r="X109" s="139"/>
    </row>
    <row r="110" spans="1:24" s="140" customFormat="1" ht="18.75" customHeight="1">
      <c r="A110" s="184"/>
      <c r="B110" s="185"/>
      <c r="C110" s="118"/>
      <c r="D110" s="186"/>
      <c r="E110" s="186"/>
      <c r="F110" s="185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85"/>
      <c r="T110" s="154"/>
      <c r="U110" s="139"/>
      <c r="V110" s="117"/>
      <c r="W110" s="117"/>
      <c r="X110" s="139"/>
    </row>
    <row r="111" spans="1:24" s="140" customFormat="1" ht="18.75" customHeight="1">
      <c r="A111" s="184"/>
      <c r="B111" s="185"/>
      <c r="C111" s="118"/>
      <c r="D111" s="186"/>
      <c r="E111" s="186"/>
      <c r="F111" s="185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85"/>
      <c r="T111" s="154"/>
      <c r="U111" s="139"/>
      <c r="V111" s="117"/>
      <c r="W111" s="117"/>
      <c r="X111" s="139"/>
    </row>
    <row r="112" spans="1:24" s="140" customFormat="1" ht="18.75" customHeight="1">
      <c r="A112" s="184"/>
      <c r="B112" s="185"/>
      <c r="C112" s="118"/>
      <c r="D112" s="186"/>
      <c r="E112" s="186"/>
      <c r="F112" s="185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85"/>
      <c r="T112" s="154"/>
      <c r="U112" s="139"/>
      <c r="V112" s="117"/>
      <c r="W112" s="117"/>
      <c r="X112" s="139"/>
    </row>
    <row r="113" spans="1:24" s="140" customFormat="1" ht="18.75" customHeight="1">
      <c r="A113" s="184"/>
      <c r="B113" s="185"/>
      <c r="C113" s="118"/>
      <c r="D113" s="186"/>
      <c r="E113" s="186"/>
      <c r="F113" s="185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85"/>
      <c r="T113" s="154"/>
      <c r="U113" s="139"/>
      <c r="V113" s="117"/>
      <c r="W113" s="117"/>
      <c r="X113" s="139"/>
    </row>
    <row r="114" spans="1:24" s="140" customFormat="1" ht="18.75" customHeight="1">
      <c r="A114" s="184"/>
      <c r="B114" s="185"/>
      <c r="C114" s="118"/>
      <c r="D114" s="186"/>
      <c r="E114" s="186"/>
      <c r="F114" s="185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85"/>
      <c r="T114" s="154"/>
      <c r="U114" s="139"/>
      <c r="V114" s="117"/>
      <c r="W114" s="117"/>
      <c r="X114" s="139"/>
    </row>
    <row r="115" spans="1:24" s="140" customFormat="1" ht="18.75" customHeight="1">
      <c r="A115" s="184"/>
      <c r="B115" s="185"/>
      <c r="C115" s="118"/>
      <c r="D115" s="186"/>
      <c r="E115" s="186"/>
      <c r="F115" s="185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85"/>
      <c r="T115" s="154"/>
      <c r="U115" s="139"/>
      <c r="V115" s="117"/>
      <c r="W115" s="117"/>
      <c r="X115" s="139"/>
    </row>
    <row r="116" spans="1:24" s="140" customFormat="1" ht="18.75" customHeight="1">
      <c r="A116" s="184"/>
      <c r="B116" s="185"/>
      <c r="C116" s="118"/>
      <c r="D116" s="186"/>
      <c r="E116" s="186"/>
      <c r="F116" s="185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85"/>
      <c r="T116" s="154"/>
      <c r="U116" s="139"/>
      <c r="V116" s="117"/>
      <c r="W116" s="117"/>
      <c r="X116" s="139"/>
    </row>
    <row r="117" spans="1:24" s="140" customFormat="1" ht="18.75" customHeight="1">
      <c r="A117" s="184"/>
      <c r="B117" s="185"/>
      <c r="C117" s="118"/>
      <c r="D117" s="186"/>
      <c r="E117" s="186"/>
      <c r="F117" s="185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85"/>
      <c r="T117" s="154"/>
      <c r="U117" s="139"/>
      <c r="V117" s="117"/>
      <c r="W117" s="117"/>
      <c r="X117" s="139"/>
    </row>
    <row r="118" spans="1:24" s="140" customFormat="1" ht="18.75" customHeight="1">
      <c r="A118" s="184"/>
      <c r="B118" s="185"/>
      <c r="C118" s="118"/>
      <c r="D118" s="186"/>
      <c r="E118" s="186"/>
      <c r="F118" s="185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85"/>
      <c r="T118" s="154"/>
      <c r="U118" s="139"/>
      <c r="V118" s="117"/>
      <c r="W118" s="117"/>
      <c r="X118" s="139"/>
    </row>
    <row r="119" spans="1:24" s="140" customFormat="1" ht="18.75" customHeight="1">
      <c r="A119" s="184"/>
      <c r="B119" s="185"/>
      <c r="C119" s="118"/>
      <c r="D119" s="186"/>
      <c r="E119" s="186"/>
      <c r="F119" s="185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85"/>
      <c r="T119" s="154"/>
      <c r="U119" s="139"/>
      <c r="V119" s="117"/>
      <c r="W119" s="117"/>
      <c r="X119" s="139"/>
    </row>
    <row r="120" spans="1:24" s="140" customFormat="1" ht="18.75" customHeight="1">
      <c r="A120" s="184"/>
      <c r="B120" s="185"/>
      <c r="C120" s="118"/>
      <c r="D120" s="186"/>
      <c r="E120" s="186"/>
      <c r="F120" s="185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85"/>
      <c r="T120" s="154"/>
      <c r="U120" s="139"/>
      <c r="V120" s="117"/>
      <c r="W120" s="117"/>
      <c r="X120" s="139"/>
    </row>
    <row r="121" spans="1:24" s="140" customFormat="1" ht="18.75" customHeight="1">
      <c r="A121" s="184"/>
      <c r="B121" s="185"/>
      <c r="C121" s="118"/>
      <c r="D121" s="186"/>
      <c r="E121" s="186"/>
      <c r="F121" s="185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85"/>
      <c r="T121" s="154"/>
      <c r="U121" s="139"/>
      <c r="V121" s="117"/>
      <c r="W121" s="117"/>
      <c r="X121" s="139"/>
    </row>
    <row r="122" spans="1:24" s="140" customFormat="1" ht="18.75" customHeight="1">
      <c r="A122" s="184"/>
      <c r="B122" s="185"/>
      <c r="C122" s="118"/>
      <c r="D122" s="186"/>
      <c r="E122" s="186"/>
      <c r="F122" s="185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85"/>
      <c r="T122" s="154"/>
      <c r="U122" s="139"/>
      <c r="V122" s="117"/>
      <c r="W122" s="117"/>
      <c r="X122" s="139"/>
    </row>
    <row r="123" spans="1:24" s="140" customFormat="1" ht="18.75" customHeight="1">
      <c r="A123" s="184"/>
      <c r="B123" s="185"/>
      <c r="C123" s="118"/>
      <c r="D123" s="186"/>
      <c r="E123" s="186"/>
      <c r="F123" s="185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85"/>
      <c r="T123" s="154"/>
      <c r="U123" s="139"/>
      <c r="V123" s="117"/>
      <c r="W123" s="117"/>
      <c r="X123" s="139"/>
    </row>
    <row r="124" spans="1:24" s="140" customFormat="1" ht="18.75" customHeight="1">
      <c r="A124" s="184"/>
      <c r="B124" s="185"/>
      <c r="C124" s="118"/>
      <c r="D124" s="186"/>
      <c r="E124" s="186"/>
      <c r="F124" s="185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85"/>
      <c r="T124" s="154"/>
      <c r="U124" s="139"/>
      <c r="V124" s="117"/>
      <c r="W124" s="117"/>
      <c r="X124" s="139"/>
    </row>
    <row r="125" spans="1:24" s="140" customFormat="1" ht="18.75" customHeight="1">
      <c r="A125" s="184"/>
      <c r="B125" s="185"/>
      <c r="C125" s="118"/>
      <c r="D125" s="186"/>
      <c r="E125" s="186"/>
      <c r="F125" s="185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85"/>
      <c r="T125" s="154"/>
      <c r="U125" s="139"/>
      <c r="V125" s="117"/>
      <c r="W125" s="117"/>
      <c r="X125" s="139"/>
    </row>
    <row r="126" spans="1:24" s="140" customFormat="1" ht="18.75" customHeight="1">
      <c r="A126" s="184"/>
      <c r="B126" s="185"/>
      <c r="C126" s="118"/>
      <c r="D126" s="186"/>
      <c r="E126" s="186"/>
      <c r="F126" s="185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85"/>
      <c r="T126" s="154"/>
      <c r="U126" s="139"/>
      <c r="V126" s="117"/>
      <c r="W126" s="117"/>
      <c r="X126" s="139"/>
    </row>
    <row r="127" spans="1:24" s="140" customFormat="1" ht="18.75" customHeight="1">
      <c r="A127" s="184"/>
      <c r="B127" s="185"/>
      <c r="C127" s="118"/>
      <c r="D127" s="186"/>
      <c r="E127" s="186"/>
      <c r="F127" s="185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85"/>
      <c r="T127" s="154"/>
      <c r="U127" s="139"/>
      <c r="V127" s="117"/>
      <c r="W127" s="117"/>
      <c r="X127" s="139"/>
    </row>
    <row r="128" spans="1:24" s="140" customFormat="1" ht="18.75" customHeight="1">
      <c r="A128" s="184"/>
      <c r="B128" s="185"/>
      <c r="C128" s="118"/>
      <c r="D128" s="186"/>
      <c r="E128" s="186"/>
      <c r="F128" s="185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85"/>
      <c r="T128" s="154"/>
      <c r="U128" s="139"/>
      <c r="V128" s="117"/>
      <c r="W128" s="117"/>
      <c r="X128" s="139"/>
    </row>
    <row r="129" spans="1:24" s="140" customFormat="1" ht="18.75" customHeight="1">
      <c r="A129" s="184"/>
      <c r="B129" s="185"/>
      <c r="C129" s="118"/>
      <c r="D129" s="186"/>
      <c r="E129" s="186"/>
      <c r="F129" s="185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85"/>
      <c r="T129" s="154"/>
      <c r="U129" s="139"/>
      <c r="V129" s="117"/>
      <c r="W129" s="117"/>
      <c r="X129" s="139"/>
    </row>
    <row r="130" spans="1:24" s="140" customFormat="1" ht="18.75" customHeight="1">
      <c r="A130" s="184"/>
      <c r="B130" s="185"/>
      <c r="C130" s="118"/>
      <c r="D130" s="186"/>
      <c r="E130" s="186"/>
      <c r="F130" s="185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85"/>
      <c r="T130" s="154"/>
      <c r="U130" s="139"/>
      <c r="V130" s="117"/>
      <c r="W130" s="117"/>
      <c r="X130" s="139"/>
    </row>
    <row r="131" spans="1:24" s="140" customFormat="1" ht="18.75" customHeight="1">
      <c r="A131" s="184"/>
      <c r="B131" s="185"/>
      <c r="C131" s="118"/>
      <c r="D131" s="186"/>
      <c r="E131" s="186"/>
      <c r="F131" s="185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85"/>
      <c r="T131" s="154"/>
      <c r="U131" s="139"/>
      <c r="V131" s="117"/>
      <c r="W131" s="117"/>
      <c r="X131" s="139"/>
    </row>
    <row r="132" spans="1:24" s="140" customFormat="1" ht="18.75" customHeight="1">
      <c r="A132" s="184"/>
      <c r="B132" s="185"/>
      <c r="C132" s="118"/>
      <c r="D132" s="186"/>
      <c r="E132" s="186"/>
      <c r="F132" s="185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85"/>
      <c r="T132" s="154"/>
      <c r="U132" s="139"/>
      <c r="V132" s="117"/>
      <c r="W132" s="117"/>
      <c r="X132" s="139"/>
    </row>
    <row r="133" spans="1:24" s="140" customFormat="1" ht="18.75" customHeight="1">
      <c r="A133" s="184"/>
      <c r="B133" s="185"/>
      <c r="C133" s="118"/>
      <c r="D133" s="186"/>
      <c r="E133" s="186"/>
      <c r="F133" s="185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85"/>
      <c r="T133" s="154"/>
      <c r="U133" s="139"/>
      <c r="V133" s="117"/>
      <c r="W133" s="117"/>
      <c r="X133" s="139"/>
    </row>
    <row r="134" spans="1:24" s="140" customFormat="1" ht="18.75" customHeight="1">
      <c r="A134" s="184"/>
      <c r="B134" s="185"/>
      <c r="C134" s="118"/>
      <c r="D134" s="186"/>
      <c r="E134" s="186"/>
      <c r="F134" s="185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85"/>
      <c r="T134" s="154"/>
      <c r="U134" s="139"/>
      <c r="V134" s="117"/>
      <c r="W134" s="117"/>
      <c r="X134" s="139"/>
    </row>
    <row r="135" spans="1:24" s="140" customFormat="1" ht="18.75" customHeight="1">
      <c r="A135" s="184"/>
      <c r="B135" s="185"/>
      <c r="C135" s="118"/>
      <c r="D135" s="186"/>
      <c r="E135" s="186"/>
      <c r="F135" s="185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85"/>
      <c r="T135" s="154"/>
      <c r="U135" s="139"/>
      <c r="V135" s="117"/>
      <c r="W135" s="117"/>
      <c r="X135" s="139"/>
    </row>
    <row r="136" spans="1:24" s="140" customFormat="1" ht="18.75" customHeight="1">
      <c r="A136" s="184"/>
      <c r="B136" s="185"/>
      <c r="C136" s="118"/>
      <c r="D136" s="186"/>
      <c r="E136" s="186"/>
      <c r="F136" s="185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85"/>
      <c r="T136" s="154"/>
      <c r="U136" s="139"/>
      <c r="V136" s="117"/>
      <c r="W136" s="117"/>
      <c r="X136" s="139"/>
    </row>
    <row r="137" spans="1:24" s="140" customFormat="1" ht="19.5" customHeight="1">
      <c r="A137" s="184"/>
      <c r="B137" s="185"/>
      <c r="C137" s="118"/>
      <c r="D137" s="186"/>
      <c r="E137" s="186"/>
      <c r="F137" s="185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85"/>
      <c r="T137" s="154"/>
      <c r="U137" s="139"/>
      <c r="V137" s="117"/>
      <c r="W137" s="117"/>
      <c r="X137" s="139"/>
    </row>
    <row r="138" spans="1:24" s="140" customFormat="1" ht="19.5" customHeight="1">
      <c r="A138" s="184"/>
      <c r="B138" s="185"/>
      <c r="C138" s="118"/>
      <c r="D138" s="186"/>
      <c r="E138" s="186"/>
      <c r="F138" s="185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85"/>
      <c r="T138" s="154"/>
      <c r="U138" s="139"/>
      <c r="V138" s="117"/>
      <c r="W138" s="117"/>
      <c r="X138" s="139"/>
    </row>
    <row r="139" spans="1:24" s="140" customFormat="1" ht="19.5" customHeight="1">
      <c r="A139" s="184"/>
      <c r="B139" s="185"/>
      <c r="C139" s="118"/>
      <c r="D139" s="186"/>
      <c r="E139" s="186"/>
      <c r="F139" s="185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85"/>
      <c r="T139" s="154"/>
      <c r="U139" s="139"/>
      <c r="V139" s="117"/>
      <c r="W139" s="117"/>
      <c r="X139" s="139"/>
    </row>
    <row r="140" spans="1:24" s="140" customFormat="1" ht="19.5" customHeight="1">
      <c r="A140" s="184"/>
      <c r="B140" s="185"/>
      <c r="C140" s="118"/>
      <c r="D140" s="186"/>
      <c r="E140" s="186"/>
      <c r="F140" s="185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85"/>
      <c r="T140" s="154"/>
      <c r="U140" s="139"/>
      <c r="V140" s="117"/>
      <c r="W140" s="117"/>
      <c r="X140" s="139"/>
    </row>
    <row r="141" spans="1:24" s="140" customFormat="1" ht="19.5" customHeight="1">
      <c r="A141" s="184"/>
      <c r="B141" s="185"/>
      <c r="C141" s="118"/>
      <c r="D141" s="186"/>
      <c r="E141" s="186"/>
      <c r="F141" s="185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85"/>
      <c r="T141" s="154"/>
      <c r="U141" s="139"/>
      <c r="V141" s="117"/>
      <c r="W141" s="117"/>
      <c r="X141" s="139"/>
    </row>
    <row r="142" spans="1:24" s="140" customFormat="1" ht="19.5" customHeight="1">
      <c r="A142" s="184"/>
      <c r="B142" s="185"/>
      <c r="C142" s="118"/>
      <c r="D142" s="186"/>
      <c r="E142" s="186"/>
      <c r="F142" s="185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85"/>
      <c r="T142" s="154"/>
      <c r="U142" s="139"/>
      <c r="V142" s="117"/>
      <c r="W142" s="117"/>
      <c r="X142" s="139"/>
    </row>
    <row r="143" spans="1:24" s="140" customFormat="1" ht="19.5" customHeight="1">
      <c r="A143" s="184"/>
      <c r="B143" s="185"/>
      <c r="C143" s="118"/>
      <c r="D143" s="186"/>
      <c r="E143" s="186"/>
      <c r="F143" s="185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85"/>
      <c r="T143" s="154"/>
      <c r="U143" s="139"/>
      <c r="V143" s="117"/>
      <c r="W143" s="117"/>
      <c r="X143" s="139"/>
    </row>
    <row r="144" spans="1:24" s="140" customFormat="1" ht="19.5" customHeight="1">
      <c r="A144" s="184"/>
      <c r="B144" s="185"/>
      <c r="C144" s="118"/>
      <c r="D144" s="186"/>
      <c r="E144" s="186"/>
      <c r="F144" s="185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85"/>
      <c r="T144" s="154"/>
      <c r="U144" s="139"/>
      <c r="V144" s="117"/>
      <c r="W144" s="117"/>
      <c r="X144" s="139"/>
    </row>
    <row r="145" spans="1:24" s="140" customFormat="1" ht="19.5" customHeight="1">
      <c r="A145" s="184"/>
      <c r="B145" s="185"/>
      <c r="C145" s="118"/>
      <c r="D145" s="186"/>
      <c r="E145" s="186"/>
      <c r="F145" s="185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85"/>
      <c r="T145" s="154"/>
      <c r="U145" s="139"/>
      <c r="V145" s="117"/>
      <c r="W145" s="117"/>
      <c r="X145" s="139"/>
    </row>
    <row r="146" spans="1:24" s="140" customFormat="1" ht="19.5" customHeight="1">
      <c r="A146" s="184"/>
      <c r="B146" s="185"/>
      <c r="C146" s="118"/>
      <c r="D146" s="186"/>
      <c r="E146" s="186"/>
      <c r="F146" s="185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85"/>
      <c r="T146" s="154"/>
      <c r="U146" s="139"/>
      <c r="V146" s="117"/>
      <c r="W146" s="117"/>
      <c r="X146" s="139"/>
    </row>
    <row r="147" spans="1:24" s="140" customFormat="1" ht="19.5" customHeight="1">
      <c r="A147" s="184"/>
      <c r="B147" s="185"/>
      <c r="C147" s="118"/>
      <c r="D147" s="186"/>
      <c r="E147" s="186"/>
      <c r="F147" s="185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85"/>
      <c r="T147" s="154"/>
      <c r="U147" s="139"/>
      <c r="V147" s="117"/>
      <c r="W147" s="117"/>
      <c r="X147" s="139"/>
    </row>
    <row r="148" spans="1:24" s="140" customFormat="1" ht="19.5" customHeight="1">
      <c r="A148" s="184"/>
      <c r="B148" s="185"/>
      <c r="C148" s="118"/>
      <c r="D148" s="186"/>
      <c r="E148" s="186"/>
      <c r="F148" s="185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85"/>
      <c r="T148" s="154"/>
      <c r="U148" s="139"/>
      <c r="V148" s="117"/>
      <c r="W148" s="117"/>
      <c r="X148" s="139"/>
    </row>
    <row r="149" spans="1:24" s="140" customFormat="1" ht="19.5" customHeight="1">
      <c r="A149" s="184"/>
      <c r="B149" s="185"/>
      <c r="C149" s="118"/>
      <c r="D149" s="186"/>
      <c r="E149" s="186"/>
      <c r="F149" s="185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85"/>
      <c r="T149" s="154"/>
      <c r="U149" s="139"/>
      <c r="V149" s="117"/>
      <c r="W149" s="117"/>
      <c r="X149" s="139"/>
    </row>
    <row r="150" spans="1:24" s="140" customFormat="1" ht="19.5" customHeight="1">
      <c r="A150" s="184"/>
      <c r="B150" s="185"/>
      <c r="C150" s="118"/>
      <c r="D150" s="186"/>
      <c r="E150" s="186"/>
      <c r="F150" s="185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85"/>
      <c r="T150" s="154"/>
      <c r="U150" s="139"/>
      <c r="V150" s="117"/>
      <c r="W150" s="117"/>
      <c r="X150" s="139"/>
    </row>
    <row r="151" spans="1:24" s="140" customFormat="1" ht="19.5" customHeight="1">
      <c r="A151" s="184"/>
      <c r="B151" s="185"/>
      <c r="C151" s="118"/>
      <c r="D151" s="186"/>
      <c r="E151" s="186"/>
      <c r="F151" s="185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85"/>
      <c r="T151" s="154"/>
      <c r="U151" s="139"/>
      <c r="V151" s="117"/>
      <c r="W151" s="117"/>
      <c r="X151" s="139"/>
    </row>
    <row r="152" spans="1:24" s="140" customFormat="1" ht="19.5" customHeight="1">
      <c r="A152" s="184"/>
      <c r="B152" s="185"/>
      <c r="C152" s="118"/>
      <c r="D152" s="186"/>
      <c r="E152" s="186"/>
      <c r="F152" s="185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85"/>
      <c r="T152" s="154"/>
      <c r="U152" s="139"/>
      <c r="V152" s="117"/>
      <c r="W152" s="117"/>
      <c r="X152" s="139"/>
    </row>
    <row r="153" spans="1:24" s="140" customFormat="1" ht="19.5" customHeight="1">
      <c r="A153" s="184"/>
      <c r="B153" s="185"/>
      <c r="C153" s="118"/>
      <c r="D153" s="186"/>
      <c r="E153" s="186"/>
      <c r="F153" s="185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85"/>
      <c r="T153" s="154"/>
      <c r="U153" s="139"/>
      <c r="V153" s="117"/>
      <c r="W153" s="117"/>
      <c r="X153" s="139"/>
    </row>
    <row r="154" spans="1:24" s="140" customFormat="1" ht="13.5" customHeight="1">
      <c r="A154" s="184"/>
      <c r="B154" s="185"/>
      <c r="C154" s="118"/>
      <c r="D154" s="186"/>
      <c r="E154" s="186"/>
      <c r="F154" s="185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85"/>
      <c r="T154" s="154"/>
      <c r="U154" s="139"/>
      <c r="V154" s="117"/>
      <c r="W154" s="117"/>
      <c r="X154" s="139"/>
    </row>
    <row r="155" spans="1:24" s="140" customFormat="1" ht="19.5" customHeight="1">
      <c r="A155" s="184"/>
      <c r="B155" s="185"/>
      <c r="C155" s="118"/>
      <c r="D155" s="186"/>
      <c r="E155" s="186"/>
      <c r="F155" s="185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  <c r="Q155" s="154"/>
      <c r="R155" s="154"/>
      <c r="S155" s="185"/>
      <c r="T155" s="154"/>
      <c r="U155" s="139"/>
      <c r="V155" s="117"/>
      <c r="W155" s="117"/>
      <c r="X155" s="139"/>
    </row>
    <row r="156" spans="1:24" s="140" customFormat="1" ht="19.5" customHeight="1">
      <c r="A156" s="184"/>
      <c r="B156" s="185"/>
      <c r="C156" s="118"/>
      <c r="D156" s="186"/>
      <c r="E156" s="186"/>
      <c r="F156" s="185"/>
      <c r="G156" s="154"/>
      <c r="H156" s="154"/>
      <c r="I156" s="154"/>
      <c r="J156" s="154"/>
      <c r="K156" s="154"/>
      <c r="L156" s="154"/>
      <c r="M156" s="154"/>
      <c r="N156" s="154"/>
      <c r="O156" s="154"/>
      <c r="P156" s="154"/>
      <c r="Q156" s="154"/>
      <c r="R156" s="154"/>
      <c r="S156" s="185"/>
      <c r="T156" s="154"/>
      <c r="U156" s="139"/>
      <c r="V156" s="117"/>
      <c r="W156" s="117"/>
      <c r="X156" s="139"/>
    </row>
    <row r="157" spans="1:24" s="140" customFormat="1" ht="19.5" customHeight="1">
      <c r="A157" s="184"/>
      <c r="B157" s="185"/>
      <c r="C157" s="118"/>
      <c r="D157" s="186"/>
      <c r="E157" s="186"/>
      <c r="F157" s="185"/>
      <c r="G157" s="154"/>
      <c r="H157" s="154"/>
      <c r="I157" s="154"/>
      <c r="J157" s="154"/>
      <c r="K157" s="154"/>
      <c r="L157" s="154"/>
      <c r="M157" s="154"/>
      <c r="N157" s="154"/>
      <c r="O157" s="154"/>
      <c r="P157" s="154"/>
      <c r="Q157" s="154"/>
      <c r="R157" s="154"/>
      <c r="S157" s="185"/>
      <c r="T157" s="154"/>
      <c r="U157" s="139"/>
      <c r="V157" s="117"/>
      <c r="W157" s="117"/>
      <c r="X157" s="139"/>
    </row>
    <row r="158" spans="1:24" s="140" customFormat="1" ht="19.5" customHeight="1">
      <c r="A158" s="184"/>
      <c r="B158" s="185"/>
      <c r="C158" s="118"/>
      <c r="D158" s="186"/>
      <c r="E158" s="186"/>
      <c r="F158" s="185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  <c r="S158" s="185"/>
      <c r="T158" s="154"/>
      <c r="U158" s="139"/>
      <c r="V158" s="117"/>
      <c r="W158" s="117"/>
      <c r="X158" s="139"/>
    </row>
    <row r="159" spans="1:24" s="140" customFormat="1" ht="19.5" customHeight="1">
      <c r="A159" s="184"/>
      <c r="B159" s="185"/>
      <c r="C159" s="118"/>
      <c r="D159" s="186"/>
      <c r="E159" s="186"/>
      <c r="F159" s="185"/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85"/>
      <c r="T159" s="154"/>
      <c r="U159" s="139"/>
      <c r="V159" s="117"/>
      <c r="W159" s="117"/>
      <c r="X159" s="139"/>
    </row>
    <row r="160" spans="1:24" s="140" customFormat="1" ht="19.5" customHeight="1">
      <c r="A160" s="184"/>
      <c r="B160" s="185"/>
      <c r="C160" s="118"/>
      <c r="D160" s="186"/>
      <c r="E160" s="186"/>
      <c r="F160" s="185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85"/>
      <c r="T160" s="154"/>
      <c r="U160" s="139"/>
      <c r="V160" s="117"/>
      <c r="W160" s="117"/>
      <c r="X160" s="139"/>
    </row>
    <row r="161" spans="1:24" s="140" customFormat="1" ht="19.5" customHeight="1">
      <c r="A161" s="184"/>
      <c r="B161" s="185"/>
      <c r="C161" s="118"/>
      <c r="D161" s="186"/>
      <c r="E161" s="186"/>
      <c r="F161" s="185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85"/>
      <c r="T161" s="154"/>
      <c r="U161" s="139"/>
      <c r="V161" s="117"/>
      <c r="W161" s="117"/>
      <c r="X161" s="139"/>
    </row>
    <row r="162" spans="1:24" s="140" customFormat="1" ht="19.5" customHeight="1">
      <c r="A162" s="184"/>
      <c r="B162" s="185"/>
      <c r="C162" s="118"/>
      <c r="D162" s="186"/>
      <c r="E162" s="186"/>
      <c r="F162" s="185"/>
      <c r="G162" s="154"/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  <c r="S162" s="185"/>
      <c r="T162" s="154"/>
      <c r="U162" s="139"/>
      <c r="V162" s="117"/>
      <c r="W162" s="117"/>
      <c r="X162" s="139"/>
    </row>
    <row r="163" spans="1:24" s="140" customFormat="1" ht="19.5" customHeight="1">
      <c r="A163" s="184"/>
      <c r="B163" s="185"/>
      <c r="C163" s="118"/>
      <c r="D163" s="186"/>
      <c r="E163" s="186"/>
      <c r="F163" s="185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85"/>
      <c r="T163" s="154"/>
      <c r="U163" s="139"/>
      <c r="V163" s="117"/>
      <c r="W163" s="117"/>
      <c r="X163" s="139"/>
    </row>
    <row r="164" spans="1:24" s="140" customFormat="1" ht="19.5" customHeight="1">
      <c r="A164" s="184"/>
      <c r="B164" s="185"/>
      <c r="C164" s="118"/>
      <c r="D164" s="186"/>
      <c r="E164" s="186"/>
      <c r="F164" s="185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85"/>
      <c r="T164" s="154"/>
      <c r="U164" s="139"/>
      <c r="V164" s="117"/>
      <c r="W164" s="117"/>
      <c r="X164" s="139"/>
    </row>
    <row r="165" spans="1:24" s="140" customFormat="1" ht="19.5" customHeight="1">
      <c r="A165" s="184"/>
      <c r="B165" s="185"/>
      <c r="C165" s="118"/>
      <c r="D165" s="186"/>
      <c r="E165" s="186"/>
      <c r="F165" s="185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85"/>
      <c r="T165" s="154"/>
      <c r="U165" s="139"/>
      <c r="V165" s="117"/>
      <c r="W165" s="117"/>
      <c r="X165" s="139"/>
    </row>
    <row r="166" spans="1:24" s="140" customFormat="1" ht="19.5" customHeight="1">
      <c r="A166" s="184"/>
      <c r="B166" s="185"/>
      <c r="C166" s="118"/>
      <c r="D166" s="186"/>
      <c r="E166" s="186"/>
      <c r="F166" s="185"/>
      <c r="G166" s="154"/>
      <c r="H166" s="154"/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85"/>
      <c r="T166" s="154"/>
      <c r="U166" s="139"/>
      <c r="V166" s="117"/>
      <c r="W166" s="117"/>
      <c r="X166" s="139"/>
    </row>
    <row r="167" spans="1:24" s="140" customFormat="1" ht="19.5" customHeight="1">
      <c r="A167" s="184"/>
      <c r="B167" s="185"/>
      <c r="C167" s="118"/>
      <c r="D167" s="186"/>
      <c r="E167" s="186"/>
      <c r="F167" s="185"/>
      <c r="G167" s="154"/>
      <c r="H167" s="154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85"/>
      <c r="T167" s="154"/>
      <c r="U167" s="139"/>
      <c r="V167" s="117"/>
      <c r="W167" s="117"/>
      <c r="X167" s="139"/>
    </row>
    <row r="168" spans="1:24" s="140" customFormat="1" ht="19.5" customHeight="1">
      <c r="A168" s="184"/>
      <c r="B168" s="185"/>
      <c r="C168" s="118"/>
      <c r="D168" s="186"/>
      <c r="E168" s="186"/>
      <c r="F168" s="185"/>
      <c r="G168" s="154"/>
      <c r="H168" s="154"/>
      <c r="I168" s="154"/>
      <c r="J168" s="154"/>
      <c r="K168" s="154"/>
      <c r="L168" s="154"/>
      <c r="M168" s="154"/>
      <c r="N168" s="154"/>
      <c r="O168" s="154"/>
      <c r="P168" s="154"/>
      <c r="Q168" s="154"/>
      <c r="R168" s="154"/>
      <c r="S168" s="185"/>
      <c r="T168" s="154"/>
      <c r="U168" s="139"/>
      <c r="V168" s="117"/>
      <c r="W168" s="117"/>
      <c r="X168" s="139"/>
    </row>
    <row r="169" spans="1:24" s="140" customFormat="1" ht="19.5" customHeight="1">
      <c r="A169" s="184"/>
      <c r="B169" s="185"/>
      <c r="C169" s="118"/>
      <c r="D169" s="186"/>
      <c r="E169" s="186"/>
      <c r="F169" s="185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85"/>
      <c r="T169" s="154"/>
      <c r="U169" s="139"/>
      <c r="V169" s="117"/>
      <c r="W169" s="117"/>
      <c r="X169" s="139"/>
    </row>
    <row r="170" spans="1:24" s="140" customFormat="1" ht="19.5" customHeight="1">
      <c r="A170" s="184"/>
      <c r="B170" s="185"/>
      <c r="C170" s="118"/>
      <c r="D170" s="186"/>
      <c r="E170" s="186"/>
      <c r="F170" s="185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85"/>
      <c r="T170" s="154"/>
      <c r="U170" s="139"/>
      <c r="V170" s="117"/>
      <c r="W170" s="117"/>
      <c r="X170" s="139"/>
    </row>
    <row r="171" spans="1:24" s="140" customFormat="1" ht="19.5" customHeight="1">
      <c r="A171" s="184"/>
      <c r="B171" s="185"/>
      <c r="C171" s="118"/>
      <c r="D171" s="186"/>
      <c r="E171" s="186"/>
      <c r="F171" s="185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85"/>
      <c r="T171" s="154"/>
      <c r="U171" s="139"/>
      <c r="V171" s="117"/>
      <c r="W171" s="117"/>
      <c r="X171" s="139"/>
    </row>
    <row r="172" spans="1:24" s="140" customFormat="1" ht="19.5" customHeight="1">
      <c r="A172" s="184"/>
      <c r="B172" s="185"/>
      <c r="C172" s="118"/>
      <c r="D172" s="186"/>
      <c r="E172" s="186"/>
      <c r="F172" s="185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85"/>
      <c r="T172" s="154"/>
      <c r="U172" s="139"/>
      <c r="V172" s="117"/>
      <c r="W172" s="117"/>
      <c r="X172" s="139"/>
    </row>
    <row r="173" spans="1:24" s="140" customFormat="1" ht="19.5" customHeight="1">
      <c r="A173" s="184"/>
      <c r="B173" s="185"/>
      <c r="C173" s="118"/>
      <c r="D173" s="186"/>
      <c r="E173" s="186"/>
      <c r="F173" s="185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85"/>
      <c r="T173" s="154"/>
      <c r="U173" s="139"/>
      <c r="V173" s="117"/>
      <c r="W173" s="117"/>
      <c r="X173" s="139"/>
    </row>
    <row r="174" spans="1:24" s="140" customFormat="1" ht="19.5" customHeight="1">
      <c r="A174" s="184"/>
      <c r="B174" s="185"/>
      <c r="C174" s="118"/>
      <c r="D174" s="186"/>
      <c r="E174" s="186"/>
      <c r="F174" s="185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85"/>
      <c r="T174" s="154"/>
      <c r="U174" s="139"/>
      <c r="V174" s="117"/>
      <c r="W174" s="117"/>
      <c r="X174" s="139"/>
    </row>
    <row r="175" spans="1:24" s="140" customFormat="1" ht="19.5" customHeight="1">
      <c r="A175" s="184"/>
      <c r="B175" s="185"/>
      <c r="C175" s="118"/>
      <c r="D175" s="186"/>
      <c r="E175" s="186"/>
      <c r="F175" s="185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85"/>
      <c r="T175" s="154"/>
      <c r="U175" s="139"/>
      <c r="V175" s="117"/>
      <c r="W175" s="117"/>
      <c r="X175" s="139"/>
    </row>
    <row r="176" spans="1:24" s="140" customFormat="1" ht="19.5" customHeight="1">
      <c r="A176" s="184"/>
      <c r="B176" s="185"/>
      <c r="C176" s="118"/>
      <c r="D176" s="186"/>
      <c r="E176" s="186"/>
      <c r="F176" s="185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85"/>
      <c r="T176" s="154"/>
      <c r="U176" s="139"/>
      <c r="V176" s="117"/>
      <c r="W176" s="117"/>
      <c r="X176" s="139"/>
    </row>
    <row r="177" spans="1:24" s="140" customFormat="1" ht="15" customHeight="1">
      <c r="A177" s="184"/>
      <c r="B177" s="185"/>
      <c r="C177" s="118"/>
      <c r="D177" s="186"/>
      <c r="E177" s="186"/>
      <c r="F177" s="185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85"/>
      <c r="T177" s="154"/>
      <c r="U177" s="139"/>
      <c r="V177" s="117"/>
      <c r="W177" s="117"/>
      <c r="X177" s="139"/>
    </row>
    <row r="178" spans="1:24" s="140" customFormat="1" ht="12.75" customHeight="1">
      <c r="A178" s="184"/>
      <c r="B178" s="185"/>
      <c r="C178" s="118"/>
      <c r="D178" s="186"/>
      <c r="E178" s="186"/>
      <c r="F178" s="185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85"/>
      <c r="T178" s="154"/>
      <c r="U178" s="139"/>
      <c r="V178" s="117"/>
      <c r="W178" s="117"/>
      <c r="X178" s="139"/>
    </row>
    <row r="179" spans="1:24" s="140" customFormat="1" ht="13.5" customHeight="1">
      <c r="A179" s="184"/>
      <c r="B179" s="185"/>
      <c r="C179" s="118"/>
      <c r="D179" s="186"/>
      <c r="E179" s="186"/>
      <c r="F179" s="185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85"/>
      <c r="T179" s="154"/>
      <c r="U179" s="139"/>
      <c r="V179" s="117"/>
      <c r="W179" s="117"/>
      <c r="X179" s="139"/>
    </row>
    <row r="180" spans="1:24" s="140" customFormat="1" ht="13.5" customHeight="1">
      <c r="A180" s="184"/>
      <c r="B180" s="185"/>
      <c r="C180" s="118"/>
      <c r="D180" s="186"/>
      <c r="E180" s="186"/>
      <c r="F180" s="185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85"/>
      <c r="T180" s="154"/>
      <c r="U180" s="139"/>
      <c r="V180" s="117"/>
      <c r="W180" s="117"/>
      <c r="X180" s="139"/>
    </row>
    <row r="181" spans="1:24" s="140" customFormat="1" ht="13.5" customHeight="1">
      <c r="A181" s="184"/>
      <c r="B181" s="185"/>
      <c r="C181" s="118"/>
      <c r="D181" s="186"/>
      <c r="E181" s="186"/>
      <c r="F181" s="185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85"/>
      <c r="T181" s="154"/>
      <c r="U181" s="139"/>
      <c r="V181" s="117"/>
      <c r="W181" s="117"/>
      <c r="X181" s="139"/>
    </row>
    <row r="182" spans="1:24" s="140" customFormat="1" ht="19.5" customHeight="1">
      <c r="A182" s="184"/>
      <c r="B182" s="185"/>
      <c r="C182" s="118"/>
      <c r="D182" s="186"/>
      <c r="E182" s="186"/>
      <c r="F182" s="185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85"/>
      <c r="T182" s="154"/>
      <c r="U182" s="139"/>
      <c r="V182" s="117"/>
      <c r="W182" s="117"/>
      <c r="X182" s="139"/>
    </row>
    <row r="183" spans="1:24" s="140" customFormat="1" ht="19.5" customHeight="1">
      <c r="A183" s="184"/>
      <c r="B183" s="185"/>
      <c r="C183" s="118"/>
      <c r="D183" s="186"/>
      <c r="E183" s="186"/>
      <c r="F183" s="185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85"/>
      <c r="T183" s="154"/>
      <c r="U183" s="139"/>
      <c r="V183" s="117"/>
      <c r="W183" s="117"/>
      <c r="X183" s="139"/>
    </row>
    <row r="184" spans="1:24" s="140" customFormat="1" ht="19.5" customHeight="1">
      <c r="A184" s="184"/>
      <c r="B184" s="185"/>
      <c r="C184" s="118"/>
      <c r="D184" s="186"/>
      <c r="E184" s="186"/>
      <c r="F184" s="185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85"/>
      <c r="T184" s="154"/>
      <c r="U184" s="139"/>
      <c r="V184" s="117"/>
      <c r="W184" s="117"/>
      <c r="X184" s="139"/>
    </row>
    <row r="185" spans="1:24" s="140" customFormat="1" ht="22.5" customHeight="1">
      <c r="A185" s="184"/>
      <c r="B185" s="185"/>
      <c r="C185" s="118"/>
      <c r="D185" s="186"/>
      <c r="E185" s="186"/>
      <c r="F185" s="185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85"/>
      <c r="T185" s="154"/>
      <c r="U185" s="139"/>
      <c r="V185" s="117"/>
      <c r="W185" s="117"/>
      <c r="X185" s="139"/>
    </row>
    <row r="186" spans="1:24" s="140" customFormat="1" ht="22.5" customHeight="1">
      <c r="A186" s="184"/>
      <c r="B186" s="185"/>
      <c r="C186" s="118"/>
      <c r="D186" s="186"/>
      <c r="E186" s="186"/>
      <c r="F186" s="185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85"/>
      <c r="T186" s="154"/>
      <c r="U186" s="139"/>
      <c r="V186" s="117"/>
      <c r="W186" s="117"/>
      <c r="X186" s="139"/>
    </row>
    <row r="187" spans="1:24" s="140" customFormat="1" ht="22.5" customHeight="1">
      <c r="A187" s="184"/>
      <c r="B187" s="185"/>
      <c r="C187" s="118"/>
      <c r="D187" s="186"/>
      <c r="E187" s="186"/>
      <c r="F187" s="185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85"/>
      <c r="T187" s="154"/>
      <c r="U187" s="139"/>
      <c r="V187" s="117"/>
      <c r="W187" s="117"/>
      <c r="X187" s="139"/>
    </row>
    <row r="188" spans="1:24" s="140" customFormat="1" ht="22.5" customHeight="1">
      <c r="A188" s="184"/>
      <c r="B188" s="185"/>
      <c r="C188" s="118"/>
      <c r="D188" s="186"/>
      <c r="E188" s="186"/>
      <c r="F188" s="185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85"/>
      <c r="T188" s="154"/>
      <c r="U188" s="139"/>
      <c r="V188" s="117"/>
      <c r="W188" s="117"/>
      <c r="X188" s="139"/>
    </row>
    <row r="189" spans="1:24" s="140" customFormat="1" ht="22.5" customHeight="1">
      <c r="A189" s="184"/>
      <c r="B189" s="185"/>
      <c r="C189" s="118"/>
      <c r="D189" s="186"/>
      <c r="E189" s="186"/>
      <c r="F189" s="185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85"/>
      <c r="T189" s="154"/>
      <c r="U189" s="139"/>
      <c r="V189" s="117"/>
      <c r="W189" s="117"/>
      <c r="X189" s="139"/>
    </row>
    <row r="190" spans="1:24" s="140" customFormat="1" ht="22.5" customHeight="1">
      <c r="A190" s="184"/>
      <c r="B190" s="185"/>
      <c r="C190" s="118"/>
      <c r="D190" s="186"/>
      <c r="E190" s="186"/>
      <c r="F190" s="185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85"/>
      <c r="T190" s="154"/>
      <c r="U190" s="139"/>
      <c r="V190" s="117"/>
      <c r="W190" s="117"/>
      <c r="X190" s="139"/>
    </row>
    <row r="191" spans="1:24" s="140" customFormat="1" ht="22.5" customHeight="1">
      <c r="A191" s="184"/>
      <c r="B191" s="185"/>
      <c r="C191" s="118"/>
      <c r="D191" s="186"/>
      <c r="E191" s="186"/>
      <c r="F191" s="185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85"/>
      <c r="T191" s="154"/>
      <c r="U191" s="139"/>
      <c r="V191" s="117"/>
      <c r="W191" s="117"/>
      <c r="X191" s="139"/>
    </row>
    <row r="192" spans="1:24" s="140" customFormat="1" ht="22.5" customHeight="1">
      <c r="A192" s="184"/>
      <c r="B192" s="185"/>
      <c r="C192" s="118"/>
      <c r="D192" s="186"/>
      <c r="E192" s="186"/>
      <c r="F192" s="185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85"/>
      <c r="T192" s="154"/>
      <c r="U192" s="139"/>
      <c r="V192" s="117"/>
      <c r="W192" s="117"/>
      <c r="X192" s="139"/>
    </row>
    <row r="193" spans="1:24" s="140" customFormat="1" ht="22.5" customHeight="1">
      <c r="A193" s="184"/>
      <c r="B193" s="185"/>
      <c r="C193" s="118"/>
      <c r="D193" s="186"/>
      <c r="E193" s="186"/>
      <c r="F193" s="185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85"/>
      <c r="T193" s="154"/>
      <c r="U193" s="139"/>
      <c r="V193" s="117"/>
      <c r="W193" s="117"/>
      <c r="X193" s="139"/>
    </row>
    <row r="194" spans="1:24" s="140" customFormat="1" ht="22.5" customHeight="1">
      <c r="A194" s="184"/>
      <c r="B194" s="185"/>
      <c r="C194" s="118"/>
      <c r="D194" s="186"/>
      <c r="E194" s="186"/>
      <c r="F194" s="185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85"/>
      <c r="T194" s="154"/>
      <c r="U194" s="139"/>
      <c r="V194" s="117"/>
      <c r="W194" s="117"/>
      <c r="X194" s="139"/>
    </row>
    <row r="195" spans="1:24" s="140" customFormat="1" ht="22.5" customHeight="1">
      <c r="A195" s="184"/>
      <c r="B195" s="185"/>
      <c r="C195" s="118"/>
      <c r="D195" s="186"/>
      <c r="E195" s="186"/>
      <c r="F195" s="185"/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85"/>
      <c r="T195" s="154"/>
      <c r="U195" s="139"/>
      <c r="V195" s="117"/>
      <c r="W195" s="117"/>
      <c r="X195" s="139"/>
    </row>
    <row r="196" spans="1:24" s="140" customFormat="1" ht="22.5" customHeight="1">
      <c r="A196" s="184"/>
      <c r="B196" s="185"/>
      <c r="C196" s="118"/>
      <c r="D196" s="186"/>
      <c r="E196" s="186"/>
      <c r="F196" s="185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85"/>
      <c r="T196" s="154"/>
      <c r="U196" s="139"/>
      <c r="V196" s="117"/>
      <c r="W196" s="117"/>
      <c r="X196" s="139"/>
    </row>
    <row r="197" spans="1:24" s="140" customFormat="1" ht="22.5" customHeight="1">
      <c r="A197" s="184"/>
      <c r="B197" s="185"/>
      <c r="C197" s="118"/>
      <c r="D197" s="186"/>
      <c r="E197" s="186"/>
      <c r="F197" s="185"/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85"/>
      <c r="T197" s="154"/>
      <c r="U197" s="139"/>
      <c r="V197" s="117"/>
      <c r="W197" s="117"/>
      <c r="X197" s="139"/>
    </row>
    <row r="198" spans="1:24" s="140" customFormat="1" ht="22.5" customHeight="1">
      <c r="A198" s="184"/>
      <c r="B198" s="185"/>
      <c r="C198" s="118"/>
      <c r="D198" s="186"/>
      <c r="E198" s="186"/>
      <c r="F198" s="185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85"/>
      <c r="T198" s="154"/>
      <c r="U198" s="139"/>
      <c r="V198" s="117"/>
      <c r="W198" s="117"/>
      <c r="X198" s="139"/>
    </row>
    <row r="199" spans="1:24" s="140" customFormat="1" ht="22.5" customHeight="1">
      <c r="A199" s="184"/>
      <c r="B199" s="185"/>
      <c r="C199" s="118"/>
      <c r="D199" s="186"/>
      <c r="E199" s="186"/>
      <c r="F199" s="185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85"/>
      <c r="T199" s="154"/>
      <c r="U199" s="139"/>
      <c r="V199" s="117"/>
      <c r="W199" s="117"/>
      <c r="X199" s="139"/>
    </row>
    <row r="200" spans="1:24" s="140" customFormat="1" ht="22.5" customHeight="1">
      <c r="A200" s="184"/>
      <c r="B200" s="185"/>
      <c r="C200" s="118"/>
      <c r="D200" s="186"/>
      <c r="E200" s="186"/>
      <c r="F200" s="185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85"/>
      <c r="T200" s="154"/>
      <c r="U200" s="139"/>
      <c r="V200" s="117"/>
      <c r="W200" s="117"/>
      <c r="X200" s="139"/>
    </row>
    <row r="201" spans="1:24" s="140" customFormat="1" ht="22.5" customHeight="1">
      <c r="A201" s="184"/>
      <c r="B201" s="185"/>
      <c r="C201" s="118"/>
      <c r="D201" s="186"/>
      <c r="E201" s="186"/>
      <c r="F201" s="185"/>
      <c r="G201" s="154"/>
      <c r="H201" s="154"/>
      <c r="I201" s="154"/>
      <c r="J201" s="154"/>
      <c r="K201" s="154"/>
      <c r="L201" s="154"/>
      <c r="M201" s="154"/>
      <c r="N201" s="154"/>
      <c r="O201" s="154"/>
      <c r="P201" s="154"/>
      <c r="Q201" s="154"/>
      <c r="R201" s="154"/>
      <c r="S201" s="185"/>
      <c r="T201" s="154"/>
      <c r="U201" s="139"/>
      <c r="V201" s="117"/>
      <c r="W201" s="117"/>
      <c r="X201" s="139"/>
    </row>
    <row r="202" spans="1:24" s="140" customFormat="1" ht="22.5" customHeight="1">
      <c r="A202" s="184"/>
      <c r="B202" s="185"/>
      <c r="C202" s="118"/>
      <c r="D202" s="186"/>
      <c r="E202" s="186"/>
      <c r="F202" s="185"/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85"/>
      <c r="T202" s="154"/>
      <c r="U202" s="139"/>
      <c r="V202" s="117"/>
      <c r="W202" s="117"/>
      <c r="X202" s="139"/>
    </row>
    <row r="203" spans="1:24" s="140" customFormat="1" ht="22.5" customHeight="1">
      <c r="A203" s="184"/>
      <c r="B203" s="185"/>
      <c r="C203" s="118"/>
      <c r="D203" s="186"/>
      <c r="E203" s="186"/>
      <c r="F203" s="185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85"/>
      <c r="T203" s="154"/>
      <c r="U203" s="139"/>
      <c r="V203" s="117"/>
      <c r="W203" s="117"/>
      <c r="X203" s="139"/>
    </row>
    <row r="204" spans="1:24" s="140" customFormat="1">
      <c r="A204" s="184"/>
      <c r="B204" s="185"/>
      <c r="C204" s="118"/>
      <c r="D204" s="186"/>
      <c r="E204" s="186"/>
      <c r="F204" s="185"/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85"/>
      <c r="T204" s="154"/>
      <c r="U204" s="139"/>
      <c r="V204" s="117"/>
      <c r="W204" s="117"/>
      <c r="X204" s="139"/>
    </row>
    <row r="205" spans="1:24" s="140" customFormat="1">
      <c r="A205" s="184"/>
      <c r="B205" s="185"/>
      <c r="C205" s="118"/>
      <c r="D205" s="186"/>
      <c r="E205" s="186"/>
      <c r="F205" s="185"/>
      <c r="G205" s="154"/>
      <c r="H205" s="154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  <c r="S205" s="185"/>
      <c r="T205" s="154"/>
      <c r="U205" s="139"/>
      <c r="V205" s="117"/>
      <c r="W205" s="117"/>
      <c r="X205" s="139"/>
    </row>
    <row r="206" spans="1:24" s="140" customFormat="1">
      <c r="A206" s="184"/>
      <c r="B206" s="185"/>
      <c r="C206" s="118"/>
      <c r="D206" s="186"/>
      <c r="E206" s="186"/>
      <c r="F206" s="185"/>
      <c r="G206" s="154"/>
      <c r="H206" s="154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85"/>
      <c r="T206" s="154"/>
      <c r="U206" s="139"/>
      <c r="V206" s="117"/>
      <c r="W206" s="117"/>
      <c r="X206" s="139"/>
    </row>
    <row r="207" spans="1:24" s="140" customFormat="1">
      <c r="A207" s="184"/>
      <c r="B207" s="185"/>
      <c r="C207" s="118"/>
      <c r="D207" s="186"/>
      <c r="E207" s="186"/>
      <c r="F207" s="185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4"/>
      <c r="R207" s="154"/>
      <c r="S207" s="185"/>
      <c r="T207" s="154"/>
      <c r="U207" s="139"/>
      <c r="V207" s="117"/>
      <c r="W207" s="117"/>
      <c r="X207" s="139"/>
    </row>
    <row r="208" spans="1:24" s="140" customFormat="1">
      <c r="A208" s="184"/>
      <c r="B208" s="185"/>
      <c r="C208" s="118"/>
      <c r="D208" s="186"/>
      <c r="E208" s="186"/>
      <c r="F208" s="185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85"/>
      <c r="T208" s="154"/>
      <c r="U208" s="139"/>
      <c r="V208" s="117"/>
      <c r="W208" s="117"/>
      <c r="X208" s="139"/>
    </row>
    <row r="209" spans="1:24" s="140" customFormat="1">
      <c r="A209" s="184"/>
      <c r="B209" s="185"/>
      <c r="C209" s="118"/>
      <c r="D209" s="186"/>
      <c r="E209" s="186"/>
      <c r="F209" s="185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85"/>
      <c r="T209" s="154"/>
      <c r="U209" s="139"/>
      <c r="V209" s="117"/>
      <c r="W209" s="117"/>
      <c r="X209" s="139"/>
    </row>
    <row r="210" spans="1:24" s="140" customFormat="1">
      <c r="A210" s="184"/>
      <c r="B210" s="185"/>
      <c r="C210" s="118"/>
      <c r="D210" s="186"/>
      <c r="E210" s="186"/>
      <c r="F210" s="185"/>
      <c r="G210" s="154"/>
      <c r="H210" s="154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85"/>
      <c r="T210" s="154"/>
      <c r="U210" s="139"/>
      <c r="V210" s="117"/>
      <c r="W210" s="117"/>
      <c r="X210" s="139"/>
    </row>
    <row r="211" spans="1:24" s="140" customFormat="1">
      <c r="A211" s="184"/>
      <c r="B211" s="185"/>
      <c r="C211" s="118"/>
      <c r="D211" s="186"/>
      <c r="E211" s="186"/>
      <c r="F211" s="185"/>
      <c r="G211" s="154"/>
      <c r="H211" s="154"/>
      <c r="I211" s="154"/>
      <c r="J211" s="154"/>
      <c r="K211" s="154"/>
      <c r="L211" s="154"/>
      <c r="M211" s="154"/>
      <c r="N211" s="154"/>
      <c r="O211" s="154"/>
      <c r="P211" s="154"/>
      <c r="Q211" s="154"/>
      <c r="R211" s="154"/>
      <c r="S211" s="185"/>
      <c r="T211" s="154"/>
      <c r="U211" s="139"/>
      <c r="V211" s="117"/>
      <c r="W211" s="117"/>
      <c r="X211" s="139"/>
    </row>
    <row r="212" spans="1:24" s="140" customFormat="1">
      <c r="A212" s="184"/>
      <c r="B212" s="185"/>
      <c r="C212" s="118"/>
      <c r="D212" s="186"/>
      <c r="E212" s="186"/>
      <c r="F212" s="185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85"/>
      <c r="T212" s="154"/>
      <c r="U212" s="139"/>
      <c r="V212" s="117"/>
      <c r="W212" s="117"/>
      <c r="X212" s="139"/>
    </row>
    <row r="213" spans="1:24" s="140" customFormat="1">
      <c r="A213" s="184"/>
      <c r="B213" s="185"/>
      <c r="C213" s="118"/>
      <c r="D213" s="186"/>
      <c r="E213" s="186"/>
      <c r="F213" s="185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85"/>
      <c r="T213" s="154"/>
      <c r="U213" s="139"/>
      <c r="V213" s="117"/>
      <c r="W213" s="117"/>
      <c r="X213" s="139"/>
    </row>
    <row r="214" spans="1:24" s="140" customFormat="1">
      <c r="A214" s="184"/>
      <c r="B214" s="185"/>
      <c r="C214" s="118"/>
      <c r="D214" s="186"/>
      <c r="E214" s="186"/>
      <c r="F214" s="185"/>
      <c r="G214" s="154"/>
      <c r="H214" s="154"/>
      <c r="I214" s="154"/>
      <c r="J214" s="154"/>
      <c r="K214" s="154"/>
      <c r="L214" s="154"/>
      <c r="M214" s="154"/>
      <c r="N214" s="154"/>
      <c r="O214" s="154"/>
      <c r="P214" s="154"/>
      <c r="Q214" s="154"/>
      <c r="R214" s="154"/>
      <c r="S214" s="185"/>
      <c r="T214" s="154"/>
      <c r="U214" s="139"/>
      <c r="V214" s="117"/>
      <c r="W214" s="117"/>
      <c r="X214" s="139"/>
    </row>
    <row r="215" spans="1:24" s="140" customFormat="1">
      <c r="A215" s="184"/>
      <c r="B215" s="185"/>
      <c r="C215" s="118"/>
      <c r="D215" s="186"/>
      <c r="E215" s="186"/>
      <c r="F215" s="185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  <c r="R215" s="154"/>
      <c r="S215" s="185"/>
      <c r="T215" s="154"/>
      <c r="U215" s="139"/>
      <c r="V215" s="117"/>
      <c r="W215" s="117"/>
      <c r="X215" s="139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J17" sqref="J17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4" customWidth="1"/>
    <col min="5" max="5" width="6.57031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19" customFormat="1" ht="15" customHeight="1">
      <c r="B1" s="226" t="s">
        <v>244</v>
      </c>
      <c r="C1" s="226"/>
      <c r="D1" s="226"/>
      <c r="E1" s="302" t="e">
        <f>#REF!</f>
        <v>#REF!</v>
      </c>
      <c r="F1" s="302"/>
      <c r="G1" s="302"/>
      <c r="H1" s="302"/>
      <c r="I1" s="302"/>
      <c r="J1" s="302"/>
      <c r="K1" s="302"/>
      <c r="L1" s="302"/>
      <c r="M1" s="302"/>
    </row>
    <row r="2" spans="1:17" s="19" customFormat="1" ht="15" customHeight="1">
      <c r="B2" s="226" t="s">
        <v>1434</v>
      </c>
      <c r="C2" s="226"/>
      <c r="D2" s="226"/>
      <c r="E2" s="228" t="e">
        <f>"LỚP: "&amp;UPPER(#REF!)&amp;" * CHUYÊN NGÀNH: "&amp;VLOOKUP(RIGHT(#REF!,3),CODEMON!$K$3:$L$27,2,0)</f>
        <v>#REF!</v>
      </c>
      <c r="F2" s="228"/>
      <c r="G2" s="228"/>
      <c r="H2" s="228"/>
      <c r="I2" s="228"/>
      <c r="J2" s="228"/>
      <c r="K2" s="228"/>
      <c r="L2" s="228"/>
      <c r="M2" s="69" t="e">
        <f>"Số TC  : " &amp;#REF!</f>
        <v>#REF!</v>
      </c>
    </row>
    <row r="3" spans="1:17" s="16" customFormat="1" ht="21" customHeight="1">
      <c r="B3" s="303" t="e">
        <f>"MÔN: "&amp;UPPER(#REF!)&amp;" * " &amp; "MÃ MÔN: "&amp;#REF!</f>
        <v>#REF!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70" t="e">
        <f>"Học kỳ : " &amp;#REF!</f>
        <v>#REF!</v>
      </c>
      <c r="O3" s="84">
        <v>31</v>
      </c>
    </row>
    <row r="4" spans="1:17" hidden="1">
      <c r="A4" s="83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83"/>
      <c r="B5" s="85" t="e">
        <f>#REF! &amp; " - Phòng : "&amp;O5&amp;" * "&amp;#REF!</f>
        <v>#REF!</v>
      </c>
      <c r="C5" s="86"/>
      <c r="D5" s="87"/>
      <c r="E5" s="88"/>
      <c r="F5" s="88"/>
      <c r="G5" s="86"/>
      <c r="H5" s="86"/>
      <c r="I5" s="89"/>
      <c r="J5" s="86"/>
      <c r="K5" s="89"/>
      <c r="L5" s="86"/>
      <c r="M5" s="70" t="e">
        <f>"Lần thi : "&amp;#REF!</f>
        <v>#REF!</v>
      </c>
      <c r="O5" s="91" t="e">
        <f>IF(ISERROR(FIND("-",$Q$5)),$Q$5,LEFT($Q$5,FIND("-",$Q$5)-1))</f>
        <v>#REF!</v>
      </c>
      <c r="P5" s="91" t="s">
        <v>141</v>
      </c>
      <c r="Q5" s="91" t="e">
        <f>#REF!</f>
        <v>#REF!</v>
      </c>
    </row>
    <row r="6" spans="1:17" s="20" customFormat="1" ht="20.25" customHeight="1">
      <c r="A6" s="92" t="s">
        <v>0</v>
      </c>
      <c r="B6" s="299" t="s">
        <v>0</v>
      </c>
      <c r="C6" s="298" t="s">
        <v>218</v>
      </c>
      <c r="D6" s="294" t="s">
        <v>139</v>
      </c>
      <c r="E6" s="295"/>
      <c r="F6" s="298" t="s">
        <v>216</v>
      </c>
      <c r="G6" s="298" t="s">
        <v>217</v>
      </c>
      <c r="H6" s="298" t="s">
        <v>15</v>
      </c>
      <c r="I6" s="298" t="s">
        <v>21</v>
      </c>
      <c r="J6" s="298" t="s">
        <v>22</v>
      </c>
      <c r="K6" s="300" t="s">
        <v>34</v>
      </c>
      <c r="L6" s="301"/>
      <c r="M6" s="298" t="s">
        <v>1405</v>
      </c>
    </row>
    <row r="7" spans="1:17" s="20" customFormat="1" ht="20.25" customHeight="1">
      <c r="A7" s="92"/>
      <c r="B7" s="299"/>
      <c r="C7" s="299"/>
      <c r="D7" s="296"/>
      <c r="E7" s="297"/>
      <c r="F7" s="299"/>
      <c r="G7" s="299"/>
      <c r="H7" s="299"/>
      <c r="I7" s="299"/>
      <c r="J7" s="299"/>
      <c r="K7" s="21" t="s">
        <v>16</v>
      </c>
      <c r="L7" s="21" t="s">
        <v>20</v>
      </c>
      <c r="M7" s="298"/>
    </row>
    <row r="8" spans="1:17" s="14" customFormat="1" ht="18.75" customHeight="1">
      <c r="A8" s="13">
        <f>IF(ISNUMBER(N8),N8+1,IF(B8&lt;=$O$3,A7+1,""))</f>
        <v>1</v>
      </c>
      <c r="B8" s="77">
        <v>1</v>
      </c>
      <c r="C8" s="196" t="e">
        <f>IF(ISNA(VLOOKUP($A8,DSLOP,DS_THI!C$4,0))=FALSE,VLOOKUP($A8,DSLOP,DS_THI!C$4,0),"")</f>
        <v>#REF!</v>
      </c>
      <c r="D8" s="197" t="e">
        <f>IF(ISNA(VLOOKUP($A8,DSLOP,DS_THI!D$4,0))=FALSE,VLOOKUP($A8,DSLOP,DS_THI!D$4,0),"")</f>
        <v>#REF!</v>
      </c>
      <c r="E8" s="198" t="e">
        <f>IF(ISNA(VLOOKUP($A8,DSLOP,DS_THI!E$4,0))=FALSE,VLOOKUP($A8,DSLOP,DS_THI!E$4,0),"")</f>
        <v>#REF!</v>
      </c>
      <c r="F8" s="199" t="e">
        <f>IF(ISNA(VLOOKUP($A8,DSLOP,DS_THI!F$4,0))=FALSE,VLOOKUP($A8,DSLOP,DS_THI!F$4,0),"")</f>
        <v>#REF!</v>
      </c>
      <c r="G8" s="200" t="e">
        <f>IF(ISNA(VLOOKUP($A8,DSLOP,DS_THI!G$4,0))=FALSE,VLOOKUP($A8,DSLOP,DS_THI!G$4,0),"")</f>
        <v>#REF!</v>
      </c>
      <c r="H8" s="99" t="e">
        <f>IF(ISNA(VLOOKUP($A8,DSLOP,DS_THI!H$4,0))=FALSE,VLOOKUP($A8,DSLOP,DS_THI!H$4,0),"")</f>
        <v>#REF!</v>
      </c>
      <c r="I8" s="78"/>
      <c r="J8" s="78"/>
      <c r="K8" s="78"/>
      <c r="L8" s="78"/>
      <c r="M8" s="79"/>
      <c r="N8" s="14">
        <v>0</v>
      </c>
    </row>
    <row r="9" spans="1:17" s="14" customFormat="1" ht="18.75" customHeight="1">
      <c r="A9" s="13">
        <f t="shared" ref="A9:A72" si="0">IF(ISNUMBER(N9),N9+1,IF(B9&lt;=$O$3,A8+1,""))</f>
        <v>2</v>
      </c>
      <c r="B9" s="48">
        <f>B8+1</f>
        <v>2</v>
      </c>
      <c r="C9" s="201" t="e">
        <f>IF(ISNA(VLOOKUP($A9,DSLOP,DS_THI!C$4,0))=FALSE,VLOOKUP($A9,DSLOP,DS_THI!C$4,0),"")</f>
        <v>#REF!</v>
      </c>
      <c r="D9" s="202" t="e">
        <f>IF(ISNA(VLOOKUP($A9,DSLOP,DS_THI!D$4,0))=FALSE,VLOOKUP($A9,DSLOP,DS_THI!D$4,0),"")</f>
        <v>#REF!</v>
      </c>
      <c r="E9" s="203" t="e">
        <f>IF(ISNA(VLOOKUP($A9,DSLOP,DS_THI!E$4,0))=FALSE,VLOOKUP($A9,DSLOP,DS_THI!E$4,0),"")</f>
        <v>#REF!</v>
      </c>
      <c r="F9" s="199" t="e">
        <f>IF(ISNA(VLOOKUP($A9,DSLOP,DS_THI!F$4,0))=FALSE,VLOOKUP($A9,DSLOP,DS_THI!F$4,0),"")</f>
        <v>#REF!</v>
      </c>
      <c r="G9" s="200" t="e">
        <f>IF(ISNA(VLOOKUP($A9,DSLOP,DS_THI!G$4,0))=FALSE,VLOOKUP($A9,DSLOP,DS_THI!G$4,0),"")</f>
        <v>#REF!</v>
      </c>
      <c r="H9" s="100" t="e">
        <f>IF(ISNA(VLOOKUP($A9,DSLOP,DS_THI!H$4,0))=FALSE,VLOOKUP($A9,DSLOP,DS_THI!H$4,0),"")</f>
        <v>#REF!</v>
      </c>
      <c r="I9" s="51"/>
      <c r="J9" s="51"/>
      <c r="K9" s="51"/>
      <c r="L9" s="51"/>
      <c r="M9" s="65" t="e">
        <f>IF($C9&lt;&gt;0,IF(ISNA(VLOOKUP($A9,DSLOP,DS_THI!M$4,0))=FALSE,VLOOKUP($A9,DSLOP,DS_THI!M$4,0),""),"")</f>
        <v>#REF!</v>
      </c>
    </row>
    <row r="10" spans="1:17" s="14" customFormat="1" ht="18.75" customHeight="1">
      <c r="A10" s="13">
        <f t="shared" si="0"/>
        <v>3</v>
      </c>
      <c r="B10" s="48">
        <f t="shared" ref="B10:B36" si="1">B9+1</f>
        <v>3</v>
      </c>
      <c r="C10" s="201" t="e">
        <f>IF(ISNA(VLOOKUP($A10,DSLOP,DS_THI!C$4,0))=FALSE,VLOOKUP($A10,DSLOP,DS_THI!C$4,0),"")</f>
        <v>#REF!</v>
      </c>
      <c r="D10" s="202" t="e">
        <f>IF(ISNA(VLOOKUP($A10,DSLOP,DS_THI!D$4,0))=FALSE,VLOOKUP($A10,DSLOP,DS_THI!D$4,0),"")</f>
        <v>#REF!</v>
      </c>
      <c r="E10" s="203" t="e">
        <f>IF(ISNA(VLOOKUP($A10,DSLOP,DS_THI!E$4,0))=FALSE,VLOOKUP($A10,DSLOP,DS_THI!E$4,0),"")</f>
        <v>#REF!</v>
      </c>
      <c r="F10" s="199" t="e">
        <f>IF(ISNA(VLOOKUP($A10,DSLOP,DS_THI!F$4,0))=FALSE,VLOOKUP($A10,DSLOP,DS_THI!F$4,0),"")</f>
        <v>#REF!</v>
      </c>
      <c r="G10" s="200" t="e">
        <f>IF(ISNA(VLOOKUP($A10,DSLOP,DS_THI!G$4,0))=FALSE,VLOOKUP($A10,DSLOP,DS_THI!G$4,0),"")</f>
        <v>#REF!</v>
      </c>
      <c r="H10" s="100" t="e">
        <f>IF(ISNA(VLOOKUP($A10,DSLOP,DS_THI!H$4,0))=FALSE,VLOOKUP($A10,DSLOP,DS_THI!H$4,0),"")</f>
        <v>#REF!</v>
      </c>
      <c r="I10" s="51"/>
      <c r="J10" s="51"/>
      <c r="K10" s="51"/>
      <c r="L10" s="51"/>
      <c r="M10" s="65" t="e">
        <f>IF($C10&lt;&gt;0,IF(ISNA(VLOOKUP($A10,DSLOP,DS_THI!M$4,0))=FALSE,VLOOKUP($A10,DSLOP,DS_THI!M$4,0),""),"")</f>
        <v>#REF!</v>
      </c>
    </row>
    <row r="11" spans="1:17" s="14" customFormat="1" ht="18.75" customHeight="1">
      <c r="A11" s="13">
        <f t="shared" si="0"/>
        <v>4</v>
      </c>
      <c r="B11" s="48">
        <f t="shared" si="1"/>
        <v>4</v>
      </c>
      <c r="C11" s="201" t="e">
        <f>IF(ISNA(VLOOKUP($A11,DSLOP,DS_THI!C$4,0))=FALSE,VLOOKUP($A11,DSLOP,DS_THI!C$4,0),"")</f>
        <v>#REF!</v>
      </c>
      <c r="D11" s="202" t="e">
        <f>IF(ISNA(VLOOKUP($A11,DSLOP,DS_THI!D$4,0))=FALSE,VLOOKUP($A11,DSLOP,DS_THI!D$4,0),"")</f>
        <v>#REF!</v>
      </c>
      <c r="E11" s="203" t="e">
        <f>IF(ISNA(VLOOKUP($A11,DSLOP,DS_THI!E$4,0))=FALSE,VLOOKUP($A11,DSLOP,DS_THI!E$4,0),"")</f>
        <v>#REF!</v>
      </c>
      <c r="F11" s="199" t="e">
        <f>IF(ISNA(VLOOKUP($A11,DSLOP,DS_THI!F$4,0))=FALSE,VLOOKUP($A11,DSLOP,DS_THI!F$4,0),"")</f>
        <v>#REF!</v>
      </c>
      <c r="G11" s="200" t="e">
        <f>IF(ISNA(VLOOKUP($A11,DSLOP,DS_THI!G$4,0))=FALSE,VLOOKUP($A11,DSLOP,DS_THI!G$4,0),"")</f>
        <v>#REF!</v>
      </c>
      <c r="H11" s="100" t="e">
        <f>IF(ISNA(VLOOKUP($A11,DSLOP,DS_THI!H$4,0))=FALSE,VLOOKUP($A11,DSLOP,DS_THI!H$4,0),"")</f>
        <v>#REF!</v>
      </c>
      <c r="I11" s="51"/>
      <c r="J11" s="51"/>
      <c r="K11" s="51"/>
      <c r="L11" s="51"/>
      <c r="M11" s="65" t="e">
        <f>IF($C11&lt;&gt;0,IF(ISNA(VLOOKUP($A11,DSLOP,DS_THI!M$4,0))=FALSE,VLOOKUP($A11,DSLOP,DS_THI!M$4,0),""),"")</f>
        <v>#REF!</v>
      </c>
    </row>
    <row r="12" spans="1:17" s="14" customFormat="1" ht="18.75" customHeight="1">
      <c r="A12" s="13">
        <f t="shared" si="0"/>
        <v>5</v>
      </c>
      <c r="B12" s="48">
        <f t="shared" si="1"/>
        <v>5</v>
      </c>
      <c r="C12" s="201" t="e">
        <f>IF(ISNA(VLOOKUP($A12,DSLOP,DS_THI!C$4,0))=FALSE,VLOOKUP($A12,DSLOP,DS_THI!C$4,0),"")</f>
        <v>#REF!</v>
      </c>
      <c r="D12" s="202" t="e">
        <f>IF(ISNA(VLOOKUP($A12,DSLOP,DS_THI!D$4,0))=FALSE,VLOOKUP($A12,DSLOP,DS_THI!D$4,0),"")</f>
        <v>#REF!</v>
      </c>
      <c r="E12" s="203" t="e">
        <f>IF(ISNA(VLOOKUP($A12,DSLOP,DS_THI!E$4,0))=FALSE,VLOOKUP($A12,DSLOP,DS_THI!E$4,0),"")</f>
        <v>#REF!</v>
      </c>
      <c r="F12" s="199" t="e">
        <f>IF(ISNA(VLOOKUP($A12,DSLOP,DS_THI!F$4,0))=FALSE,VLOOKUP($A12,DSLOP,DS_THI!F$4,0),"")</f>
        <v>#REF!</v>
      </c>
      <c r="G12" s="200" t="e">
        <f>IF(ISNA(VLOOKUP($A12,DSLOP,DS_THI!G$4,0))=FALSE,VLOOKUP($A12,DSLOP,DS_THI!G$4,0),"")</f>
        <v>#REF!</v>
      </c>
      <c r="H12" s="100" t="e">
        <f>IF(ISNA(VLOOKUP($A12,DSLOP,DS_THI!H$4,0))=FALSE,VLOOKUP($A12,DSLOP,DS_THI!H$4,0),"")</f>
        <v>#REF!</v>
      </c>
      <c r="I12" s="51"/>
      <c r="J12" s="51"/>
      <c r="K12" s="51"/>
      <c r="L12" s="51"/>
      <c r="M12" s="65" t="e">
        <f>IF($C12&lt;&gt;0,IF(ISNA(VLOOKUP($A12,DSLOP,DS_THI!M$4,0))=FALSE,VLOOKUP($A12,DSLOP,DS_THI!M$4,0),""),"")</f>
        <v>#REF!</v>
      </c>
    </row>
    <row r="13" spans="1:17" s="14" customFormat="1" ht="18.75" customHeight="1">
      <c r="A13" s="13">
        <f t="shared" si="0"/>
        <v>6</v>
      </c>
      <c r="B13" s="48">
        <f t="shared" si="1"/>
        <v>6</v>
      </c>
      <c r="C13" s="201" t="e">
        <f>IF(ISNA(VLOOKUP($A13,DSLOP,DS_THI!C$4,0))=FALSE,VLOOKUP($A13,DSLOP,DS_THI!C$4,0),"")</f>
        <v>#REF!</v>
      </c>
      <c r="D13" s="202" t="e">
        <f>IF(ISNA(VLOOKUP($A13,DSLOP,DS_THI!D$4,0))=FALSE,VLOOKUP($A13,DSLOP,DS_THI!D$4,0),"")</f>
        <v>#REF!</v>
      </c>
      <c r="E13" s="203" t="e">
        <f>IF(ISNA(VLOOKUP($A13,DSLOP,DS_THI!E$4,0))=FALSE,VLOOKUP($A13,DSLOP,DS_THI!E$4,0),"")</f>
        <v>#REF!</v>
      </c>
      <c r="F13" s="199" t="e">
        <f>IF(ISNA(VLOOKUP($A13,DSLOP,DS_THI!F$4,0))=FALSE,VLOOKUP($A13,DSLOP,DS_THI!F$4,0),"")</f>
        <v>#REF!</v>
      </c>
      <c r="G13" s="200" t="e">
        <f>IF(ISNA(VLOOKUP($A13,DSLOP,DS_THI!G$4,0))=FALSE,VLOOKUP($A13,DSLOP,DS_THI!G$4,0),"")</f>
        <v>#REF!</v>
      </c>
      <c r="H13" s="100" t="e">
        <f>IF(ISNA(VLOOKUP($A13,DSLOP,DS_THI!H$4,0))=FALSE,VLOOKUP($A13,DSLOP,DS_THI!H$4,0),"")</f>
        <v>#REF!</v>
      </c>
      <c r="I13" s="51"/>
      <c r="J13" s="51"/>
      <c r="K13" s="51"/>
      <c r="L13" s="51"/>
      <c r="M13" s="65" t="e">
        <f>IF($C13&lt;&gt;0,IF(ISNA(VLOOKUP($A13,DSLOP,DS_THI!M$4,0))=FALSE,VLOOKUP($A13,DSLOP,DS_THI!M$4,0),""),"")</f>
        <v>#REF!</v>
      </c>
    </row>
    <row r="14" spans="1:17" s="14" customFormat="1" ht="18.75" customHeight="1">
      <c r="A14" s="13">
        <f t="shared" si="0"/>
        <v>7</v>
      </c>
      <c r="B14" s="48">
        <f t="shared" si="1"/>
        <v>7</v>
      </c>
      <c r="C14" s="201" t="e">
        <f>IF(ISNA(VLOOKUP($A14,DSLOP,DS_THI!C$4,0))=FALSE,VLOOKUP($A14,DSLOP,DS_THI!C$4,0),"")</f>
        <v>#REF!</v>
      </c>
      <c r="D14" s="202" t="e">
        <f>IF(ISNA(VLOOKUP($A14,DSLOP,DS_THI!D$4,0))=FALSE,VLOOKUP($A14,DSLOP,DS_THI!D$4,0),"")</f>
        <v>#REF!</v>
      </c>
      <c r="E14" s="203" t="e">
        <f>IF(ISNA(VLOOKUP($A14,DSLOP,DS_THI!E$4,0))=FALSE,VLOOKUP($A14,DSLOP,DS_THI!E$4,0),"")</f>
        <v>#REF!</v>
      </c>
      <c r="F14" s="199" t="e">
        <f>IF(ISNA(VLOOKUP($A14,DSLOP,DS_THI!F$4,0))=FALSE,VLOOKUP($A14,DSLOP,DS_THI!F$4,0),"")</f>
        <v>#REF!</v>
      </c>
      <c r="G14" s="200" t="e">
        <f>IF(ISNA(VLOOKUP($A14,DSLOP,DS_THI!G$4,0))=FALSE,VLOOKUP($A14,DSLOP,DS_THI!G$4,0),"")</f>
        <v>#REF!</v>
      </c>
      <c r="H14" s="100" t="e">
        <f>IF(ISNA(VLOOKUP($A14,DSLOP,DS_THI!H$4,0))=FALSE,VLOOKUP($A14,DSLOP,DS_THI!H$4,0),"")</f>
        <v>#REF!</v>
      </c>
      <c r="I14" s="51"/>
      <c r="J14" s="51"/>
      <c r="K14" s="51"/>
      <c r="L14" s="51"/>
      <c r="M14" s="65" t="e">
        <f>IF($C14&lt;&gt;0,IF(ISNA(VLOOKUP($A14,DSLOP,DS_THI!M$4,0))=FALSE,VLOOKUP($A14,DSLOP,DS_THI!M$4,0),""),"")</f>
        <v>#REF!</v>
      </c>
    </row>
    <row r="15" spans="1:17" s="14" customFormat="1" ht="18.75" customHeight="1">
      <c r="A15" s="13">
        <f t="shared" si="0"/>
        <v>8</v>
      </c>
      <c r="B15" s="48">
        <f t="shared" si="1"/>
        <v>8</v>
      </c>
      <c r="C15" s="201" t="e">
        <f>IF(ISNA(VLOOKUP($A15,DSLOP,DS_THI!C$4,0))=FALSE,VLOOKUP($A15,DSLOP,DS_THI!C$4,0),"")</f>
        <v>#REF!</v>
      </c>
      <c r="D15" s="202" t="e">
        <f>IF(ISNA(VLOOKUP($A15,DSLOP,DS_THI!D$4,0))=FALSE,VLOOKUP($A15,DSLOP,DS_THI!D$4,0),"")</f>
        <v>#REF!</v>
      </c>
      <c r="E15" s="203" t="e">
        <f>IF(ISNA(VLOOKUP($A15,DSLOP,DS_THI!E$4,0))=FALSE,VLOOKUP($A15,DSLOP,DS_THI!E$4,0),"")</f>
        <v>#REF!</v>
      </c>
      <c r="F15" s="199" t="e">
        <f>IF(ISNA(VLOOKUP($A15,DSLOP,DS_THI!F$4,0))=FALSE,VLOOKUP($A15,DSLOP,DS_THI!F$4,0),"")</f>
        <v>#REF!</v>
      </c>
      <c r="G15" s="200" t="e">
        <f>IF(ISNA(VLOOKUP($A15,DSLOP,DS_THI!G$4,0))=FALSE,VLOOKUP($A15,DSLOP,DS_THI!G$4,0),"")</f>
        <v>#REF!</v>
      </c>
      <c r="H15" s="100" t="e">
        <f>IF(ISNA(VLOOKUP($A15,DSLOP,DS_THI!H$4,0))=FALSE,VLOOKUP($A15,DSLOP,DS_THI!H$4,0),"")</f>
        <v>#REF!</v>
      </c>
      <c r="I15" s="51"/>
      <c r="J15" s="51"/>
      <c r="K15" s="51"/>
      <c r="L15" s="51"/>
      <c r="M15" s="65" t="e">
        <f>IF($C15&lt;&gt;0,IF(ISNA(VLOOKUP($A15,DSLOP,DS_THI!M$4,0))=FALSE,VLOOKUP($A15,DSLOP,DS_THI!M$4,0),""),"")</f>
        <v>#REF!</v>
      </c>
    </row>
    <row r="16" spans="1:17" s="14" customFormat="1" ht="18.75" customHeight="1">
      <c r="A16" s="13">
        <f t="shared" si="0"/>
        <v>9</v>
      </c>
      <c r="B16" s="48">
        <f t="shared" si="1"/>
        <v>9</v>
      </c>
      <c r="C16" s="201" t="e">
        <f>IF(ISNA(VLOOKUP($A16,DSLOP,DS_THI!C$4,0))=FALSE,VLOOKUP($A16,DSLOP,DS_THI!C$4,0),"")</f>
        <v>#REF!</v>
      </c>
      <c r="D16" s="202" t="e">
        <f>IF(ISNA(VLOOKUP($A16,DSLOP,DS_THI!D$4,0))=FALSE,VLOOKUP($A16,DSLOP,DS_THI!D$4,0),"")</f>
        <v>#REF!</v>
      </c>
      <c r="E16" s="203" t="e">
        <f>IF(ISNA(VLOOKUP($A16,DSLOP,DS_THI!E$4,0))=FALSE,VLOOKUP($A16,DSLOP,DS_THI!E$4,0),"")</f>
        <v>#REF!</v>
      </c>
      <c r="F16" s="199" t="e">
        <f>IF(ISNA(VLOOKUP($A16,DSLOP,DS_THI!F$4,0))=FALSE,VLOOKUP($A16,DSLOP,DS_THI!F$4,0),"")</f>
        <v>#REF!</v>
      </c>
      <c r="G16" s="200" t="e">
        <f>IF(ISNA(VLOOKUP($A16,DSLOP,DS_THI!G$4,0))=FALSE,VLOOKUP($A16,DSLOP,DS_THI!G$4,0),"")</f>
        <v>#REF!</v>
      </c>
      <c r="H16" s="100" t="e">
        <f>IF(ISNA(VLOOKUP($A16,DSLOP,DS_THI!H$4,0))=FALSE,VLOOKUP($A16,DSLOP,DS_THI!H$4,0),"")</f>
        <v>#REF!</v>
      </c>
      <c r="I16" s="51"/>
      <c r="J16" s="51"/>
      <c r="K16" s="51"/>
      <c r="L16" s="51"/>
      <c r="M16" s="65" t="e">
        <f>IF($C16&lt;&gt;0,IF(ISNA(VLOOKUP($A16,DSLOP,DS_THI!M$4,0))=FALSE,VLOOKUP($A16,DSLOP,DS_THI!M$4,0),""),"")</f>
        <v>#REF!</v>
      </c>
    </row>
    <row r="17" spans="1:19" s="14" customFormat="1" ht="18.75" customHeight="1">
      <c r="A17" s="13">
        <f t="shared" si="0"/>
        <v>10</v>
      </c>
      <c r="B17" s="48">
        <f t="shared" si="1"/>
        <v>10</v>
      </c>
      <c r="C17" s="201" t="e">
        <f>IF(ISNA(VLOOKUP($A17,DSLOP,DS_THI!C$4,0))=FALSE,VLOOKUP($A17,DSLOP,DS_THI!C$4,0),"")</f>
        <v>#REF!</v>
      </c>
      <c r="D17" s="202" t="e">
        <f>IF(ISNA(VLOOKUP($A17,DSLOP,DS_THI!D$4,0))=FALSE,VLOOKUP($A17,DSLOP,DS_THI!D$4,0),"")</f>
        <v>#REF!</v>
      </c>
      <c r="E17" s="203" t="e">
        <f>IF(ISNA(VLOOKUP($A17,DSLOP,DS_THI!E$4,0))=FALSE,VLOOKUP($A17,DSLOP,DS_THI!E$4,0),"")</f>
        <v>#REF!</v>
      </c>
      <c r="F17" s="199" t="e">
        <f>IF(ISNA(VLOOKUP($A17,DSLOP,DS_THI!F$4,0))=FALSE,VLOOKUP($A17,DSLOP,DS_THI!F$4,0),"")</f>
        <v>#REF!</v>
      </c>
      <c r="G17" s="200" t="e">
        <f>IF(ISNA(VLOOKUP($A17,DSLOP,DS_THI!G$4,0))=FALSE,VLOOKUP($A17,DSLOP,DS_THI!G$4,0),"")</f>
        <v>#REF!</v>
      </c>
      <c r="H17" s="100" t="e">
        <f>IF(ISNA(VLOOKUP($A17,DSLOP,DS_THI!H$4,0))=FALSE,VLOOKUP($A17,DSLOP,DS_THI!H$4,0),"")</f>
        <v>#REF!</v>
      </c>
      <c r="I17" s="51"/>
      <c r="J17" s="51"/>
      <c r="K17" s="51"/>
      <c r="L17" s="51"/>
      <c r="M17" s="65" t="e">
        <f>IF($C17&lt;&gt;0,IF(ISNA(VLOOKUP($A17,DSLOP,DS_THI!M$4,0))=FALSE,VLOOKUP($A17,DSLOP,DS_THI!M$4,0),""),"")</f>
        <v>#REF!</v>
      </c>
    </row>
    <row r="18" spans="1:19" s="14" customFormat="1" ht="18.75" customHeight="1">
      <c r="A18" s="13">
        <f t="shared" si="0"/>
        <v>11</v>
      </c>
      <c r="B18" s="48">
        <f t="shared" si="1"/>
        <v>11</v>
      </c>
      <c r="C18" s="201" t="e">
        <f>IF(ISNA(VLOOKUP($A18,DSLOP,DS_THI!C$4,0))=FALSE,VLOOKUP($A18,DSLOP,DS_THI!C$4,0),"")</f>
        <v>#REF!</v>
      </c>
      <c r="D18" s="202" t="e">
        <f>IF(ISNA(VLOOKUP($A18,DSLOP,DS_THI!D$4,0))=FALSE,VLOOKUP($A18,DSLOP,DS_THI!D$4,0),"")</f>
        <v>#REF!</v>
      </c>
      <c r="E18" s="203" t="e">
        <f>IF(ISNA(VLOOKUP($A18,DSLOP,DS_THI!E$4,0))=FALSE,VLOOKUP($A18,DSLOP,DS_THI!E$4,0),"")</f>
        <v>#REF!</v>
      </c>
      <c r="F18" s="199" t="e">
        <f>IF(ISNA(VLOOKUP($A18,DSLOP,DS_THI!F$4,0))=FALSE,VLOOKUP($A18,DSLOP,DS_THI!F$4,0),"")</f>
        <v>#REF!</v>
      </c>
      <c r="G18" s="200" t="e">
        <f>IF(ISNA(VLOOKUP($A18,DSLOP,DS_THI!G$4,0))=FALSE,VLOOKUP($A18,DSLOP,DS_THI!G$4,0),"")</f>
        <v>#REF!</v>
      </c>
      <c r="H18" s="100" t="e">
        <f>IF(ISNA(VLOOKUP($A18,DSLOP,DS_THI!H$4,0))=FALSE,VLOOKUP($A18,DSLOP,DS_THI!H$4,0),"")</f>
        <v>#REF!</v>
      </c>
      <c r="I18" s="51"/>
      <c r="J18" s="51"/>
      <c r="K18" s="51"/>
      <c r="L18" s="51"/>
      <c r="M18" s="65" t="e">
        <f>IF($C18&lt;&gt;0,IF(ISNA(VLOOKUP($A18,DSLOP,DS_THI!M$4,0))=FALSE,VLOOKUP($A18,DSLOP,DS_THI!M$4,0),""),"")</f>
        <v>#REF!</v>
      </c>
    </row>
    <row r="19" spans="1:19" s="14" customFormat="1" ht="18.75" customHeight="1">
      <c r="A19" s="13">
        <f t="shared" si="0"/>
        <v>12</v>
      </c>
      <c r="B19" s="48">
        <f t="shared" si="1"/>
        <v>12</v>
      </c>
      <c r="C19" s="201" t="e">
        <f>IF(ISNA(VLOOKUP($A19,DSLOP,DS_THI!C$4,0))=FALSE,VLOOKUP($A19,DSLOP,DS_THI!C$4,0),"")</f>
        <v>#REF!</v>
      </c>
      <c r="D19" s="202" t="e">
        <f>IF(ISNA(VLOOKUP($A19,DSLOP,DS_THI!D$4,0))=FALSE,VLOOKUP($A19,DSLOP,DS_THI!D$4,0),"")</f>
        <v>#REF!</v>
      </c>
      <c r="E19" s="203" t="e">
        <f>IF(ISNA(VLOOKUP($A19,DSLOP,DS_THI!E$4,0))=FALSE,VLOOKUP($A19,DSLOP,DS_THI!E$4,0),"")</f>
        <v>#REF!</v>
      </c>
      <c r="F19" s="199" t="e">
        <f>IF(ISNA(VLOOKUP($A19,DSLOP,DS_THI!F$4,0))=FALSE,VLOOKUP($A19,DSLOP,DS_THI!F$4,0),"")</f>
        <v>#REF!</v>
      </c>
      <c r="G19" s="200" t="e">
        <f>IF(ISNA(VLOOKUP($A19,DSLOP,DS_THI!G$4,0))=FALSE,VLOOKUP($A19,DSLOP,DS_THI!G$4,0),"")</f>
        <v>#REF!</v>
      </c>
      <c r="H19" s="100" t="e">
        <f>IF(ISNA(VLOOKUP($A19,DSLOP,DS_THI!H$4,0))=FALSE,VLOOKUP($A19,DSLOP,DS_THI!H$4,0),"")</f>
        <v>#REF!</v>
      </c>
      <c r="I19" s="51"/>
      <c r="J19" s="51"/>
      <c r="K19" s="51"/>
      <c r="L19" s="51"/>
      <c r="M19" s="65" t="e">
        <f>IF($C19&lt;&gt;0,IF(ISNA(VLOOKUP($A19,DSLOP,DS_THI!M$4,0))=FALSE,VLOOKUP($A19,DSLOP,DS_THI!M$4,0),""),"")</f>
        <v>#REF!</v>
      </c>
    </row>
    <row r="20" spans="1:19" s="14" customFormat="1" ht="18.75" customHeight="1">
      <c r="A20" s="13">
        <f t="shared" si="0"/>
        <v>13</v>
      </c>
      <c r="B20" s="48">
        <f t="shared" si="1"/>
        <v>13</v>
      </c>
      <c r="C20" s="201" t="e">
        <f>IF(ISNA(VLOOKUP($A20,DSLOP,DS_THI!C$4,0))=FALSE,VLOOKUP($A20,DSLOP,DS_THI!C$4,0),"")</f>
        <v>#REF!</v>
      </c>
      <c r="D20" s="202" t="e">
        <f>IF(ISNA(VLOOKUP($A20,DSLOP,DS_THI!D$4,0))=FALSE,VLOOKUP($A20,DSLOP,DS_THI!D$4,0),"")</f>
        <v>#REF!</v>
      </c>
      <c r="E20" s="203" t="e">
        <f>IF(ISNA(VLOOKUP($A20,DSLOP,DS_THI!E$4,0))=FALSE,VLOOKUP($A20,DSLOP,DS_THI!E$4,0),"")</f>
        <v>#REF!</v>
      </c>
      <c r="F20" s="199" t="e">
        <f>IF(ISNA(VLOOKUP($A20,DSLOP,DS_THI!F$4,0))=FALSE,VLOOKUP($A20,DSLOP,DS_THI!F$4,0),"")</f>
        <v>#REF!</v>
      </c>
      <c r="G20" s="200" t="e">
        <f>IF(ISNA(VLOOKUP($A20,DSLOP,DS_THI!G$4,0))=FALSE,VLOOKUP($A20,DSLOP,DS_THI!G$4,0),"")</f>
        <v>#REF!</v>
      </c>
      <c r="H20" s="100" t="e">
        <f>IF(ISNA(VLOOKUP($A20,DSLOP,DS_THI!H$4,0))=FALSE,VLOOKUP($A20,DSLOP,DS_THI!H$4,0),"")</f>
        <v>#REF!</v>
      </c>
      <c r="I20" s="51"/>
      <c r="J20" s="51"/>
      <c r="K20" s="51"/>
      <c r="L20" s="51"/>
      <c r="M20" s="65" t="e">
        <f>IF($C20&lt;&gt;0,IF(ISNA(VLOOKUP($A20,DSLOP,DS_THI!M$4,0))=FALSE,VLOOKUP($A20,DSLOP,DS_THI!M$4,0),""),"")</f>
        <v>#REF!</v>
      </c>
    </row>
    <row r="21" spans="1:19" s="14" customFormat="1" ht="18.75" customHeight="1">
      <c r="A21" s="13">
        <f t="shared" si="0"/>
        <v>14</v>
      </c>
      <c r="B21" s="48">
        <f t="shared" si="1"/>
        <v>14</v>
      </c>
      <c r="C21" s="201" t="e">
        <f>IF(ISNA(VLOOKUP($A21,DSLOP,DS_THI!C$4,0))=FALSE,VLOOKUP($A21,DSLOP,DS_THI!C$4,0),"")</f>
        <v>#REF!</v>
      </c>
      <c r="D21" s="202" t="e">
        <f>IF(ISNA(VLOOKUP($A21,DSLOP,DS_THI!D$4,0))=FALSE,VLOOKUP($A21,DSLOP,DS_THI!D$4,0),"")</f>
        <v>#REF!</v>
      </c>
      <c r="E21" s="203" t="e">
        <f>IF(ISNA(VLOOKUP($A21,DSLOP,DS_THI!E$4,0))=FALSE,VLOOKUP($A21,DSLOP,DS_THI!E$4,0),"")</f>
        <v>#REF!</v>
      </c>
      <c r="F21" s="199" t="e">
        <f>IF(ISNA(VLOOKUP($A21,DSLOP,DS_THI!F$4,0))=FALSE,VLOOKUP($A21,DSLOP,DS_THI!F$4,0),"")</f>
        <v>#REF!</v>
      </c>
      <c r="G21" s="200" t="e">
        <f>IF(ISNA(VLOOKUP($A21,DSLOP,DS_THI!G$4,0))=FALSE,VLOOKUP($A21,DSLOP,DS_THI!G$4,0),"")</f>
        <v>#REF!</v>
      </c>
      <c r="H21" s="100" t="e">
        <f>IF(ISNA(VLOOKUP($A21,DSLOP,DS_THI!H$4,0))=FALSE,VLOOKUP($A21,DSLOP,DS_THI!H$4,0),"")</f>
        <v>#REF!</v>
      </c>
      <c r="I21" s="51"/>
      <c r="J21" s="51"/>
      <c r="K21" s="51"/>
      <c r="L21" s="51"/>
      <c r="M21" s="65" t="e">
        <f>IF($C21&lt;&gt;0,IF(ISNA(VLOOKUP($A21,DSLOP,DS_THI!M$4,0))=FALSE,VLOOKUP($A21,DSLOP,DS_THI!M$4,0),""),"")</f>
        <v>#REF!</v>
      </c>
    </row>
    <row r="22" spans="1:19" s="14" customFormat="1" ht="18.75" customHeight="1">
      <c r="A22" s="13">
        <f t="shared" si="0"/>
        <v>15</v>
      </c>
      <c r="B22" s="48">
        <f t="shared" si="1"/>
        <v>15</v>
      </c>
      <c r="C22" s="201" t="e">
        <f>IF(ISNA(VLOOKUP($A22,DSLOP,DS_THI!C$4,0))=FALSE,VLOOKUP($A22,DSLOP,DS_THI!C$4,0),"")</f>
        <v>#REF!</v>
      </c>
      <c r="D22" s="202" t="e">
        <f>IF(ISNA(VLOOKUP($A22,DSLOP,DS_THI!D$4,0))=FALSE,VLOOKUP($A22,DSLOP,DS_THI!D$4,0),"")</f>
        <v>#REF!</v>
      </c>
      <c r="E22" s="203" t="e">
        <f>IF(ISNA(VLOOKUP($A22,DSLOP,DS_THI!E$4,0))=FALSE,VLOOKUP($A22,DSLOP,DS_THI!E$4,0),"")</f>
        <v>#REF!</v>
      </c>
      <c r="F22" s="199" t="e">
        <f>IF(ISNA(VLOOKUP($A22,DSLOP,DS_THI!F$4,0))=FALSE,VLOOKUP($A22,DSLOP,DS_THI!F$4,0),"")</f>
        <v>#REF!</v>
      </c>
      <c r="G22" s="200" t="e">
        <f>IF(ISNA(VLOOKUP($A22,DSLOP,DS_THI!G$4,0))=FALSE,VLOOKUP($A22,DSLOP,DS_THI!G$4,0),"")</f>
        <v>#REF!</v>
      </c>
      <c r="H22" s="100" t="e">
        <f>IF(ISNA(VLOOKUP($A22,DSLOP,DS_THI!H$4,0))=FALSE,VLOOKUP($A22,DSLOP,DS_THI!H$4,0),"")</f>
        <v>#REF!</v>
      </c>
      <c r="I22" s="51"/>
      <c r="J22" s="51"/>
      <c r="K22" s="51"/>
      <c r="L22" s="51"/>
      <c r="M22" s="65" t="e">
        <f>IF($C22&lt;&gt;0,IF(ISNA(VLOOKUP($A22,DSLOP,DS_THI!M$4,0))=FALSE,VLOOKUP($A22,DSLOP,DS_THI!M$4,0),""),"")</f>
        <v>#REF!</v>
      </c>
    </row>
    <row r="23" spans="1:19" s="14" customFormat="1" ht="18.75" customHeight="1">
      <c r="A23" s="13">
        <f t="shared" si="0"/>
        <v>16</v>
      </c>
      <c r="B23" s="48">
        <f t="shared" si="1"/>
        <v>16</v>
      </c>
      <c r="C23" s="201" t="e">
        <f>IF(ISNA(VLOOKUP($A23,DSLOP,DS_THI!C$4,0))=FALSE,VLOOKUP($A23,DSLOP,DS_THI!C$4,0),"")</f>
        <v>#REF!</v>
      </c>
      <c r="D23" s="202" t="e">
        <f>IF(ISNA(VLOOKUP($A23,DSLOP,DS_THI!D$4,0))=FALSE,VLOOKUP($A23,DSLOP,DS_THI!D$4,0),"")</f>
        <v>#REF!</v>
      </c>
      <c r="E23" s="203" t="e">
        <f>IF(ISNA(VLOOKUP($A23,DSLOP,DS_THI!E$4,0))=FALSE,VLOOKUP($A23,DSLOP,DS_THI!E$4,0),"")</f>
        <v>#REF!</v>
      </c>
      <c r="F23" s="199" t="e">
        <f>IF(ISNA(VLOOKUP($A23,DSLOP,DS_THI!F$4,0))=FALSE,VLOOKUP($A23,DSLOP,DS_THI!F$4,0),"")</f>
        <v>#REF!</v>
      </c>
      <c r="G23" s="200" t="e">
        <f>IF(ISNA(VLOOKUP($A23,DSLOP,DS_THI!G$4,0))=FALSE,VLOOKUP($A23,DSLOP,DS_THI!G$4,0),"")</f>
        <v>#REF!</v>
      </c>
      <c r="H23" s="100" t="e">
        <f>IF(ISNA(VLOOKUP($A23,DSLOP,DS_THI!H$4,0))=FALSE,VLOOKUP($A23,DSLOP,DS_THI!H$4,0),"")</f>
        <v>#REF!</v>
      </c>
      <c r="I23" s="51"/>
      <c r="J23" s="51"/>
      <c r="K23" s="51"/>
      <c r="L23" s="51"/>
      <c r="M23" s="65" t="e">
        <f>IF($C23&lt;&gt;0,IF(ISNA(VLOOKUP($A23,DSLOP,DS_THI!M$4,0))=FALSE,VLOOKUP($A23,DSLOP,DS_THI!M$4,0),""),"")</f>
        <v>#REF!</v>
      </c>
    </row>
    <row r="24" spans="1:19" s="14" customFormat="1" ht="18.75" customHeight="1">
      <c r="A24" s="13">
        <f t="shared" si="0"/>
        <v>17</v>
      </c>
      <c r="B24" s="48">
        <f t="shared" si="1"/>
        <v>17</v>
      </c>
      <c r="C24" s="201" t="e">
        <f>IF(ISNA(VLOOKUP($A24,DSLOP,DS_THI!C$4,0))=FALSE,VLOOKUP($A24,DSLOP,DS_THI!C$4,0),"")</f>
        <v>#REF!</v>
      </c>
      <c r="D24" s="202" t="e">
        <f>IF(ISNA(VLOOKUP($A24,DSLOP,DS_THI!D$4,0))=FALSE,VLOOKUP($A24,DSLOP,DS_THI!D$4,0),"")</f>
        <v>#REF!</v>
      </c>
      <c r="E24" s="203" t="e">
        <f>IF(ISNA(VLOOKUP($A24,DSLOP,DS_THI!E$4,0))=FALSE,VLOOKUP($A24,DSLOP,DS_THI!E$4,0),"")</f>
        <v>#REF!</v>
      </c>
      <c r="F24" s="199" t="e">
        <f>IF(ISNA(VLOOKUP($A24,DSLOP,DS_THI!F$4,0))=FALSE,VLOOKUP($A24,DSLOP,DS_THI!F$4,0),"")</f>
        <v>#REF!</v>
      </c>
      <c r="G24" s="200" t="e">
        <f>IF(ISNA(VLOOKUP($A24,DSLOP,DS_THI!G$4,0))=FALSE,VLOOKUP($A24,DSLOP,DS_THI!G$4,0),"")</f>
        <v>#REF!</v>
      </c>
      <c r="H24" s="100" t="e">
        <f>IF(ISNA(VLOOKUP($A24,DSLOP,DS_THI!H$4,0))=FALSE,VLOOKUP($A24,DSLOP,DS_THI!H$4,0),"")</f>
        <v>#REF!</v>
      </c>
      <c r="I24" s="51"/>
      <c r="J24" s="51"/>
      <c r="K24" s="51"/>
      <c r="L24" s="51"/>
      <c r="M24" s="65" t="e">
        <f>IF($C24&lt;&gt;0,IF(ISNA(VLOOKUP($A24,DSLOP,DS_THI!M$4,0))=FALSE,VLOOKUP($A24,DSLOP,DS_THI!M$4,0),""),"")</f>
        <v>#REF!</v>
      </c>
    </row>
    <row r="25" spans="1:19" s="14" customFormat="1" ht="18.75" customHeight="1">
      <c r="A25" s="13">
        <f t="shared" si="0"/>
        <v>18</v>
      </c>
      <c r="B25" s="48">
        <f t="shared" si="1"/>
        <v>18</v>
      </c>
      <c r="C25" s="201" t="e">
        <f>IF(ISNA(VLOOKUP($A25,DSLOP,DS_THI!C$4,0))=FALSE,VLOOKUP($A25,DSLOP,DS_THI!C$4,0),"")</f>
        <v>#REF!</v>
      </c>
      <c r="D25" s="202" t="e">
        <f>IF(ISNA(VLOOKUP($A25,DSLOP,DS_THI!D$4,0))=FALSE,VLOOKUP($A25,DSLOP,DS_THI!D$4,0),"")</f>
        <v>#REF!</v>
      </c>
      <c r="E25" s="203" t="e">
        <f>IF(ISNA(VLOOKUP($A25,DSLOP,DS_THI!E$4,0))=FALSE,VLOOKUP($A25,DSLOP,DS_THI!E$4,0),"")</f>
        <v>#REF!</v>
      </c>
      <c r="F25" s="199" t="e">
        <f>IF(ISNA(VLOOKUP($A25,DSLOP,DS_THI!F$4,0))=FALSE,VLOOKUP($A25,DSLOP,DS_THI!F$4,0),"")</f>
        <v>#REF!</v>
      </c>
      <c r="G25" s="200" t="e">
        <f>IF(ISNA(VLOOKUP($A25,DSLOP,DS_THI!G$4,0))=FALSE,VLOOKUP($A25,DSLOP,DS_THI!G$4,0),"")</f>
        <v>#REF!</v>
      </c>
      <c r="H25" s="100" t="e">
        <f>IF(ISNA(VLOOKUP($A25,DSLOP,DS_THI!H$4,0))=FALSE,VLOOKUP($A25,DSLOP,DS_THI!H$4,0),"")</f>
        <v>#REF!</v>
      </c>
      <c r="I25" s="51"/>
      <c r="J25" s="51"/>
      <c r="K25" s="51"/>
      <c r="L25" s="51"/>
      <c r="M25" s="65" t="e">
        <f>IF($C25&lt;&gt;0,IF(ISNA(VLOOKUP($A25,DSLOP,DS_THI!M$4,0))=FALSE,VLOOKUP($A25,DSLOP,DS_THI!M$4,0),""),"")</f>
        <v>#REF!</v>
      </c>
    </row>
    <row r="26" spans="1:19" s="14" customFormat="1" ht="18.75" customHeight="1">
      <c r="A26" s="13">
        <f t="shared" si="0"/>
        <v>19</v>
      </c>
      <c r="B26" s="48">
        <f t="shared" si="1"/>
        <v>19</v>
      </c>
      <c r="C26" s="201" t="e">
        <f>IF(ISNA(VLOOKUP($A26,DSLOP,DS_THI!C$4,0))=FALSE,VLOOKUP($A26,DSLOP,DS_THI!C$4,0),"")</f>
        <v>#REF!</v>
      </c>
      <c r="D26" s="202" t="e">
        <f>IF(ISNA(VLOOKUP($A26,DSLOP,DS_THI!D$4,0))=FALSE,VLOOKUP($A26,DSLOP,DS_THI!D$4,0),"")</f>
        <v>#REF!</v>
      </c>
      <c r="E26" s="203" t="e">
        <f>IF(ISNA(VLOOKUP($A26,DSLOP,DS_THI!E$4,0))=FALSE,VLOOKUP($A26,DSLOP,DS_THI!E$4,0),"")</f>
        <v>#REF!</v>
      </c>
      <c r="F26" s="199" t="e">
        <f>IF(ISNA(VLOOKUP($A26,DSLOP,DS_THI!F$4,0))=FALSE,VLOOKUP($A26,DSLOP,DS_THI!F$4,0),"")</f>
        <v>#REF!</v>
      </c>
      <c r="G26" s="200" t="e">
        <f>IF(ISNA(VLOOKUP($A26,DSLOP,DS_THI!G$4,0))=FALSE,VLOOKUP($A26,DSLOP,DS_THI!G$4,0),"")</f>
        <v>#REF!</v>
      </c>
      <c r="H26" s="100" t="e">
        <f>IF(ISNA(VLOOKUP($A26,DSLOP,DS_THI!H$4,0))=FALSE,VLOOKUP($A26,DSLOP,DS_THI!H$4,0),"")</f>
        <v>#REF!</v>
      </c>
      <c r="I26" s="51"/>
      <c r="J26" s="51"/>
      <c r="K26" s="51"/>
      <c r="L26" s="51"/>
      <c r="M26" s="65" t="e">
        <f>IF($C26&lt;&gt;0,IF(ISNA(VLOOKUP($A26,DSLOP,DS_THI!M$4,0))=FALSE,VLOOKUP($A26,DSLOP,DS_THI!M$4,0),""),"")</f>
        <v>#REF!</v>
      </c>
      <c r="S26" s="213"/>
    </row>
    <row r="27" spans="1:19" s="14" customFormat="1" ht="18.75" customHeight="1">
      <c r="A27" s="13">
        <f t="shared" si="0"/>
        <v>20</v>
      </c>
      <c r="B27" s="48">
        <f t="shared" si="1"/>
        <v>20</v>
      </c>
      <c r="C27" s="201" t="e">
        <f>IF(ISNA(VLOOKUP($A27,DSLOP,DS_THI!C$4,0))=FALSE,VLOOKUP($A27,DSLOP,DS_THI!C$4,0),"")</f>
        <v>#REF!</v>
      </c>
      <c r="D27" s="202" t="e">
        <f>IF(ISNA(VLOOKUP($A27,DSLOP,DS_THI!D$4,0))=FALSE,VLOOKUP($A27,DSLOP,DS_THI!D$4,0),"")</f>
        <v>#REF!</v>
      </c>
      <c r="E27" s="203" t="e">
        <f>IF(ISNA(VLOOKUP($A27,DSLOP,DS_THI!E$4,0))=FALSE,VLOOKUP($A27,DSLOP,DS_THI!E$4,0),"")</f>
        <v>#REF!</v>
      </c>
      <c r="F27" s="199" t="e">
        <f>IF(ISNA(VLOOKUP($A27,DSLOP,DS_THI!F$4,0))=FALSE,VLOOKUP($A27,DSLOP,DS_THI!F$4,0),"")</f>
        <v>#REF!</v>
      </c>
      <c r="G27" s="200" t="e">
        <f>IF(ISNA(VLOOKUP($A27,DSLOP,DS_THI!G$4,0))=FALSE,VLOOKUP($A27,DSLOP,DS_THI!G$4,0),"")</f>
        <v>#REF!</v>
      </c>
      <c r="H27" s="100" t="e">
        <f>IF(ISNA(VLOOKUP($A27,DSLOP,DS_THI!H$4,0))=FALSE,VLOOKUP($A27,DSLOP,DS_THI!H$4,0),"")</f>
        <v>#REF!</v>
      </c>
      <c r="I27" s="51"/>
      <c r="J27" s="51"/>
      <c r="K27" s="51"/>
      <c r="L27" s="51"/>
      <c r="M27" s="65" t="e">
        <f>IF($C27&lt;&gt;0,IF(ISNA(VLOOKUP($A27,DSLOP,DS_THI!M$4,0))=FALSE,VLOOKUP($A27,DSLOP,DS_THI!M$4,0),""),"")</f>
        <v>#REF!</v>
      </c>
      <c r="S27" s="213"/>
    </row>
    <row r="28" spans="1:19" s="14" customFormat="1" ht="18.75" customHeight="1">
      <c r="A28" s="13">
        <f t="shared" si="0"/>
        <v>21</v>
      </c>
      <c r="B28" s="48">
        <f t="shared" si="1"/>
        <v>21</v>
      </c>
      <c r="C28" s="201" t="e">
        <f>IF(ISNA(VLOOKUP($A28,DSLOP,DS_THI!C$4,0))=FALSE,VLOOKUP($A28,DSLOP,DS_THI!C$4,0),"")</f>
        <v>#REF!</v>
      </c>
      <c r="D28" s="202" t="e">
        <f>IF(ISNA(VLOOKUP($A28,DSLOP,DS_THI!D$4,0))=FALSE,VLOOKUP($A28,DSLOP,DS_THI!D$4,0),"")</f>
        <v>#REF!</v>
      </c>
      <c r="E28" s="203" t="e">
        <f>IF(ISNA(VLOOKUP($A28,DSLOP,DS_THI!E$4,0))=FALSE,VLOOKUP($A28,DSLOP,DS_THI!E$4,0),"")</f>
        <v>#REF!</v>
      </c>
      <c r="F28" s="199" t="e">
        <f>IF(ISNA(VLOOKUP($A28,DSLOP,DS_THI!F$4,0))=FALSE,VLOOKUP($A28,DSLOP,DS_THI!F$4,0),"")</f>
        <v>#REF!</v>
      </c>
      <c r="G28" s="200" t="e">
        <f>IF(ISNA(VLOOKUP($A28,DSLOP,DS_THI!G$4,0))=FALSE,VLOOKUP($A28,DSLOP,DS_THI!G$4,0),"")</f>
        <v>#REF!</v>
      </c>
      <c r="H28" s="100" t="e">
        <f>IF(ISNA(VLOOKUP($A28,DSLOP,DS_THI!H$4,0))=FALSE,VLOOKUP($A28,DSLOP,DS_THI!H$4,0),"")</f>
        <v>#REF!</v>
      </c>
      <c r="I28" s="51"/>
      <c r="J28" s="51"/>
      <c r="K28" s="51"/>
      <c r="L28" s="51"/>
      <c r="M28" s="65" t="e">
        <f>IF($C28&lt;&gt;0,IF(ISNA(VLOOKUP($A28,DSLOP,DS_THI!M$4,0))=FALSE,VLOOKUP($A28,DSLOP,DS_THI!M$4,0),""),"")</f>
        <v>#REF!</v>
      </c>
    </row>
    <row r="29" spans="1:19" s="14" customFormat="1" ht="18.75" customHeight="1">
      <c r="A29" s="13">
        <f t="shared" si="0"/>
        <v>22</v>
      </c>
      <c r="B29" s="48">
        <f t="shared" si="1"/>
        <v>22</v>
      </c>
      <c r="C29" s="201" t="e">
        <f>IF(ISNA(VLOOKUP($A29,DSLOP,DS_THI!C$4,0))=FALSE,VLOOKUP($A29,DSLOP,DS_THI!C$4,0),"")</f>
        <v>#REF!</v>
      </c>
      <c r="D29" s="202" t="e">
        <f>IF(ISNA(VLOOKUP($A29,DSLOP,DS_THI!D$4,0))=FALSE,VLOOKUP($A29,DSLOP,DS_THI!D$4,0),"")</f>
        <v>#REF!</v>
      </c>
      <c r="E29" s="203" t="e">
        <f>IF(ISNA(VLOOKUP($A29,DSLOP,DS_THI!E$4,0))=FALSE,VLOOKUP($A29,DSLOP,DS_THI!E$4,0),"")</f>
        <v>#REF!</v>
      </c>
      <c r="F29" s="199" t="e">
        <f>IF(ISNA(VLOOKUP($A29,DSLOP,DS_THI!F$4,0))=FALSE,VLOOKUP($A29,DSLOP,DS_THI!F$4,0),"")</f>
        <v>#REF!</v>
      </c>
      <c r="G29" s="200" t="e">
        <f>IF(ISNA(VLOOKUP($A29,DSLOP,DS_THI!G$4,0))=FALSE,VLOOKUP($A29,DSLOP,DS_THI!G$4,0),"")</f>
        <v>#REF!</v>
      </c>
      <c r="H29" s="100" t="e">
        <f>IF(ISNA(VLOOKUP($A29,DSLOP,DS_THI!H$4,0))=FALSE,VLOOKUP($A29,DSLOP,DS_THI!H$4,0),"")</f>
        <v>#REF!</v>
      </c>
      <c r="I29" s="51"/>
      <c r="J29" s="51"/>
      <c r="K29" s="51"/>
      <c r="L29" s="51"/>
      <c r="M29" s="65" t="e">
        <f>IF($C29&lt;&gt;0,IF(ISNA(VLOOKUP($A29,DSLOP,DS_THI!M$4,0))=FALSE,VLOOKUP($A29,DSLOP,DS_THI!M$4,0),""),"")</f>
        <v>#REF!</v>
      </c>
    </row>
    <row r="30" spans="1:19" s="14" customFormat="1" ht="18.75" customHeight="1">
      <c r="A30" s="13">
        <f t="shared" si="0"/>
        <v>23</v>
      </c>
      <c r="B30" s="48">
        <f t="shared" si="1"/>
        <v>23</v>
      </c>
      <c r="C30" s="201" t="e">
        <f>IF(ISNA(VLOOKUP($A30,DSLOP,DS_THI!C$4,0))=FALSE,VLOOKUP($A30,DSLOP,DS_THI!C$4,0),"")</f>
        <v>#REF!</v>
      </c>
      <c r="D30" s="202" t="e">
        <f>IF(ISNA(VLOOKUP($A30,DSLOP,DS_THI!D$4,0))=FALSE,VLOOKUP($A30,DSLOP,DS_THI!D$4,0),"")</f>
        <v>#REF!</v>
      </c>
      <c r="E30" s="203" t="e">
        <f>IF(ISNA(VLOOKUP($A30,DSLOP,DS_THI!E$4,0))=FALSE,VLOOKUP($A30,DSLOP,DS_THI!E$4,0),"")</f>
        <v>#REF!</v>
      </c>
      <c r="F30" s="199" t="e">
        <f>IF(ISNA(VLOOKUP($A30,DSLOP,DS_THI!F$4,0))=FALSE,VLOOKUP($A30,DSLOP,DS_THI!F$4,0),"")</f>
        <v>#REF!</v>
      </c>
      <c r="G30" s="200" t="e">
        <f>IF(ISNA(VLOOKUP($A30,DSLOP,DS_THI!G$4,0))=FALSE,VLOOKUP($A30,DSLOP,DS_THI!G$4,0),"")</f>
        <v>#REF!</v>
      </c>
      <c r="H30" s="100" t="e">
        <f>IF(ISNA(VLOOKUP($A30,DSLOP,DS_THI!H$4,0))=FALSE,VLOOKUP($A30,DSLOP,DS_THI!H$4,0),"")</f>
        <v>#REF!</v>
      </c>
      <c r="I30" s="51"/>
      <c r="J30" s="51"/>
      <c r="K30" s="51"/>
      <c r="L30" s="51"/>
      <c r="M30" s="65" t="e">
        <f>IF($C30&lt;&gt;0,IF(ISNA(VLOOKUP($A30,DSLOP,DS_THI!M$4,0))=FALSE,VLOOKUP($A30,DSLOP,DS_THI!M$4,0),""),"")</f>
        <v>#REF!</v>
      </c>
    </row>
    <row r="31" spans="1:19" s="14" customFormat="1" ht="18.75" customHeight="1">
      <c r="A31" s="13">
        <f t="shared" si="0"/>
        <v>24</v>
      </c>
      <c r="B31" s="48">
        <f t="shared" si="1"/>
        <v>24</v>
      </c>
      <c r="C31" s="201" t="e">
        <f>IF(ISNA(VLOOKUP($A31,DSLOP,DS_THI!C$4,0))=FALSE,VLOOKUP($A31,DSLOP,DS_THI!C$4,0),"")</f>
        <v>#REF!</v>
      </c>
      <c r="D31" s="202" t="e">
        <f>IF(ISNA(VLOOKUP($A31,DSLOP,DS_THI!D$4,0))=FALSE,VLOOKUP($A31,DSLOP,DS_THI!D$4,0),"")</f>
        <v>#REF!</v>
      </c>
      <c r="E31" s="203" t="e">
        <f>IF(ISNA(VLOOKUP($A31,DSLOP,DS_THI!E$4,0))=FALSE,VLOOKUP($A31,DSLOP,DS_THI!E$4,0),"")</f>
        <v>#REF!</v>
      </c>
      <c r="F31" s="199" t="e">
        <f>IF(ISNA(VLOOKUP($A31,DSLOP,DS_THI!F$4,0))=FALSE,VLOOKUP($A31,DSLOP,DS_THI!F$4,0),"")</f>
        <v>#REF!</v>
      </c>
      <c r="G31" s="200" t="e">
        <f>IF(ISNA(VLOOKUP($A31,DSLOP,DS_THI!G$4,0))=FALSE,VLOOKUP($A31,DSLOP,DS_THI!G$4,0),"")</f>
        <v>#REF!</v>
      </c>
      <c r="H31" s="100" t="e">
        <f>IF(ISNA(VLOOKUP($A31,DSLOP,DS_THI!H$4,0))=FALSE,VLOOKUP($A31,DSLOP,DS_THI!H$4,0),"")</f>
        <v>#REF!</v>
      </c>
      <c r="I31" s="51"/>
      <c r="J31" s="51"/>
      <c r="K31" s="51"/>
      <c r="L31" s="51"/>
      <c r="M31" s="65" t="e">
        <f>IF($C31&lt;&gt;0,IF(ISNA(VLOOKUP($A31,DSLOP,DS_THI!M$4,0))=FALSE,VLOOKUP($A31,DSLOP,DS_THI!M$4,0),""),"")</f>
        <v>#REF!</v>
      </c>
    </row>
    <row r="32" spans="1:19" s="14" customFormat="1" ht="18.75" customHeight="1">
      <c r="A32" s="13">
        <f t="shared" si="0"/>
        <v>25</v>
      </c>
      <c r="B32" s="48">
        <f t="shared" si="1"/>
        <v>25</v>
      </c>
      <c r="C32" s="201" t="e">
        <f>IF(ISNA(VLOOKUP($A32,DSLOP,DS_THI!C$4,0))=FALSE,VLOOKUP($A32,DSLOP,DS_THI!C$4,0),"")</f>
        <v>#REF!</v>
      </c>
      <c r="D32" s="202" t="e">
        <f>IF(ISNA(VLOOKUP($A32,DSLOP,DS_THI!D$4,0))=FALSE,VLOOKUP($A32,DSLOP,DS_THI!D$4,0),"")</f>
        <v>#REF!</v>
      </c>
      <c r="E32" s="203" t="e">
        <f>IF(ISNA(VLOOKUP($A32,DSLOP,DS_THI!E$4,0))=FALSE,VLOOKUP($A32,DSLOP,DS_THI!E$4,0),"")</f>
        <v>#REF!</v>
      </c>
      <c r="F32" s="199" t="e">
        <f>IF(ISNA(VLOOKUP($A32,DSLOP,DS_THI!F$4,0))=FALSE,VLOOKUP($A32,DSLOP,DS_THI!F$4,0),"")</f>
        <v>#REF!</v>
      </c>
      <c r="G32" s="200" t="e">
        <f>IF(ISNA(VLOOKUP($A32,DSLOP,DS_THI!G$4,0))=FALSE,VLOOKUP($A32,DSLOP,DS_THI!G$4,0),"")</f>
        <v>#REF!</v>
      </c>
      <c r="H32" s="100" t="e">
        <f>IF(ISNA(VLOOKUP($A32,DSLOP,DS_THI!H$4,0))=FALSE,VLOOKUP($A32,DSLOP,DS_THI!H$4,0),"")</f>
        <v>#REF!</v>
      </c>
      <c r="I32" s="51"/>
      <c r="J32" s="51"/>
      <c r="K32" s="51"/>
      <c r="L32" s="51"/>
      <c r="M32" s="65" t="e">
        <f>IF($C32&lt;&gt;0,IF(ISNA(VLOOKUP($A32,DSLOP,DS_THI!M$4,0))=FALSE,VLOOKUP($A32,DSLOP,DS_THI!M$4,0),""),"")</f>
        <v>#REF!</v>
      </c>
    </row>
    <row r="33" spans="1:17" s="14" customFormat="1" ht="18.75" customHeight="1">
      <c r="A33" s="13">
        <f t="shared" si="0"/>
        <v>26</v>
      </c>
      <c r="B33" s="48">
        <f t="shared" si="1"/>
        <v>26</v>
      </c>
      <c r="C33" s="201" t="e">
        <f>IF(ISNA(VLOOKUP($A33,DSLOP,DS_THI!C$4,0))=FALSE,VLOOKUP($A33,DSLOP,DS_THI!C$4,0),"")</f>
        <v>#REF!</v>
      </c>
      <c r="D33" s="202" t="e">
        <f>IF(ISNA(VLOOKUP($A33,DSLOP,DS_THI!D$4,0))=FALSE,VLOOKUP($A33,DSLOP,DS_THI!D$4,0),"")</f>
        <v>#REF!</v>
      </c>
      <c r="E33" s="203" t="e">
        <f>IF(ISNA(VLOOKUP($A33,DSLOP,DS_THI!E$4,0))=FALSE,VLOOKUP($A33,DSLOP,DS_THI!E$4,0),"")</f>
        <v>#REF!</v>
      </c>
      <c r="F33" s="199" t="e">
        <f>IF(ISNA(VLOOKUP($A33,DSLOP,DS_THI!F$4,0))=FALSE,VLOOKUP($A33,DSLOP,DS_THI!F$4,0),"")</f>
        <v>#REF!</v>
      </c>
      <c r="G33" s="200" t="e">
        <f>IF(ISNA(VLOOKUP($A33,DSLOP,DS_THI!G$4,0))=FALSE,VLOOKUP($A33,DSLOP,DS_THI!G$4,0),"")</f>
        <v>#REF!</v>
      </c>
      <c r="H33" s="100" t="e">
        <f>IF(ISNA(VLOOKUP($A33,DSLOP,DS_THI!H$4,0))=FALSE,VLOOKUP($A33,DSLOP,DS_THI!H$4,0),"")</f>
        <v>#REF!</v>
      </c>
      <c r="I33" s="51"/>
      <c r="J33" s="51"/>
      <c r="K33" s="51"/>
      <c r="L33" s="51"/>
      <c r="M33" s="65" t="e">
        <f>IF($C33&lt;&gt;0,IF(ISNA(VLOOKUP($A33,DSLOP,DS_THI!M$4,0))=FALSE,VLOOKUP($A33,DSLOP,DS_THI!M$4,0),""),"")</f>
        <v>#REF!</v>
      </c>
    </row>
    <row r="34" spans="1:17" s="14" customFormat="1" ht="18.75" customHeight="1">
      <c r="A34" s="13">
        <f t="shared" si="0"/>
        <v>27</v>
      </c>
      <c r="B34" s="48">
        <f t="shared" si="1"/>
        <v>27</v>
      </c>
      <c r="C34" s="48" t="e">
        <f>IF(ISNA(VLOOKUP($A34,DSLOP,DS_THI!C$4,0))=FALSE,VLOOKUP($A34,DSLOP,DS_THI!C$4,0),"")</f>
        <v>#REF!</v>
      </c>
      <c r="D34" s="49" t="e">
        <f>IF(ISNA(VLOOKUP($A34,DSLOP,DS_THI!D$4,0))=FALSE,VLOOKUP($A34,DSLOP,DS_THI!D$4,0),"")</f>
        <v>#REF!</v>
      </c>
      <c r="E34" s="50" t="e">
        <f>IF(ISNA(VLOOKUP($A34,DSLOP,DS_THI!E$4,0))=FALSE,VLOOKUP($A34,DSLOP,DS_THI!E$4,0),"")</f>
        <v>#REF!</v>
      </c>
      <c r="F34" s="99" t="e">
        <f>IF(ISNA(VLOOKUP($A34,DSLOP,DS_THI!F$4,0))=FALSE,VLOOKUP($A34,DSLOP,DS_THI!F$4,0),"")</f>
        <v>#REF!</v>
      </c>
      <c r="G34" s="101" t="e">
        <f>IF(ISNA(VLOOKUP($A34,DSLOP,DS_THI!G$4,0))=FALSE,VLOOKUP($A34,DSLOP,DS_THI!G$4,0),"")</f>
        <v>#REF!</v>
      </c>
      <c r="H34" s="100" t="e">
        <f>IF(ISNA(VLOOKUP($A34,DSLOP,DS_THI!H$4,0))=FALSE,VLOOKUP($A34,DSLOP,DS_THI!H$4,0),"")</f>
        <v>#REF!</v>
      </c>
      <c r="I34" s="51"/>
      <c r="J34" s="51"/>
      <c r="K34" s="51"/>
      <c r="L34" s="51"/>
      <c r="M34" s="65" t="e">
        <f>IF($C34&lt;&gt;0,IF(ISNA(VLOOKUP($A34,DSLOP,DS_THI!M$4,0))=FALSE,VLOOKUP($A34,DSLOP,DS_THI!M$4,0),""),"")</f>
        <v>#REF!</v>
      </c>
    </row>
    <row r="35" spans="1:17" s="14" customFormat="1" ht="18.75" customHeight="1">
      <c r="A35" s="13">
        <f t="shared" si="0"/>
        <v>28</v>
      </c>
      <c r="B35" s="48">
        <f t="shared" si="1"/>
        <v>28</v>
      </c>
      <c r="C35" s="48" t="e">
        <f>IF(ISNA(VLOOKUP($A35,DSLOP,DS_THI!C$4,0))=FALSE,VLOOKUP($A35,DSLOP,DS_THI!C$4,0),"")</f>
        <v>#REF!</v>
      </c>
      <c r="D35" s="49" t="e">
        <f>IF(ISNA(VLOOKUP($A35,DSLOP,DS_THI!D$4,0))=FALSE,VLOOKUP($A35,DSLOP,DS_THI!D$4,0),"")</f>
        <v>#REF!</v>
      </c>
      <c r="E35" s="50" t="e">
        <f>IF(ISNA(VLOOKUP($A35,DSLOP,DS_THI!E$4,0))=FALSE,VLOOKUP($A35,DSLOP,DS_THI!E$4,0),"")</f>
        <v>#REF!</v>
      </c>
      <c r="F35" s="99" t="e">
        <f>IF(ISNA(VLOOKUP($A35,DSLOP,DS_THI!F$4,0))=FALSE,VLOOKUP($A35,DSLOP,DS_THI!F$4,0),"")</f>
        <v>#REF!</v>
      </c>
      <c r="G35" s="101" t="e">
        <f>IF(ISNA(VLOOKUP($A35,DSLOP,DS_THI!G$4,0))=FALSE,VLOOKUP($A35,DSLOP,DS_THI!G$4,0),"")</f>
        <v>#REF!</v>
      </c>
      <c r="H35" s="100" t="e">
        <f>IF(ISNA(VLOOKUP($A35,DSLOP,DS_THI!H$4,0))=FALSE,VLOOKUP($A35,DSLOP,DS_THI!H$4,0),"")</f>
        <v>#REF!</v>
      </c>
      <c r="I35" s="51"/>
      <c r="J35" s="51"/>
      <c r="K35" s="51"/>
      <c r="L35" s="51"/>
      <c r="M35" s="65" t="e">
        <f>IF($C35&lt;&gt;0,IF(ISNA(VLOOKUP($A35,DSLOP,DS_THI!M$4,0))=FALSE,VLOOKUP($A35,DSLOP,DS_THI!M$4,0),""),"")</f>
        <v>#REF!</v>
      </c>
    </row>
    <row r="36" spans="1:17" s="14" customFormat="1" ht="18.75" customHeight="1">
      <c r="A36" s="13">
        <f t="shared" si="0"/>
        <v>29</v>
      </c>
      <c r="B36" s="48">
        <f t="shared" si="1"/>
        <v>29</v>
      </c>
      <c r="C36" s="48" t="e">
        <f>IF(ISNA(VLOOKUP($A36,DSLOP,DS_THI!C$4,0))=FALSE,VLOOKUP($A36,DSLOP,DS_THI!C$4,0),"")</f>
        <v>#REF!</v>
      </c>
      <c r="D36" s="49" t="e">
        <f>IF(ISNA(VLOOKUP($A36,DSLOP,DS_THI!D$4,0))=FALSE,VLOOKUP($A36,DSLOP,DS_THI!D$4,0),"")</f>
        <v>#REF!</v>
      </c>
      <c r="E36" s="50" t="e">
        <f>IF(ISNA(VLOOKUP($A36,DSLOP,DS_THI!E$4,0))=FALSE,VLOOKUP($A36,DSLOP,DS_THI!E$4,0),"")</f>
        <v>#REF!</v>
      </c>
      <c r="F36" s="99" t="e">
        <f>IF(ISNA(VLOOKUP($A36,DSLOP,DS_THI!F$4,0))=FALSE,VLOOKUP($A36,DSLOP,DS_THI!F$4,0),"")</f>
        <v>#REF!</v>
      </c>
      <c r="G36" s="101" t="e">
        <f>IF(ISNA(VLOOKUP($A36,DSLOP,DS_THI!G$4,0))=FALSE,VLOOKUP($A36,DSLOP,DS_THI!G$4,0),"")</f>
        <v>#REF!</v>
      </c>
      <c r="H36" s="100" t="e">
        <f>IF(ISNA(VLOOKUP($A36,DSLOP,DS_THI!H$4,0))=FALSE,VLOOKUP($A36,DSLOP,DS_THI!H$4,0),"")</f>
        <v>#REF!</v>
      </c>
      <c r="I36" s="51"/>
      <c r="J36" s="51"/>
      <c r="K36" s="51"/>
      <c r="L36" s="51"/>
      <c r="M36" s="65" t="e">
        <f>IF($C36&lt;&gt;0,IF(ISNA(VLOOKUP($A36,DSLOP,DS_THI!M$4,0))=FALSE,VLOOKUP($A36,DSLOP,DS_THI!M$4,0),""),"")</f>
        <v>#REF!</v>
      </c>
    </row>
    <row r="37" spans="1:17" s="14" customFormat="1" ht="18.75" customHeight="1">
      <c r="A37" s="13">
        <f t="shared" si="0"/>
        <v>30</v>
      </c>
      <c r="B37" s="48">
        <f>B36+1</f>
        <v>30</v>
      </c>
      <c r="C37" s="48" t="e">
        <f>IF(ISNA(VLOOKUP($A37,DSLOP,DS_THI!C$4,0))=FALSE,VLOOKUP($A37,DSLOP,DS_THI!C$4,0),"")</f>
        <v>#REF!</v>
      </c>
      <c r="D37" s="49" t="e">
        <f>IF(ISNA(VLOOKUP($A37,DSLOP,DS_THI!D$4,0))=FALSE,VLOOKUP($A37,DSLOP,DS_THI!D$4,0),"")</f>
        <v>#REF!</v>
      </c>
      <c r="E37" s="50" t="e">
        <f>IF(ISNA(VLOOKUP($A37,DSLOP,DS_THI!E$4,0))=FALSE,VLOOKUP($A37,DSLOP,DS_THI!E$4,0),"")</f>
        <v>#REF!</v>
      </c>
      <c r="F37" s="99" t="e">
        <f>IF(ISNA(VLOOKUP($A37,DSLOP,DS_THI!F$4,0))=FALSE,VLOOKUP($A37,DSLOP,DS_THI!F$4,0),"")</f>
        <v>#REF!</v>
      </c>
      <c r="G37" s="101" t="e">
        <f>IF(ISNA(VLOOKUP($A37,DSLOP,DS_THI!G$4,0))=FALSE,VLOOKUP($A37,DSLOP,DS_THI!G$4,0),"")</f>
        <v>#REF!</v>
      </c>
      <c r="H37" s="100" t="e">
        <f>IF(ISNA(VLOOKUP($A37,DSLOP,DS_THI!H$4,0))=FALSE,VLOOKUP($A37,DSLOP,DS_THI!H$4,0),"")</f>
        <v>#REF!</v>
      </c>
      <c r="I37" s="51"/>
      <c r="J37" s="51"/>
      <c r="K37" s="51"/>
      <c r="L37" s="51"/>
      <c r="M37" s="65" t="e">
        <f>IF($C37&lt;&gt;0,IF(ISNA(VLOOKUP($A37,DSLOP,DS_THI!M$4,0))=FALSE,VLOOKUP($A37,DSLOP,DS_THI!M$4,0),""),"")</f>
        <v>#REF!</v>
      </c>
    </row>
    <row r="38" spans="1:17" s="14" customFormat="1" ht="18.75" customHeight="1">
      <c r="A38" s="13">
        <f t="shared" si="0"/>
        <v>31</v>
      </c>
      <c r="B38" s="48">
        <f>B37+1</f>
        <v>31</v>
      </c>
      <c r="C38" s="48" t="e">
        <f>IF(ISNA(VLOOKUP($A38,DSLOP,DS_THI!C$4,0))=FALSE,VLOOKUP($A38,DSLOP,DS_THI!C$4,0),"")</f>
        <v>#REF!</v>
      </c>
      <c r="D38" s="49" t="e">
        <f>IF(ISNA(VLOOKUP($A38,DSLOP,DS_THI!D$4,0))=FALSE,VLOOKUP($A38,DSLOP,DS_THI!D$4,0),"")</f>
        <v>#REF!</v>
      </c>
      <c r="E38" s="50" t="e">
        <f>IF(ISNA(VLOOKUP($A38,DSLOP,DS_THI!E$4,0))=FALSE,VLOOKUP($A38,DSLOP,DS_THI!E$4,0),"")</f>
        <v>#REF!</v>
      </c>
      <c r="F38" s="99" t="e">
        <f>IF(ISNA(VLOOKUP($A38,DSLOP,DS_THI!F$4,0))=FALSE,VLOOKUP($A38,DSLOP,DS_THI!F$4,0),"")</f>
        <v>#REF!</v>
      </c>
      <c r="G38" s="101" t="e">
        <f>IF(ISNA(VLOOKUP($A38,DSLOP,DS_THI!G$4,0))=FALSE,VLOOKUP($A38,DSLOP,DS_THI!G$4,0),"")</f>
        <v>#REF!</v>
      </c>
      <c r="H38" s="100" t="e">
        <f>IF(ISNA(VLOOKUP($A38,DSLOP,DS_THI!H$4,0))=FALSE,VLOOKUP($A38,DSLOP,DS_THI!H$4,0),"")</f>
        <v>#REF!</v>
      </c>
      <c r="I38" s="51"/>
      <c r="J38" s="51"/>
      <c r="K38" s="51"/>
      <c r="L38" s="51"/>
      <c r="M38" s="65" t="e">
        <f>IF($C38&lt;&gt;0,IF(ISNA(VLOOKUP($A38,DSLOP,DS_THI!M$4,0))=FALSE,VLOOKUP($A38,DSLOP,DS_THI!M$4,0),""),"")</f>
        <v>#REF!</v>
      </c>
    </row>
    <row r="39" spans="1:17" s="14" customFormat="1" ht="18.75" customHeight="1">
      <c r="A39" s="13" t="str">
        <f t="shared" si="0"/>
        <v/>
      </c>
      <c r="B39" s="214">
        <f>B38+1</f>
        <v>32</v>
      </c>
      <c r="C39" s="214" t="e">
        <f>IF(ISNA(VLOOKUP($A39,DSLOP,DS_THI!C$4,0))=FALSE,VLOOKUP($A39,DSLOP,DS_THI!C$4,0),"")</f>
        <v>#REF!</v>
      </c>
      <c r="D39" s="215" t="e">
        <f>IF(ISNA(VLOOKUP($A39,DSLOP,DS_THI!D$4,0))=FALSE,VLOOKUP($A39,DSLOP,DS_THI!D$4,0),"")</f>
        <v>#REF!</v>
      </c>
      <c r="E39" s="216" t="e">
        <f>IF(ISNA(VLOOKUP($A39,DSLOP,DS_THI!E$4,0))=FALSE,VLOOKUP($A39,DSLOP,DS_THI!E$4,0),"")</f>
        <v>#REF!</v>
      </c>
      <c r="F39" s="217" t="e">
        <f>IF(ISNA(VLOOKUP($A39,DSLOP,DS_THI!F$4,0))=FALSE,VLOOKUP($A39,DSLOP,DS_THI!F$4,0),"")</f>
        <v>#REF!</v>
      </c>
      <c r="G39" s="218" t="e">
        <f>IF(ISNA(VLOOKUP($A39,DSLOP,DS_THI!G$4,0))=FALSE,VLOOKUP($A39,DSLOP,DS_THI!G$4,0),"")</f>
        <v>#REF!</v>
      </c>
      <c r="H39" s="217" t="e">
        <f>IF(ISNA(VLOOKUP($A39,DSLOP,DS_THI!H$4,0))=FALSE,VLOOKUP($A39,DSLOP,DS_THI!H$4,0),"")</f>
        <v>#REF!</v>
      </c>
      <c r="I39" s="219"/>
      <c r="J39" s="219"/>
      <c r="K39" s="219"/>
      <c r="L39" s="219"/>
      <c r="M39" s="220" t="e">
        <f>IF($C39&lt;&gt;0,IF(ISNA(VLOOKUP($A39,DSLOP,DS_THI!M$4,0))=FALSE,VLOOKUP($A39,DSLOP,DS_THI!M$4,0),""),"")</f>
        <v>#REF!</v>
      </c>
    </row>
    <row r="40" spans="1:17" ht="22.5" customHeight="1">
      <c r="A40" s="13" t="e">
        <f t="shared" si="0"/>
        <v>#REF!</v>
      </c>
      <c r="B40" s="85" t="e">
        <f>#REF! &amp; " - Phòng : "&amp;O40&amp;" * "&amp;#REF!</f>
        <v>#REF!</v>
      </c>
      <c r="C40" s="86"/>
      <c r="D40" s="87"/>
      <c r="E40" s="88"/>
      <c r="F40" s="88"/>
      <c r="G40" s="86"/>
      <c r="H40" s="86"/>
      <c r="I40" s="89"/>
      <c r="J40" s="86"/>
      <c r="K40" s="89"/>
      <c r="L40" s="86"/>
      <c r="M40" s="70" t="e">
        <f>"Lần thi : "&amp;#REF!</f>
        <v>#REF!</v>
      </c>
      <c r="O40" s="90" t="e">
        <f>IF(ISERROR(FIND("-",SUBSTITUTE(Q40,O5&amp;"-","",1))),Q40,LEFT(SUBSTITUTE(Q40,O5&amp;"-","",1),FIND("-",SUBSTITUTE(Q40,O5&amp;"-","",1))-1))</f>
        <v>#REF!</v>
      </c>
      <c r="P40" s="91" t="s">
        <v>141</v>
      </c>
      <c r="Q40" s="91" t="e">
        <f>SUBSTITUTE(Q5,O5&amp;"-","",1)</f>
        <v>#REF!</v>
      </c>
    </row>
    <row r="41" spans="1:17" s="20" customFormat="1" ht="20.25" customHeight="1">
      <c r="A41" s="13" t="str">
        <f t="shared" si="0"/>
        <v/>
      </c>
      <c r="B41" s="299" t="s">
        <v>0</v>
      </c>
      <c r="C41" s="298" t="s">
        <v>218</v>
      </c>
      <c r="D41" s="294" t="s">
        <v>139</v>
      </c>
      <c r="E41" s="295"/>
      <c r="F41" s="298" t="s">
        <v>216</v>
      </c>
      <c r="G41" s="298" t="s">
        <v>217</v>
      </c>
      <c r="H41" s="298" t="s">
        <v>15</v>
      </c>
      <c r="I41" s="298" t="s">
        <v>21</v>
      </c>
      <c r="J41" s="298" t="s">
        <v>22</v>
      </c>
      <c r="K41" s="300" t="s">
        <v>34</v>
      </c>
      <c r="L41" s="301"/>
      <c r="M41" s="298" t="s">
        <v>17</v>
      </c>
    </row>
    <row r="42" spans="1:17" s="20" customFormat="1" ht="20.25" customHeight="1">
      <c r="A42" s="13" t="e">
        <f t="shared" si="0"/>
        <v>#VALUE!</v>
      </c>
      <c r="B42" s="299"/>
      <c r="C42" s="299"/>
      <c r="D42" s="296"/>
      <c r="E42" s="297"/>
      <c r="F42" s="299"/>
      <c r="G42" s="299"/>
      <c r="H42" s="299"/>
      <c r="I42" s="299"/>
      <c r="J42" s="299"/>
      <c r="K42" s="21" t="s">
        <v>16</v>
      </c>
      <c r="L42" s="21" t="s">
        <v>20</v>
      </c>
      <c r="M42" s="298"/>
    </row>
    <row r="43" spans="1:17" s="14" customFormat="1" ht="18.75" customHeight="1">
      <c r="A43" s="13">
        <f t="shared" si="0"/>
        <v>32</v>
      </c>
      <c r="B43" s="48">
        <v>1</v>
      </c>
      <c r="C43" s="48" t="e">
        <f>IF(ISNA(VLOOKUP($A43,DSLOP,DS_THI!C$4,0))=FALSE,VLOOKUP($A43,DSLOP,DS_THI!C$4,0),"")</f>
        <v>#REF!</v>
      </c>
      <c r="D43" s="49" t="e">
        <f>IF(ISNA(VLOOKUP($A43,DSLOP,DS_THI!D$4,0))=FALSE,VLOOKUP($A43,DSLOP,DS_THI!D$4,0),"")</f>
        <v>#REF!</v>
      </c>
      <c r="E43" s="50" t="e">
        <f>IF(ISNA(VLOOKUP($A43,DSLOP,DS_THI!E$4,0))=FALSE,VLOOKUP($A43,DSLOP,DS_THI!E$4,0),"")</f>
        <v>#REF!</v>
      </c>
      <c r="F43" s="99" t="e">
        <f>IF(ISNA(VLOOKUP($A43,DSLOP,DS_THI!F$4,0))=FALSE,VLOOKUP($A43,DSLOP,DS_THI!F$4,0),"")</f>
        <v>#REF!</v>
      </c>
      <c r="G43" s="101" t="e">
        <f>IF(ISNA(VLOOKUP($A43,DSLOP,DS_THI!G$4,0))=FALSE,VLOOKUP($A43,DSLOP,DS_THI!G$4,0),"")</f>
        <v>#REF!</v>
      </c>
      <c r="H43" s="99" t="e">
        <f>IF(ISNA(VLOOKUP($A43,DSLOP,DS_THI!H$4,0))=FALSE,VLOOKUP($A43,DSLOP,DS_THI!H$4,0),"")</f>
        <v>#REF!</v>
      </c>
      <c r="I43" s="51"/>
      <c r="J43" s="51"/>
      <c r="K43" s="51"/>
      <c r="L43" s="51"/>
      <c r="M43" s="65" t="e">
        <f>IF($C43&lt;&gt;0,IF(ISNA(VLOOKUP($A43,DSLOP,DS_THI!M$4,0))=FALSE,VLOOKUP($A43,DSLOP,DS_THI!M$4,0),""),"")</f>
        <v>#REF!</v>
      </c>
      <c r="N43" s="14">
        <f>MAX(A8:A39)</f>
        <v>31</v>
      </c>
    </row>
    <row r="44" spans="1:17" s="14" customFormat="1" ht="18.75" customHeight="1">
      <c r="A44" s="13">
        <f t="shared" si="0"/>
        <v>33</v>
      </c>
      <c r="B44" s="48">
        <f t="shared" ref="B44:B74" si="2">B43+1</f>
        <v>2</v>
      </c>
      <c r="C44" s="48" t="e">
        <f>IF(ISNA(VLOOKUP($A44,DSLOP,DS_THI!C$4,0))=FALSE,VLOOKUP($A44,DSLOP,DS_THI!C$4,0),"")</f>
        <v>#REF!</v>
      </c>
      <c r="D44" s="49" t="e">
        <f>IF(ISNA(VLOOKUP($A44,DSLOP,DS_THI!D$4,0))=FALSE,VLOOKUP($A44,DSLOP,DS_THI!D$4,0),"")</f>
        <v>#REF!</v>
      </c>
      <c r="E44" s="50" t="e">
        <f>IF(ISNA(VLOOKUP($A44,DSLOP,DS_THI!E$4,0))=FALSE,VLOOKUP($A44,DSLOP,DS_THI!E$4,0),"")</f>
        <v>#REF!</v>
      </c>
      <c r="F44" s="99" t="e">
        <f>IF(ISNA(VLOOKUP($A44,DSLOP,DS_THI!F$4,0))=FALSE,VLOOKUP($A44,DSLOP,DS_THI!F$4,0),"")</f>
        <v>#REF!</v>
      </c>
      <c r="G44" s="101" t="e">
        <f>IF(ISNA(VLOOKUP($A44,DSLOP,DS_THI!G$4,0))=FALSE,VLOOKUP($A44,DSLOP,DS_THI!G$4,0),"")</f>
        <v>#REF!</v>
      </c>
      <c r="H44" s="100" t="e">
        <f>IF(ISNA(VLOOKUP($A44,DSLOP,DS_THI!H$4,0))=FALSE,VLOOKUP($A44,DSLOP,DS_THI!H$4,0),"")</f>
        <v>#REF!</v>
      </c>
      <c r="I44" s="51"/>
      <c r="J44" s="51"/>
      <c r="K44" s="51"/>
      <c r="L44" s="51"/>
      <c r="M44" s="65" t="e">
        <f>IF($C44&lt;&gt;0,IF(ISNA(VLOOKUP($A44,DSLOP,DS_THI!M$4,0))=FALSE,VLOOKUP($A44,DSLOP,DS_THI!M$4,0),""),"")</f>
        <v>#REF!</v>
      </c>
    </row>
    <row r="45" spans="1:17" s="14" customFormat="1" ht="18.75" customHeight="1">
      <c r="A45" s="13">
        <f t="shared" si="0"/>
        <v>34</v>
      </c>
      <c r="B45" s="48">
        <f t="shared" si="2"/>
        <v>3</v>
      </c>
      <c r="C45" s="48" t="e">
        <f>IF(ISNA(VLOOKUP($A45,DSLOP,DS_THI!C$4,0))=FALSE,VLOOKUP($A45,DSLOP,DS_THI!C$4,0),"")</f>
        <v>#REF!</v>
      </c>
      <c r="D45" s="49" t="e">
        <f>IF(ISNA(VLOOKUP($A45,DSLOP,DS_THI!D$4,0))=FALSE,VLOOKUP($A45,DSLOP,DS_THI!D$4,0),"")</f>
        <v>#REF!</v>
      </c>
      <c r="E45" s="50" t="e">
        <f>IF(ISNA(VLOOKUP($A45,DSLOP,DS_THI!E$4,0))=FALSE,VLOOKUP($A45,DSLOP,DS_THI!E$4,0),"")</f>
        <v>#REF!</v>
      </c>
      <c r="F45" s="99" t="e">
        <f>IF(ISNA(VLOOKUP($A45,DSLOP,DS_THI!F$4,0))=FALSE,VLOOKUP($A45,DSLOP,DS_THI!F$4,0),"")</f>
        <v>#REF!</v>
      </c>
      <c r="G45" s="101" t="e">
        <f>IF(ISNA(VLOOKUP($A45,DSLOP,DS_THI!G$4,0))=FALSE,VLOOKUP($A45,DSLOP,DS_THI!G$4,0),"")</f>
        <v>#REF!</v>
      </c>
      <c r="H45" s="100" t="e">
        <f>IF(ISNA(VLOOKUP($A45,DSLOP,DS_THI!H$4,0))=FALSE,VLOOKUP($A45,DSLOP,DS_THI!H$4,0),"")</f>
        <v>#REF!</v>
      </c>
      <c r="I45" s="51"/>
      <c r="J45" s="51"/>
      <c r="K45" s="51"/>
      <c r="L45" s="51"/>
      <c r="M45" s="65" t="e">
        <f>IF($C45&lt;&gt;0,IF(ISNA(VLOOKUP($A45,DSLOP,DS_THI!M$4,0))=FALSE,VLOOKUP($A45,DSLOP,DS_THI!M$4,0),""),"")</f>
        <v>#REF!</v>
      </c>
    </row>
    <row r="46" spans="1:17" s="14" customFormat="1" ht="18.75" customHeight="1">
      <c r="A46" s="13">
        <f t="shared" si="0"/>
        <v>35</v>
      </c>
      <c r="B46" s="48">
        <f t="shared" si="2"/>
        <v>4</v>
      </c>
      <c r="C46" s="48" t="e">
        <f>IF(ISNA(VLOOKUP($A46,DSLOP,DS_THI!C$4,0))=FALSE,VLOOKUP($A46,DSLOP,DS_THI!C$4,0),"")</f>
        <v>#REF!</v>
      </c>
      <c r="D46" s="49" t="e">
        <f>IF(ISNA(VLOOKUP($A46,DSLOP,DS_THI!D$4,0))=FALSE,VLOOKUP($A46,DSLOP,DS_THI!D$4,0),"")</f>
        <v>#REF!</v>
      </c>
      <c r="E46" s="50" t="e">
        <f>IF(ISNA(VLOOKUP($A46,DSLOP,DS_THI!E$4,0))=FALSE,VLOOKUP($A46,DSLOP,DS_THI!E$4,0),"")</f>
        <v>#REF!</v>
      </c>
      <c r="F46" s="99" t="e">
        <f>IF(ISNA(VLOOKUP($A46,DSLOP,DS_THI!F$4,0))=FALSE,VLOOKUP($A46,DSLOP,DS_THI!F$4,0),"")</f>
        <v>#REF!</v>
      </c>
      <c r="G46" s="101" t="e">
        <f>IF(ISNA(VLOOKUP($A46,DSLOP,DS_THI!G$4,0))=FALSE,VLOOKUP($A46,DSLOP,DS_THI!G$4,0),"")</f>
        <v>#REF!</v>
      </c>
      <c r="H46" s="100" t="e">
        <f>IF(ISNA(VLOOKUP($A46,DSLOP,DS_THI!H$4,0))=FALSE,VLOOKUP($A46,DSLOP,DS_THI!H$4,0),"")</f>
        <v>#REF!</v>
      </c>
      <c r="I46" s="51"/>
      <c r="J46" s="51"/>
      <c r="K46" s="51"/>
      <c r="L46" s="51"/>
      <c r="M46" s="65" t="e">
        <f>IF($C46&lt;&gt;0,IF(ISNA(VLOOKUP($A46,DSLOP,DS_THI!M$4,0))=FALSE,VLOOKUP($A46,DSLOP,DS_THI!M$4,0),""),"")</f>
        <v>#REF!</v>
      </c>
    </row>
    <row r="47" spans="1:17" s="14" customFormat="1" ht="18.75" customHeight="1">
      <c r="A47" s="13">
        <f t="shared" si="0"/>
        <v>36</v>
      </c>
      <c r="B47" s="48">
        <f t="shared" si="2"/>
        <v>5</v>
      </c>
      <c r="C47" s="48" t="e">
        <f>IF(ISNA(VLOOKUP($A47,DSLOP,DS_THI!C$4,0))=FALSE,VLOOKUP($A47,DSLOP,DS_THI!C$4,0),"")</f>
        <v>#REF!</v>
      </c>
      <c r="D47" s="49" t="e">
        <f>IF(ISNA(VLOOKUP($A47,DSLOP,DS_THI!D$4,0))=FALSE,VLOOKUP($A47,DSLOP,DS_THI!D$4,0),"")</f>
        <v>#REF!</v>
      </c>
      <c r="E47" s="50" t="e">
        <f>IF(ISNA(VLOOKUP($A47,DSLOP,DS_THI!E$4,0))=FALSE,VLOOKUP($A47,DSLOP,DS_THI!E$4,0),"")</f>
        <v>#REF!</v>
      </c>
      <c r="F47" s="99" t="e">
        <f>IF(ISNA(VLOOKUP($A47,DSLOP,DS_THI!F$4,0))=FALSE,VLOOKUP($A47,DSLOP,DS_THI!F$4,0),"")</f>
        <v>#REF!</v>
      </c>
      <c r="G47" s="101" t="e">
        <f>IF(ISNA(VLOOKUP($A47,DSLOP,DS_THI!G$4,0))=FALSE,VLOOKUP($A47,DSLOP,DS_THI!G$4,0),"")</f>
        <v>#REF!</v>
      </c>
      <c r="H47" s="100" t="e">
        <f>IF(ISNA(VLOOKUP($A47,DSLOP,DS_THI!H$4,0))=FALSE,VLOOKUP($A47,DSLOP,DS_THI!H$4,0),"")</f>
        <v>#REF!</v>
      </c>
      <c r="I47" s="51"/>
      <c r="J47" s="51"/>
      <c r="K47" s="51"/>
      <c r="L47" s="51"/>
      <c r="M47" s="65" t="e">
        <f>IF($C47&lt;&gt;0,IF(ISNA(VLOOKUP($A47,DSLOP,DS_THI!M$4,0))=FALSE,VLOOKUP($A47,DSLOP,DS_THI!M$4,0),""),"")</f>
        <v>#REF!</v>
      </c>
    </row>
    <row r="48" spans="1:17" s="14" customFormat="1" ht="18.75" customHeight="1">
      <c r="A48" s="13">
        <f t="shared" si="0"/>
        <v>37</v>
      </c>
      <c r="B48" s="48">
        <f t="shared" si="2"/>
        <v>6</v>
      </c>
      <c r="C48" s="48" t="e">
        <f>IF(ISNA(VLOOKUP($A48,DSLOP,DS_THI!C$4,0))=FALSE,VLOOKUP($A48,DSLOP,DS_THI!C$4,0),"")</f>
        <v>#REF!</v>
      </c>
      <c r="D48" s="49" t="e">
        <f>IF(ISNA(VLOOKUP($A48,DSLOP,DS_THI!D$4,0))=FALSE,VLOOKUP($A48,DSLOP,DS_THI!D$4,0),"")</f>
        <v>#REF!</v>
      </c>
      <c r="E48" s="50" t="e">
        <f>IF(ISNA(VLOOKUP($A48,DSLOP,DS_THI!E$4,0))=FALSE,VLOOKUP($A48,DSLOP,DS_THI!E$4,0),"")</f>
        <v>#REF!</v>
      </c>
      <c r="F48" s="99" t="e">
        <f>IF(ISNA(VLOOKUP($A48,DSLOP,DS_THI!F$4,0))=FALSE,VLOOKUP($A48,DSLOP,DS_THI!F$4,0),"")</f>
        <v>#REF!</v>
      </c>
      <c r="G48" s="101" t="e">
        <f>IF(ISNA(VLOOKUP($A48,DSLOP,DS_THI!G$4,0))=FALSE,VLOOKUP($A48,DSLOP,DS_THI!G$4,0),"")</f>
        <v>#REF!</v>
      </c>
      <c r="H48" s="100" t="e">
        <f>IF(ISNA(VLOOKUP($A48,DSLOP,DS_THI!H$4,0))=FALSE,VLOOKUP($A48,DSLOP,DS_THI!H$4,0),"")</f>
        <v>#REF!</v>
      </c>
      <c r="I48" s="51"/>
      <c r="J48" s="51"/>
      <c r="K48" s="51"/>
      <c r="L48" s="51"/>
      <c r="M48" s="65" t="e">
        <f>IF($C48&lt;&gt;0,IF(ISNA(VLOOKUP($A48,DSLOP,DS_THI!M$4,0))=FALSE,VLOOKUP($A48,DSLOP,DS_THI!M$4,0),""),"")</f>
        <v>#REF!</v>
      </c>
    </row>
    <row r="49" spans="1:13" s="14" customFormat="1" ht="18.75" customHeight="1">
      <c r="A49" s="13">
        <f t="shared" si="0"/>
        <v>38</v>
      </c>
      <c r="B49" s="48">
        <f t="shared" si="2"/>
        <v>7</v>
      </c>
      <c r="C49" s="48" t="e">
        <f>IF(ISNA(VLOOKUP($A49,DSLOP,DS_THI!C$4,0))=FALSE,VLOOKUP($A49,DSLOP,DS_THI!C$4,0),"")</f>
        <v>#REF!</v>
      </c>
      <c r="D49" s="49" t="e">
        <f>IF(ISNA(VLOOKUP($A49,DSLOP,DS_THI!D$4,0))=FALSE,VLOOKUP($A49,DSLOP,DS_THI!D$4,0),"")</f>
        <v>#REF!</v>
      </c>
      <c r="E49" s="50" t="e">
        <f>IF(ISNA(VLOOKUP($A49,DSLOP,DS_THI!E$4,0))=FALSE,VLOOKUP($A49,DSLOP,DS_THI!E$4,0),"")</f>
        <v>#REF!</v>
      </c>
      <c r="F49" s="99" t="e">
        <f>IF(ISNA(VLOOKUP($A49,DSLOP,DS_THI!F$4,0))=FALSE,VLOOKUP($A49,DSLOP,DS_THI!F$4,0),"")</f>
        <v>#REF!</v>
      </c>
      <c r="G49" s="101" t="e">
        <f>IF(ISNA(VLOOKUP($A49,DSLOP,DS_THI!G$4,0))=FALSE,VLOOKUP($A49,DSLOP,DS_THI!G$4,0),"")</f>
        <v>#REF!</v>
      </c>
      <c r="H49" s="100" t="e">
        <f>IF(ISNA(VLOOKUP($A49,DSLOP,DS_THI!H$4,0))=FALSE,VLOOKUP($A49,DSLOP,DS_THI!H$4,0),"")</f>
        <v>#REF!</v>
      </c>
      <c r="I49" s="51"/>
      <c r="J49" s="51"/>
      <c r="K49" s="51"/>
      <c r="L49" s="51"/>
      <c r="M49" s="65" t="e">
        <f>IF($C49&lt;&gt;0,IF(ISNA(VLOOKUP($A49,DSLOP,DS_THI!M$4,0))=FALSE,VLOOKUP($A49,DSLOP,DS_THI!M$4,0),""),"")</f>
        <v>#REF!</v>
      </c>
    </row>
    <row r="50" spans="1:13" s="14" customFormat="1" ht="18.75" customHeight="1">
      <c r="A50" s="13">
        <f t="shared" si="0"/>
        <v>39</v>
      </c>
      <c r="B50" s="48">
        <f t="shared" si="2"/>
        <v>8</v>
      </c>
      <c r="C50" s="48" t="e">
        <f>IF(ISNA(VLOOKUP($A50,DSLOP,DS_THI!C$4,0))=FALSE,VLOOKUP($A50,DSLOP,DS_THI!C$4,0),"")</f>
        <v>#REF!</v>
      </c>
      <c r="D50" s="49" t="e">
        <f>IF(ISNA(VLOOKUP($A50,DSLOP,DS_THI!D$4,0))=FALSE,VLOOKUP($A50,DSLOP,DS_THI!D$4,0),"")</f>
        <v>#REF!</v>
      </c>
      <c r="E50" s="50" t="e">
        <f>IF(ISNA(VLOOKUP($A50,DSLOP,DS_THI!E$4,0))=FALSE,VLOOKUP($A50,DSLOP,DS_THI!E$4,0),"")</f>
        <v>#REF!</v>
      </c>
      <c r="F50" s="99" t="e">
        <f>IF(ISNA(VLOOKUP($A50,DSLOP,DS_THI!F$4,0))=FALSE,VLOOKUP($A50,DSLOP,DS_THI!F$4,0),"")</f>
        <v>#REF!</v>
      </c>
      <c r="G50" s="101" t="e">
        <f>IF(ISNA(VLOOKUP($A50,DSLOP,DS_THI!G$4,0))=FALSE,VLOOKUP($A50,DSLOP,DS_THI!G$4,0),"")</f>
        <v>#REF!</v>
      </c>
      <c r="H50" s="100" t="e">
        <f>IF(ISNA(VLOOKUP($A50,DSLOP,DS_THI!H$4,0))=FALSE,VLOOKUP($A50,DSLOP,DS_THI!H$4,0),"")</f>
        <v>#REF!</v>
      </c>
      <c r="I50" s="51"/>
      <c r="J50" s="51"/>
      <c r="K50" s="51"/>
      <c r="L50" s="51"/>
      <c r="M50" s="65" t="e">
        <f>IF($C50&lt;&gt;0,IF(ISNA(VLOOKUP($A50,DSLOP,DS_THI!M$4,0))=FALSE,VLOOKUP($A50,DSLOP,DS_THI!M$4,0),""),"")</f>
        <v>#REF!</v>
      </c>
    </row>
    <row r="51" spans="1:13" s="14" customFormat="1" ht="18.75" customHeight="1">
      <c r="A51" s="13">
        <f t="shared" si="0"/>
        <v>40</v>
      </c>
      <c r="B51" s="48">
        <f t="shared" si="2"/>
        <v>9</v>
      </c>
      <c r="C51" s="48" t="e">
        <f>IF(ISNA(VLOOKUP($A51,DSLOP,DS_THI!C$4,0))=FALSE,VLOOKUP($A51,DSLOP,DS_THI!C$4,0),"")</f>
        <v>#REF!</v>
      </c>
      <c r="D51" s="49" t="e">
        <f>IF(ISNA(VLOOKUP($A51,DSLOP,DS_THI!D$4,0))=FALSE,VLOOKUP($A51,DSLOP,DS_THI!D$4,0),"")</f>
        <v>#REF!</v>
      </c>
      <c r="E51" s="50" t="e">
        <f>IF(ISNA(VLOOKUP($A51,DSLOP,DS_THI!E$4,0))=FALSE,VLOOKUP($A51,DSLOP,DS_THI!E$4,0),"")</f>
        <v>#REF!</v>
      </c>
      <c r="F51" s="99" t="e">
        <f>IF(ISNA(VLOOKUP($A51,DSLOP,DS_THI!F$4,0))=FALSE,VLOOKUP($A51,DSLOP,DS_THI!F$4,0),"")</f>
        <v>#REF!</v>
      </c>
      <c r="G51" s="101" t="e">
        <f>IF(ISNA(VLOOKUP($A51,DSLOP,DS_THI!G$4,0))=FALSE,VLOOKUP($A51,DSLOP,DS_THI!G$4,0),"")</f>
        <v>#REF!</v>
      </c>
      <c r="H51" s="100" t="e">
        <f>IF(ISNA(VLOOKUP($A51,DSLOP,DS_THI!H$4,0))=FALSE,VLOOKUP($A51,DSLOP,DS_THI!H$4,0),"")</f>
        <v>#REF!</v>
      </c>
      <c r="I51" s="51"/>
      <c r="J51" s="51"/>
      <c r="K51" s="51"/>
      <c r="L51" s="51"/>
      <c r="M51" s="65" t="e">
        <f>IF($C51&lt;&gt;0,IF(ISNA(VLOOKUP($A51,DSLOP,DS_THI!M$4,0))=FALSE,VLOOKUP($A51,DSLOP,DS_THI!M$4,0),""),"")</f>
        <v>#REF!</v>
      </c>
    </row>
    <row r="52" spans="1:13" s="14" customFormat="1" ht="18.75" customHeight="1">
      <c r="A52" s="13">
        <f t="shared" si="0"/>
        <v>41</v>
      </c>
      <c r="B52" s="48">
        <f t="shared" si="2"/>
        <v>10</v>
      </c>
      <c r="C52" s="48" t="e">
        <f>IF(ISNA(VLOOKUP($A52,DSLOP,DS_THI!C$4,0))=FALSE,VLOOKUP($A52,DSLOP,DS_THI!C$4,0),"")</f>
        <v>#REF!</v>
      </c>
      <c r="D52" s="49" t="e">
        <f>IF(ISNA(VLOOKUP($A52,DSLOP,DS_THI!D$4,0))=FALSE,VLOOKUP($A52,DSLOP,DS_THI!D$4,0),"")</f>
        <v>#REF!</v>
      </c>
      <c r="E52" s="50" t="e">
        <f>IF(ISNA(VLOOKUP($A52,DSLOP,DS_THI!E$4,0))=FALSE,VLOOKUP($A52,DSLOP,DS_THI!E$4,0),"")</f>
        <v>#REF!</v>
      </c>
      <c r="F52" s="99" t="e">
        <f>IF(ISNA(VLOOKUP($A52,DSLOP,DS_THI!F$4,0))=FALSE,VLOOKUP($A52,DSLOP,DS_THI!F$4,0),"")</f>
        <v>#REF!</v>
      </c>
      <c r="G52" s="101" t="e">
        <f>IF(ISNA(VLOOKUP($A52,DSLOP,DS_THI!G$4,0))=FALSE,VLOOKUP($A52,DSLOP,DS_THI!G$4,0),"")</f>
        <v>#REF!</v>
      </c>
      <c r="H52" s="100" t="e">
        <f>IF(ISNA(VLOOKUP($A52,DSLOP,DS_THI!H$4,0))=FALSE,VLOOKUP($A52,DSLOP,DS_THI!H$4,0),"")</f>
        <v>#REF!</v>
      </c>
      <c r="I52" s="51"/>
      <c r="J52" s="51"/>
      <c r="K52" s="51"/>
      <c r="L52" s="51"/>
      <c r="M52" s="65" t="e">
        <f>IF($C52&lt;&gt;0,IF(ISNA(VLOOKUP($A52,DSLOP,DS_THI!M$4,0))=FALSE,VLOOKUP($A52,DSLOP,DS_THI!M$4,0),""),"")</f>
        <v>#REF!</v>
      </c>
    </row>
    <row r="53" spans="1:13" s="14" customFormat="1" ht="18.75" customHeight="1">
      <c r="A53" s="13">
        <f t="shared" si="0"/>
        <v>42</v>
      </c>
      <c r="B53" s="48">
        <f t="shared" si="2"/>
        <v>11</v>
      </c>
      <c r="C53" s="48" t="e">
        <f>IF(ISNA(VLOOKUP($A53,DSLOP,DS_THI!C$4,0))=FALSE,VLOOKUP($A53,DSLOP,DS_THI!C$4,0),"")</f>
        <v>#REF!</v>
      </c>
      <c r="D53" s="49" t="e">
        <f>IF(ISNA(VLOOKUP($A53,DSLOP,DS_THI!D$4,0))=FALSE,VLOOKUP($A53,DSLOP,DS_THI!D$4,0),"")</f>
        <v>#REF!</v>
      </c>
      <c r="E53" s="50" t="e">
        <f>IF(ISNA(VLOOKUP($A53,DSLOP,DS_THI!E$4,0))=FALSE,VLOOKUP($A53,DSLOP,DS_THI!E$4,0),"")</f>
        <v>#REF!</v>
      </c>
      <c r="F53" s="99" t="e">
        <f>IF(ISNA(VLOOKUP($A53,DSLOP,DS_THI!F$4,0))=FALSE,VLOOKUP($A53,DSLOP,DS_THI!F$4,0),"")</f>
        <v>#REF!</v>
      </c>
      <c r="G53" s="101" t="e">
        <f>IF(ISNA(VLOOKUP($A53,DSLOP,DS_THI!G$4,0))=FALSE,VLOOKUP($A53,DSLOP,DS_THI!G$4,0),"")</f>
        <v>#REF!</v>
      </c>
      <c r="H53" s="100" t="e">
        <f>IF(ISNA(VLOOKUP($A53,DSLOP,DS_THI!H$4,0))=FALSE,VLOOKUP($A53,DSLOP,DS_THI!H$4,0),"")</f>
        <v>#REF!</v>
      </c>
      <c r="I53" s="51"/>
      <c r="J53" s="51"/>
      <c r="K53" s="51"/>
      <c r="L53" s="51"/>
      <c r="M53" s="65" t="e">
        <f>IF($C53&lt;&gt;0,IF(ISNA(VLOOKUP($A53,DSLOP,DS_THI!M$4,0))=FALSE,VLOOKUP($A53,DSLOP,DS_THI!M$4,0),""),"")</f>
        <v>#REF!</v>
      </c>
    </row>
    <row r="54" spans="1:13" s="14" customFormat="1" ht="18.75" customHeight="1">
      <c r="A54" s="13">
        <f t="shared" si="0"/>
        <v>43</v>
      </c>
      <c r="B54" s="48">
        <f t="shared" si="2"/>
        <v>12</v>
      </c>
      <c r="C54" s="48" t="e">
        <f>IF(ISNA(VLOOKUP($A54,DSLOP,DS_THI!C$4,0))=FALSE,VLOOKUP($A54,DSLOP,DS_THI!C$4,0),"")</f>
        <v>#REF!</v>
      </c>
      <c r="D54" s="49" t="e">
        <f>IF(ISNA(VLOOKUP($A54,DSLOP,DS_THI!D$4,0))=FALSE,VLOOKUP($A54,DSLOP,DS_THI!D$4,0),"")</f>
        <v>#REF!</v>
      </c>
      <c r="E54" s="50" t="e">
        <f>IF(ISNA(VLOOKUP($A54,DSLOP,DS_THI!E$4,0))=FALSE,VLOOKUP($A54,DSLOP,DS_THI!E$4,0),"")</f>
        <v>#REF!</v>
      </c>
      <c r="F54" s="99" t="e">
        <f>IF(ISNA(VLOOKUP($A54,DSLOP,DS_THI!F$4,0))=FALSE,VLOOKUP($A54,DSLOP,DS_THI!F$4,0),"")</f>
        <v>#REF!</v>
      </c>
      <c r="G54" s="101" t="e">
        <f>IF(ISNA(VLOOKUP($A54,DSLOP,DS_THI!G$4,0))=FALSE,VLOOKUP($A54,DSLOP,DS_THI!G$4,0),"")</f>
        <v>#REF!</v>
      </c>
      <c r="H54" s="100" t="e">
        <f>IF(ISNA(VLOOKUP($A54,DSLOP,DS_THI!H$4,0))=FALSE,VLOOKUP($A54,DSLOP,DS_THI!H$4,0),"")</f>
        <v>#REF!</v>
      </c>
      <c r="I54" s="51"/>
      <c r="J54" s="51"/>
      <c r="K54" s="51"/>
      <c r="L54" s="51"/>
      <c r="M54" s="65" t="e">
        <f>IF($C54&lt;&gt;0,IF(ISNA(VLOOKUP($A54,DSLOP,DS_THI!M$4,0))=FALSE,VLOOKUP($A54,DSLOP,DS_THI!M$4,0),""),"")</f>
        <v>#REF!</v>
      </c>
    </row>
    <row r="55" spans="1:13" s="14" customFormat="1" ht="18.75" customHeight="1">
      <c r="A55" s="13">
        <f t="shared" si="0"/>
        <v>44</v>
      </c>
      <c r="B55" s="48">
        <f t="shared" si="2"/>
        <v>13</v>
      </c>
      <c r="C55" s="48" t="e">
        <f>IF(ISNA(VLOOKUP($A55,DSLOP,DS_THI!C$4,0))=FALSE,VLOOKUP($A55,DSLOP,DS_THI!C$4,0),"")</f>
        <v>#REF!</v>
      </c>
      <c r="D55" s="49" t="e">
        <f>IF(ISNA(VLOOKUP($A55,DSLOP,DS_THI!D$4,0))=FALSE,VLOOKUP($A55,DSLOP,DS_THI!D$4,0),"")</f>
        <v>#REF!</v>
      </c>
      <c r="E55" s="50" t="e">
        <f>IF(ISNA(VLOOKUP($A55,DSLOP,DS_THI!E$4,0))=FALSE,VLOOKUP($A55,DSLOP,DS_THI!E$4,0),"")</f>
        <v>#REF!</v>
      </c>
      <c r="F55" s="99" t="e">
        <f>IF(ISNA(VLOOKUP($A55,DSLOP,DS_THI!F$4,0))=FALSE,VLOOKUP($A55,DSLOP,DS_THI!F$4,0),"")</f>
        <v>#REF!</v>
      </c>
      <c r="G55" s="101" t="e">
        <f>IF(ISNA(VLOOKUP($A55,DSLOP,DS_THI!G$4,0))=FALSE,VLOOKUP($A55,DSLOP,DS_THI!G$4,0),"")</f>
        <v>#REF!</v>
      </c>
      <c r="H55" s="100" t="e">
        <f>IF(ISNA(VLOOKUP($A55,DSLOP,DS_THI!H$4,0))=FALSE,VLOOKUP($A55,DSLOP,DS_THI!H$4,0),"")</f>
        <v>#REF!</v>
      </c>
      <c r="I55" s="51"/>
      <c r="J55" s="51"/>
      <c r="K55" s="51"/>
      <c r="L55" s="51"/>
      <c r="M55" s="65" t="e">
        <f>IF($C55&lt;&gt;0,IF(ISNA(VLOOKUP($A55,DSLOP,DS_THI!M$4,0))=FALSE,VLOOKUP($A55,DSLOP,DS_THI!M$4,0),""),"")</f>
        <v>#REF!</v>
      </c>
    </row>
    <row r="56" spans="1:13" s="14" customFormat="1" ht="18.75" customHeight="1">
      <c r="A56" s="13">
        <f t="shared" si="0"/>
        <v>45</v>
      </c>
      <c r="B56" s="48">
        <f t="shared" si="2"/>
        <v>14</v>
      </c>
      <c r="C56" s="48" t="e">
        <f>IF(ISNA(VLOOKUP($A56,DSLOP,DS_THI!C$4,0))=FALSE,VLOOKUP($A56,DSLOP,DS_THI!C$4,0),"")</f>
        <v>#REF!</v>
      </c>
      <c r="D56" s="49" t="e">
        <f>IF(ISNA(VLOOKUP($A56,DSLOP,DS_THI!D$4,0))=FALSE,VLOOKUP($A56,DSLOP,DS_THI!D$4,0),"")</f>
        <v>#REF!</v>
      </c>
      <c r="E56" s="50" t="e">
        <f>IF(ISNA(VLOOKUP($A56,DSLOP,DS_THI!E$4,0))=FALSE,VLOOKUP($A56,DSLOP,DS_THI!E$4,0),"")</f>
        <v>#REF!</v>
      </c>
      <c r="F56" s="99" t="e">
        <f>IF(ISNA(VLOOKUP($A56,DSLOP,DS_THI!F$4,0))=FALSE,VLOOKUP($A56,DSLOP,DS_THI!F$4,0),"")</f>
        <v>#REF!</v>
      </c>
      <c r="G56" s="101" t="e">
        <f>IF(ISNA(VLOOKUP($A56,DSLOP,DS_THI!G$4,0))=FALSE,VLOOKUP($A56,DSLOP,DS_THI!G$4,0),"")</f>
        <v>#REF!</v>
      </c>
      <c r="H56" s="100" t="e">
        <f>IF(ISNA(VLOOKUP($A56,DSLOP,DS_THI!H$4,0))=FALSE,VLOOKUP($A56,DSLOP,DS_THI!H$4,0),"")</f>
        <v>#REF!</v>
      </c>
      <c r="I56" s="51"/>
      <c r="J56" s="51"/>
      <c r="K56" s="51"/>
      <c r="L56" s="51"/>
      <c r="M56" s="65" t="e">
        <f>IF($C56&lt;&gt;0,IF(ISNA(VLOOKUP($A56,DSLOP,DS_THI!M$4,0))=FALSE,VLOOKUP($A56,DSLOP,DS_THI!M$4,0),""),"")</f>
        <v>#REF!</v>
      </c>
    </row>
    <row r="57" spans="1:13" s="14" customFormat="1" ht="18.75" customHeight="1">
      <c r="A57" s="13">
        <f t="shared" si="0"/>
        <v>46</v>
      </c>
      <c r="B57" s="48">
        <f t="shared" si="2"/>
        <v>15</v>
      </c>
      <c r="C57" s="48" t="e">
        <f>IF(ISNA(VLOOKUP($A57,DSLOP,DS_THI!C$4,0))=FALSE,VLOOKUP($A57,DSLOP,DS_THI!C$4,0),"")</f>
        <v>#REF!</v>
      </c>
      <c r="D57" s="49" t="e">
        <f>IF(ISNA(VLOOKUP($A57,DSLOP,DS_THI!D$4,0))=FALSE,VLOOKUP($A57,DSLOP,DS_THI!D$4,0),"")</f>
        <v>#REF!</v>
      </c>
      <c r="E57" s="50" t="e">
        <f>IF(ISNA(VLOOKUP($A57,DSLOP,DS_THI!E$4,0))=FALSE,VLOOKUP($A57,DSLOP,DS_THI!E$4,0),"")</f>
        <v>#REF!</v>
      </c>
      <c r="F57" s="99" t="e">
        <f>IF(ISNA(VLOOKUP($A57,DSLOP,DS_THI!F$4,0))=FALSE,VLOOKUP($A57,DSLOP,DS_THI!F$4,0),"")</f>
        <v>#REF!</v>
      </c>
      <c r="G57" s="101" t="e">
        <f>IF(ISNA(VLOOKUP($A57,DSLOP,DS_THI!G$4,0))=FALSE,VLOOKUP($A57,DSLOP,DS_THI!G$4,0),"")</f>
        <v>#REF!</v>
      </c>
      <c r="H57" s="100" t="e">
        <f>IF(ISNA(VLOOKUP($A57,DSLOP,DS_THI!H$4,0))=FALSE,VLOOKUP($A57,DSLOP,DS_THI!H$4,0),"")</f>
        <v>#REF!</v>
      </c>
      <c r="I57" s="51"/>
      <c r="J57" s="51"/>
      <c r="K57" s="51"/>
      <c r="L57" s="51"/>
      <c r="M57" s="65" t="e">
        <f>IF($C57&lt;&gt;0,IF(ISNA(VLOOKUP($A57,DSLOP,DS_THI!M$4,0))=FALSE,VLOOKUP($A57,DSLOP,DS_THI!M$4,0),""),"")</f>
        <v>#REF!</v>
      </c>
    </row>
    <row r="58" spans="1:13" s="14" customFormat="1" ht="18.75" customHeight="1">
      <c r="A58" s="13">
        <f t="shared" si="0"/>
        <v>47</v>
      </c>
      <c r="B58" s="48">
        <f t="shared" si="2"/>
        <v>16</v>
      </c>
      <c r="C58" s="48" t="e">
        <f>IF(ISNA(VLOOKUP($A58,DSLOP,DS_THI!C$4,0))=FALSE,VLOOKUP($A58,DSLOP,DS_THI!C$4,0),"")</f>
        <v>#REF!</v>
      </c>
      <c r="D58" s="49" t="e">
        <f>IF(ISNA(VLOOKUP($A58,DSLOP,DS_THI!D$4,0))=FALSE,VLOOKUP($A58,DSLOP,DS_THI!D$4,0),"")</f>
        <v>#REF!</v>
      </c>
      <c r="E58" s="50" t="e">
        <f>IF(ISNA(VLOOKUP($A58,DSLOP,DS_THI!E$4,0))=FALSE,VLOOKUP($A58,DSLOP,DS_THI!E$4,0),"")</f>
        <v>#REF!</v>
      </c>
      <c r="F58" s="99" t="e">
        <f>IF(ISNA(VLOOKUP($A58,DSLOP,DS_THI!F$4,0))=FALSE,VLOOKUP($A58,DSLOP,DS_THI!F$4,0),"")</f>
        <v>#REF!</v>
      </c>
      <c r="G58" s="101" t="e">
        <f>IF(ISNA(VLOOKUP($A58,DSLOP,DS_THI!G$4,0))=FALSE,VLOOKUP($A58,DSLOP,DS_THI!G$4,0),"")</f>
        <v>#REF!</v>
      </c>
      <c r="H58" s="100" t="e">
        <f>IF(ISNA(VLOOKUP($A58,DSLOP,DS_THI!H$4,0))=FALSE,VLOOKUP($A58,DSLOP,DS_THI!H$4,0),"")</f>
        <v>#REF!</v>
      </c>
      <c r="I58" s="51"/>
      <c r="J58" s="51"/>
      <c r="K58" s="51"/>
      <c r="L58" s="51"/>
      <c r="M58" s="65" t="e">
        <f>IF($C58&lt;&gt;0,IF(ISNA(VLOOKUP($A58,DSLOP,DS_THI!M$4,0))=FALSE,VLOOKUP($A58,DSLOP,DS_THI!M$4,0),""),"")</f>
        <v>#REF!</v>
      </c>
    </row>
    <row r="59" spans="1:13" s="14" customFormat="1" ht="18.75" customHeight="1">
      <c r="A59" s="13">
        <f t="shared" si="0"/>
        <v>48</v>
      </c>
      <c r="B59" s="48">
        <f t="shared" si="2"/>
        <v>17</v>
      </c>
      <c r="C59" s="48" t="e">
        <f>IF(ISNA(VLOOKUP($A59,DSLOP,DS_THI!C$4,0))=FALSE,VLOOKUP($A59,DSLOP,DS_THI!C$4,0),"")</f>
        <v>#REF!</v>
      </c>
      <c r="D59" s="49" t="e">
        <f>IF(ISNA(VLOOKUP($A59,DSLOP,DS_THI!D$4,0))=FALSE,VLOOKUP($A59,DSLOP,DS_THI!D$4,0),"")</f>
        <v>#REF!</v>
      </c>
      <c r="E59" s="50" t="e">
        <f>IF(ISNA(VLOOKUP($A59,DSLOP,DS_THI!E$4,0))=FALSE,VLOOKUP($A59,DSLOP,DS_THI!E$4,0),"")</f>
        <v>#REF!</v>
      </c>
      <c r="F59" s="99" t="e">
        <f>IF(ISNA(VLOOKUP($A59,DSLOP,DS_THI!F$4,0))=FALSE,VLOOKUP($A59,DSLOP,DS_THI!F$4,0),"")</f>
        <v>#REF!</v>
      </c>
      <c r="G59" s="101" t="e">
        <f>IF(ISNA(VLOOKUP($A59,DSLOP,DS_THI!G$4,0))=FALSE,VLOOKUP($A59,DSLOP,DS_THI!G$4,0),"")</f>
        <v>#REF!</v>
      </c>
      <c r="H59" s="100" t="e">
        <f>IF(ISNA(VLOOKUP($A59,DSLOP,DS_THI!H$4,0))=FALSE,VLOOKUP($A59,DSLOP,DS_THI!H$4,0),"")</f>
        <v>#REF!</v>
      </c>
      <c r="I59" s="51"/>
      <c r="J59" s="51"/>
      <c r="K59" s="51"/>
      <c r="L59" s="51"/>
      <c r="M59" s="65" t="e">
        <f>IF($C59&lt;&gt;0,IF(ISNA(VLOOKUP($A59,DSLOP,DS_THI!M$4,0))=FALSE,VLOOKUP($A59,DSLOP,DS_THI!M$4,0),""),"")</f>
        <v>#REF!</v>
      </c>
    </row>
    <row r="60" spans="1:13" s="14" customFormat="1" ht="18.75" customHeight="1">
      <c r="A60" s="13">
        <f t="shared" si="0"/>
        <v>49</v>
      </c>
      <c r="B60" s="48">
        <f t="shared" si="2"/>
        <v>18</v>
      </c>
      <c r="C60" s="48" t="e">
        <f>IF(ISNA(VLOOKUP($A60,DSLOP,DS_THI!C$4,0))=FALSE,VLOOKUP($A60,DSLOP,DS_THI!C$4,0),"")</f>
        <v>#REF!</v>
      </c>
      <c r="D60" s="49" t="e">
        <f>IF(ISNA(VLOOKUP($A60,DSLOP,DS_THI!D$4,0))=FALSE,VLOOKUP($A60,DSLOP,DS_THI!D$4,0),"")</f>
        <v>#REF!</v>
      </c>
      <c r="E60" s="50" t="e">
        <f>IF(ISNA(VLOOKUP($A60,DSLOP,DS_THI!E$4,0))=FALSE,VLOOKUP($A60,DSLOP,DS_THI!E$4,0),"")</f>
        <v>#REF!</v>
      </c>
      <c r="F60" s="99" t="e">
        <f>IF(ISNA(VLOOKUP($A60,DSLOP,DS_THI!F$4,0))=FALSE,VLOOKUP($A60,DSLOP,DS_THI!F$4,0),"")</f>
        <v>#REF!</v>
      </c>
      <c r="G60" s="101" t="e">
        <f>IF(ISNA(VLOOKUP($A60,DSLOP,DS_THI!G$4,0))=FALSE,VLOOKUP($A60,DSLOP,DS_THI!G$4,0),"")</f>
        <v>#REF!</v>
      </c>
      <c r="H60" s="100" t="e">
        <f>IF(ISNA(VLOOKUP($A60,DSLOP,DS_THI!H$4,0))=FALSE,VLOOKUP($A60,DSLOP,DS_THI!H$4,0),"")</f>
        <v>#REF!</v>
      </c>
      <c r="I60" s="51"/>
      <c r="J60" s="51"/>
      <c r="K60" s="51"/>
      <c r="L60" s="51"/>
      <c r="M60" s="65" t="e">
        <f>IF($C60&lt;&gt;0,IF(ISNA(VLOOKUP($A60,DSLOP,DS_THI!M$4,0))=FALSE,VLOOKUP($A60,DSLOP,DS_THI!M$4,0),""),"")</f>
        <v>#REF!</v>
      </c>
    </row>
    <row r="61" spans="1:13" s="14" customFormat="1" ht="18.75" customHeight="1">
      <c r="A61" s="13">
        <f t="shared" si="0"/>
        <v>50</v>
      </c>
      <c r="B61" s="48">
        <f t="shared" si="2"/>
        <v>19</v>
      </c>
      <c r="C61" s="48" t="e">
        <f>IF(ISNA(VLOOKUP($A61,DSLOP,DS_THI!C$4,0))=FALSE,VLOOKUP($A61,DSLOP,DS_THI!C$4,0),"")</f>
        <v>#REF!</v>
      </c>
      <c r="D61" s="49" t="e">
        <f>IF(ISNA(VLOOKUP($A61,DSLOP,DS_THI!D$4,0))=FALSE,VLOOKUP($A61,DSLOP,DS_THI!D$4,0),"")</f>
        <v>#REF!</v>
      </c>
      <c r="E61" s="50" t="e">
        <f>IF(ISNA(VLOOKUP($A61,DSLOP,DS_THI!E$4,0))=FALSE,VLOOKUP($A61,DSLOP,DS_THI!E$4,0),"")</f>
        <v>#REF!</v>
      </c>
      <c r="F61" s="99" t="e">
        <f>IF(ISNA(VLOOKUP($A61,DSLOP,DS_THI!F$4,0))=FALSE,VLOOKUP($A61,DSLOP,DS_THI!F$4,0),"")</f>
        <v>#REF!</v>
      </c>
      <c r="G61" s="101" t="e">
        <f>IF(ISNA(VLOOKUP($A61,DSLOP,DS_THI!G$4,0))=FALSE,VLOOKUP($A61,DSLOP,DS_THI!G$4,0),"")</f>
        <v>#REF!</v>
      </c>
      <c r="H61" s="100" t="e">
        <f>IF(ISNA(VLOOKUP($A61,DSLOP,DS_THI!H$4,0))=FALSE,VLOOKUP($A61,DSLOP,DS_THI!H$4,0),"")</f>
        <v>#REF!</v>
      </c>
      <c r="I61" s="51"/>
      <c r="J61" s="51"/>
      <c r="K61" s="51"/>
      <c r="L61" s="51"/>
      <c r="M61" s="65" t="e">
        <f>IF($C61&lt;&gt;0,IF(ISNA(VLOOKUP($A61,DSLOP,DS_THI!M$4,0))=FALSE,VLOOKUP($A61,DSLOP,DS_THI!M$4,0),""),"")</f>
        <v>#REF!</v>
      </c>
    </row>
    <row r="62" spans="1:13" s="14" customFormat="1" ht="18.75" customHeight="1">
      <c r="A62" s="13">
        <f t="shared" si="0"/>
        <v>51</v>
      </c>
      <c r="B62" s="48">
        <f t="shared" si="2"/>
        <v>20</v>
      </c>
      <c r="C62" s="48" t="e">
        <f>IF(ISNA(VLOOKUP($A62,DSLOP,DS_THI!C$4,0))=FALSE,VLOOKUP($A62,DSLOP,DS_THI!C$4,0),"")</f>
        <v>#REF!</v>
      </c>
      <c r="D62" s="49" t="e">
        <f>IF(ISNA(VLOOKUP($A62,DSLOP,DS_THI!D$4,0))=FALSE,VLOOKUP($A62,DSLOP,DS_THI!D$4,0),"")</f>
        <v>#REF!</v>
      </c>
      <c r="E62" s="50" t="e">
        <f>IF(ISNA(VLOOKUP($A62,DSLOP,DS_THI!E$4,0))=FALSE,VLOOKUP($A62,DSLOP,DS_THI!E$4,0),"")</f>
        <v>#REF!</v>
      </c>
      <c r="F62" s="99" t="e">
        <f>IF(ISNA(VLOOKUP($A62,DSLOP,DS_THI!F$4,0))=FALSE,VLOOKUP($A62,DSLOP,DS_THI!F$4,0),"")</f>
        <v>#REF!</v>
      </c>
      <c r="G62" s="101" t="e">
        <f>IF(ISNA(VLOOKUP($A62,DSLOP,DS_THI!G$4,0))=FALSE,VLOOKUP($A62,DSLOP,DS_THI!G$4,0),"")</f>
        <v>#REF!</v>
      </c>
      <c r="H62" s="100" t="e">
        <f>IF(ISNA(VLOOKUP($A62,DSLOP,DS_THI!H$4,0))=FALSE,VLOOKUP($A62,DSLOP,DS_THI!H$4,0),"")</f>
        <v>#REF!</v>
      </c>
      <c r="I62" s="51"/>
      <c r="J62" s="51"/>
      <c r="K62" s="51"/>
      <c r="L62" s="51"/>
      <c r="M62" s="65" t="e">
        <f>IF($C62&lt;&gt;0,IF(ISNA(VLOOKUP($A62,DSLOP,DS_THI!M$4,0))=FALSE,VLOOKUP($A62,DSLOP,DS_THI!M$4,0),""),"")</f>
        <v>#REF!</v>
      </c>
    </row>
    <row r="63" spans="1:13" s="14" customFormat="1" ht="18.75" customHeight="1">
      <c r="A63" s="13">
        <f t="shared" si="0"/>
        <v>52</v>
      </c>
      <c r="B63" s="48">
        <f t="shared" si="2"/>
        <v>21</v>
      </c>
      <c r="C63" s="48" t="e">
        <f>IF(ISNA(VLOOKUP($A63,DSLOP,DS_THI!C$4,0))=FALSE,VLOOKUP($A63,DSLOP,DS_THI!C$4,0),"")</f>
        <v>#REF!</v>
      </c>
      <c r="D63" s="49" t="e">
        <f>IF(ISNA(VLOOKUP($A63,DSLOP,DS_THI!D$4,0))=FALSE,VLOOKUP($A63,DSLOP,DS_THI!D$4,0),"")</f>
        <v>#REF!</v>
      </c>
      <c r="E63" s="50" t="e">
        <f>IF(ISNA(VLOOKUP($A63,DSLOP,DS_THI!E$4,0))=FALSE,VLOOKUP($A63,DSLOP,DS_THI!E$4,0),"")</f>
        <v>#REF!</v>
      </c>
      <c r="F63" s="99" t="e">
        <f>IF(ISNA(VLOOKUP($A63,DSLOP,DS_THI!F$4,0))=FALSE,VLOOKUP($A63,DSLOP,DS_THI!F$4,0),"")</f>
        <v>#REF!</v>
      </c>
      <c r="G63" s="101" t="e">
        <f>IF(ISNA(VLOOKUP($A63,DSLOP,DS_THI!G$4,0))=FALSE,VLOOKUP($A63,DSLOP,DS_THI!G$4,0),"")</f>
        <v>#REF!</v>
      </c>
      <c r="H63" s="100" t="e">
        <f>IF(ISNA(VLOOKUP($A63,DSLOP,DS_THI!H$4,0))=FALSE,VLOOKUP($A63,DSLOP,DS_THI!H$4,0),"")</f>
        <v>#REF!</v>
      </c>
      <c r="I63" s="51"/>
      <c r="J63" s="51"/>
      <c r="K63" s="51"/>
      <c r="L63" s="51"/>
      <c r="M63" s="65" t="e">
        <f>IF($C63&lt;&gt;0,IF(ISNA(VLOOKUP($A63,DSLOP,DS_THI!M$4,0))=FALSE,VLOOKUP($A63,DSLOP,DS_THI!M$4,0),""),"")</f>
        <v>#REF!</v>
      </c>
    </row>
    <row r="64" spans="1:13" s="14" customFormat="1" ht="18.75" customHeight="1">
      <c r="A64" s="13">
        <f t="shared" si="0"/>
        <v>53</v>
      </c>
      <c r="B64" s="48">
        <f t="shared" si="2"/>
        <v>22</v>
      </c>
      <c r="C64" s="48" t="e">
        <f>IF(ISNA(VLOOKUP($A64,DSLOP,DS_THI!C$4,0))=FALSE,VLOOKUP($A64,DSLOP,DS_THI!C$4,0),"")</f>
        <v>#REF!</v>
      </c>
      <c r="D64" s="49" t="e">
        <f>IF(ISNA(VLOOKUP($A64,DSLOP,DS_THI!D$4,0))=FALSE,VLOOKUP($A64,DSLOP,DS_THI!D$4,0),"")</f>
        <v>#REF!</v>
      </c>
      <c r="E64" s="50" t="e">
        <f>IF(ISNA(VLOOKUP($A64,DSLOP,DS_THI!E$4,0))=FALSE,VLOOKUP($A64,DSLOP,DS_THI!E$4,0),"")</f>
        <v>#REF!</v>
      </c>
      <c r="F64" s="99" t="e">
        <f>IF(ISNA(VLOOKUP($A64,DSLOP,DS_THI!F$4,0))=FALSE,VLOOKUP($A64,DSLOP,DS_THI!F$4,0),"")</f>
        <v>#REF!</v>
      </c>
      <c r="G64" s="101" t="e">
        <f>IF(ISNA(VLOOKUP($A64,DSLOP,DS_THI!G$4,0))=FALSE,VLOOKUP($A64,DSLOP,DS_THI!G$4,0),"")</f>
        <v>#REF!</v>
      </c>
      <c r="H64" s="100" t="e">
        <f>IF(ISNA(VLOOKUP($A64,DSLOP,DS_THI!H$4,0))=FALSE,VLOOKUP($A64,DSLOP,DS_THI!H$4,0),"")</f>
        <v>#REF!</v>
      </c>
      <c r="I64" s="51"/>
      <c r="J64" s="51"/>
      <c r="K64" s="51"/>
      <c r="L64" s="51"/>
      <c r="M64" s="65" t="e">
        <f>IF($C64&lt;&gt;0,IF(ISNA(VLOOKUP($A64,DSLOP,DS_THI!M$4,0))=FALSE,VLOOKUP($A64,DSLOP,DS_THI!M$4,0),""),"")</f>
        <v>#REF!</v>
      </c>
    </row>
    <row r="65" spans="1:17" s="14" customFormat="1" ht="18.75" customHeight="1">
      <c r="A65" s="13">
        <f t="shared" si="0"/>
        <v>54</v>
      </c>
      <c r="B65" s="48">
        <f t="shared" si="2"/>
        <v>23</v>
      </c>
      <c r="C65" s="48" t="e">
        <f>IF(ISNA(VLOOKUP($A65,DSLOP,DS_THI!C$4,0))=FALSE,VLOOKUP($A65,DSLOP,DS_THI!C$4,0),"")</f>
        <v>#REF!</v>
      </c>
      <c r="D65" s="49" t="e">
        <f>IF(ISNA(VLOOKUP($A65,DSLOP,DS_THI!D$4,0))=FALSE,VLOOKUP($A65,DSLOP,DS_THI!D$4,0),"")</f>
        <v>#REF!</v>
      </c>
      <c r="E65" s="50" t="e">
        <f>IF(ISNA(VLOOKUP($A65,DSLOP,DS_THI!E$4,0))=FALSE,VLOOKUP($A65,DSLOP,DS_THI!E$4,0),"")</f>
        <v>#REF!</v>
      </c>
      <c r="F65" s="99" t="e">
        <f>IF(ISNA(VLOOKUP($A65,DSLOP,DS_THI!F$4,0))=FALSE,VLOOKUP($A65,DSLOP,DS_THI!F$4,0),"")</f>
        <v>#REF!</v>
      </c>
      <c r="G65" s="101" t="e">
        <f>IF(ISNA(VLOOKUP($A65,DSLOP,DS_THI!G$4,0))=FALSE,VLOOKUP($A65,DSLOP,DS_THI!G$4,0),"")</f>
        <v>#REF!</v>
      </c>
      <c r="H65" s="100" t="e">
        <f>IF(ISNA(VLOOKUP($A65,DSLOP,DS_THI!H$4,0))=FALSE,VLOOKUP($A65,DSLOP,DS_THI!H$4,0),"")</f>
        <v>#REF!</v>
      </c>
      <c r="I65" s="51"/>
      <c r="J65" s="51"/>
      <c r="K65" s="51"/>
      <c r="L65" s="51"/>
      <c r="M65" s="65" t="e">
        <f>IF($C65&lt;&gt;0,IF(ISNA(VLOOKUP($A65,DSLOP,DS_THI!M$4,0))=FALSE,VLOOKUP($A65,DSLOP,DS_THI!M$4,0),""),"")</f>
        <v>#REF!</v>
      </c>
    </row>
    <row r="66" spans="1:17" s="14" customFormat="1" ht="18.75" customHeight="1">
      <c r="A66" s="13">
        <f t="shared" si="0"/>
        <v>55</v>
      </c>
      <c r="B66" s="48">
        <f t="shared" si="2"/>
        <v>24</v>
      </c>
      <c r="C66" s="48" t="e">
        <f>IF(ISNA(VLOOKUP($A66,DSLOP,DS_THI!C$4,0))=FALSE,VLOOKUP($A66,DSLOP,DS_THI!C$4,0),"")</f>
        <v>#REF!</v>
      </c>
      <c r="D66" s="49" t="e">
        <f>IF(ISNA(VLOOKUP($A66,DSLOP,DS_THI!D$4,0))=FALSE,VLOOKUP($A66,DSLOP,DS_THI!D$4,0),"")</f>
        <v>#REF!</v>
      </c>
      <c r="E66" s="50" t="e">
        <f>IF(ISNA(VLOOKUP($A66,DSLOP,DS_THI!E$4,0))=FALSE,VLOOKUP($A66,DSLOP,DS_THI!E$4,0),"")</f>
        <v>#REF!</v>
      </c>
      <c r="F66" s="99" t="e">
        <f>IF(ISNA(VLOOKUP($A66,DSLOP,DS_THI!F$4,0))=FALSE,VLOOKUP($A66,DSLOP,DS_THI!F$4,0),"")</f>
        <v>#REF!</v>
      </c>
      <c r="G66" s="101" t="e">
        <f>IF(ISNA(VLOOKUP($A66,DSLOP,DS_THI!G$4,0))=FALSE,VLOOKUP($A66,DSLOP,DS_THI!G$4,0),"")</f>
        <v>#REF!</v>
      </c>
      <c r="H66" s="100" t="e">
        <f>IF(ISNA(VLOOKUP($A66,DSLOP,DS_THI!H$4,0))=FALSE,VLOOKUP($A66,DSLOP,DS_THI!H$4,0),"")</f>
        <v>#REF!</v>
      </c>
      <c r="I66" s="51"/>
      <c r="J66" s="51"/>
      <c r="K66" s="51"/>
      <c r="L66" s="51"/>
      <c r="M66" s="65" t="e">
        <f>IF($C66&lt;&gt;0,IF(ISNA(VLOOKUP($A66,DSLOP,DS_THI!M$4,0))=FALSE,VLOOKUP($A66,DSLOP,DS_THI!M$4,0),""),"")</f>
        <v>#REF!</v>
      </c>
    </row>
    <row r="67" spans="1:17" s="14" customFormat="1" ht="18.75" customHeight="1">
      <c r="A67" s="13">
        <f t="shared" si="0"/>
        <v>56</v>
      </c>
      <c r="B67" s="48">
        <f t="shared" si="2"/>
        <v>25</v>
      </c>
      <c r="C67" s="48" t="e">
        <f>IF(ISNA(VLOOKUP($A67,DSLOP,DS_THI!C$4,0))=FALSE,VLOOKUP($A67,DSLOP,DS_THI!C$4,0),"")</f>
        <v>#REF!</v>
      </c>
      <c r="D67" s="49" t="e">
        <f>IF(ISNA(VLOOKUP($A67,DSLOP,DS_THI!D$4,0))=FALSE,VLOOKUP($A67,DSLOP,DS_THI!D$4,0),"")</f>
        <v>#REF!</v>
      </c>
      <c r="E67" s="50" t="e">
        <f>IF(ISNA(VLOOKUP($A67,DSLOP,DS_THI!E$4,0))=FALSE,VLOOKUP($A67,DSLOP,DS_THI!E$4,0),"")</f>
        <v>#REF!</v>
      </c>
      <c r="F67" s="99" t="e">
        <f>IF(ISNA(VLOOKUP($A67,DSLOP,DS_THI!F$4,0))=FALSE,VLOOKUP($A67,DSLOP,DS_THI!F$4,0),"")</f>
        <v>#REF!</v>
      </c>
      <c r="G67" s="101" t="e">
        <f>IF(ISNA(VLOOKUP($A67,DSLOP,DS_THI!G$4,0))=FALSE,VLOOKUP($A67,DSLOP,DS_THI!G$4,0),"")</f>
        <v>#REF!</v>
      </c>
      <c r="H67" s="100" t="e">
        <f>IF(ISNA(VLOOKUP($A67,DSLOP,DS_THI!H$4,0))=FALSE,VLOOKUP($A67,DSLOP,DS_THI!H$4,0),"")</f>
        <v>#REF!</v>
      </c>
      <c r="I67" s="51"/>
      <c r="J67" s="51"/>
      <c r="K67" s="51"/>
      <c r="L67" s="51"/>
      <c r="M67" s="65" t="e">
        <f>IF($C67&lt;&gt;0,IF(ISNA(VLOOKUP($A67,DSLOP,DS_THI!M$4,0))=FALSE,VLOOKUP($A67,DSLOP,DS_THI!M$4,0),""),"")</f>
        <v>#REF!</v>
      </c>
    </row>
    <row r="68" spans="1:17" s="14" customFormat="1" ht="18.75" customHeight="1">
      <c r="A68" s="13">
        <f t="shared" si="0"/>
        <v>57</v>
      </c>
      <c r="B68" s="48">
        <f t="shared" si="2"/>
        <v>26</v>
      </c>
      <c r="C68" s="48" t="e">
        <f>IF(ISNA(VLOOKUP($A68,DSLOP,DS_THI!C$4,0))=FALSE,VLOOKUP($A68,DSLOP,DS_THI!C$4,0),"")</f>
        <v>#REF!</v>
      </c>
      <c r="D68" s="49" t="e">
        <f>IF(ISNA(VLOOKUP($A68,DSLOP,DS_THI!D$4,0))=FALSE,VLOOKUP($A68,DSLOP,DS_THI!D$4,0),"")</f>
        <v>#REF!</v>
      </c>
      <c r="E68" s="50" t="e">
        <f>IF(ISNA(VLOOKUP($A68,DSLOP,DS_THI!E$4,0))=FALSE,VLOOKUP($A68,DSLOP,DS_THI!E$4,0),"")</f>
        <v>#REF!</v>
      </c>
      <c r="F68" s="99" t="e">
        <f>IF(ISNA(VLOOKUP($A68,DSLOP,DS_THI!F$4,0))=FALSE,VLOOKUP($A68,DSLOP,DS_THI!F$4,0),"")</f>
        <v>#REF!</v>
      </c>
      <c r="G68" s="101" t="e">
        <f>IF(ISNA(VLOOKUP($A68,DSLOP,DS_THI!G$4,0))=FALSE,VLOOKUP($A68,DSLOP,DS_THI!G$4,0),"")</f>
        <v>#REF!</v>
      </c>
      <c r="H68" s="100" t="e">
        <f>IF(ISNA(VLOOKUP($A68,DSLOP,DS_THI!H$4,0))=FALSE,VLOOKUP($A68,DSLOP,DS_THI!H$4,0),"")</f>
        <v>#REF!</v>
      </c>
      <c r="I68" s="51"/>
      <c r="J68" s="51"/>
      <c r="K68" s="51"/>
      <c r="L68" s="51"/>
      <c r="M68" s="65" t="e">
        <f>IF($C68&lt;&gt;0,IF(ISNA(VLOOKUP($A68,DSLOP,DS_THI!M$4,0))=FALSE,VLOOKUP($A68,DSLOP,DS_THI!M$4,0),""),"")</f>
        <v>#REF!</v>
      </c>
    </row>
    <row r="69" spans="1:17" s="14" customFormat="1" ht="18.75" customHeight="1">
      <c r="A69" s="13">
        <f t="shared" si="0"/>
        <v>58</v>
      </c>
      <c r="B69" s="48">
        <f t="shared" si="2"/>
        <v>27</v>
      </c>
      <c r="C69" s="48" t="e">
        <f>IF(ISNA(VLOOKUP($A69,DSLOP,DS_THI!C$4,0))=FALSE,VLOOKUP($A69,DSLOP,DS_THI!C$4,0),"")</f>
        <v>#REF!</v>
      </c>
      <c r="D69" s="49" t="e">
        <f>IF(ISNA(VLOOKUP($A69,DSLOP,DS_THI!D$4,0))=FALSE,VLOOKUP($A69,DSLOP,DS_THI!D$4,0),"")</f>
        <v>#REF!</v>
      </c>
      <c r="E69" s="50" t="e">
        <f>IF(ISNA(VLOOKUP($A69,DSLOP,DS_THI!E$4,0))=FALSE,VLOOKUP($A69,DSLOP,DS_THI!E$4,0),"")</f>
        <v>#REF!</v>
      </c>
      <c r="F69" s="99" t="e">
        <f>IF(ISNA(VLOOKUP($A69,DSLOP,DS_THI!F$4,0))=FALSE,VLOOKUP($A69,DSLOP,DS_THI!F$4,0),"")</f>
        <v>#REF!</v>
      </c>
      <c r="G69" s="101" t="e">
        <f>IF(ISNA(VLOOKUP($A69,DSLOP,DS_THI!G$4,0))=FALSE,VLOOKUP($A69,DSLOP,DS_THI!G$4,0),"")</f>
        <v>#REF!</v>
      </c>
      <c r="H69" s="100" t="e">
        <f>IF(ISNA(VLOOKUP($A69,DSLOP,DS_THI!H$4,0))=FALSE,VLOOKUP($A69,DSLOP,DS_THI!H$4,0),"")</f>
        <v>#REF!</v>
      </c>
      <c r="I69" s="51"/>
      <c r="J69" s="51"/>
      <c r="K69" s="51"/>
      <c r="L69" s="51"/>
      <c r="M69" s="65" t="e">
        <f>IF($C69&lt;&gt;0,IF(ISNA(VLOOKUP($A69,DSLOP,DS_THI!M$4,0))=FALSE,VLOOKUP($A69,DSLOP,DS_THI!M$4,0),""),"")</f>
        <v>#REF!</v>
      </c>
    </row>
    <row r="70" spans="1:17" s="14" customFormat="1" ht="18.75" customHeight="1">
      <c r="A70" s="13">
        <f t="shared" si="0"/>
        <v>59</v>
      </c>
      <c r="B70" s="48">
        <f t="shared" si="2"/>
        <v>28</v>
      </c>
      <c r="C70" s="48" t="e">
        <f>IF(ISNA(VLOOKUP($A70,DSLOP,DS_THI!C$4,0))=FALSE,VLOOKUP($A70,DSLOP,DS_THI!C$4,0),"")</f>
        <v>#REF!</v>
      </c>
      <c r="D70" s="49" t="e">
        <f>IF(ISNA(VLOOKUP($A70,DSLOP,DS_THI!D$4,0))=FALSE,VLOOKUP($A70,DSLOP,DS_THI!D$4,0),"")</f>
        <v>#REF!</v>
      </c>
      <c r="E70" s="50" t="e">
        <f>IF(ISNA(VLOOKUP($A70,DSLOP,DS_THI!E$4,0))=FALSE,VLOOKUP($A70,DSLOP,DS_THI!E$4,0),"")</f>
        <v>#REF!</v>
      </c>
      <c r="F70" s="99" t="e">
        <f>IF(ISNA(VLOOKUP($A70,DSLOP,DS_THI!F$4,0))=FALSE,VLOOKUP($A70,DSLOP,DS_THI!F$4,0),"")</f>
        <v>#REF!</v>
      </c>
      <c r="G70" s="101" t="e">
        <f>IF(ISNA(VLOOKUP($A70,DSLOP,DS_THI!G$4,0))=FALSE,VLOOKUP($A70,DSLOP,DS_THI!G$4,0),"")</f>
        <v>#REF!</v>
      </c>
      <c r="H70" s="100" t="e">
        <f>IF(ISNA(VLOOKUP($A70,DSLOP,DS_THI!H$4,0))=FALSE,VLOOKUP($A70,DSLOP,DS_THI!H$4,0),"")</f>
        <v>#REF!</v>
      </c>
      <c r="I70" s="51"/>
      <c r="J70" s="51"/>
      <c r="K70" s="51"/>
      <c r="L70" s="51"/>
      <c r="M70" s="65" t="e">
        <f>IF($C70&lt;&gt;0,IF(ISNA(VLOOKUP($A70,DSLOP,DS_THI!M$4,0))=FALSE,VLOOKUP($A70,DSLOP,DS_THI!M$4,0),""),"")</f>
        <v>#REF!</v>
      </c>
    </row>
    <row r="71" spans="1:17" s="14" customFormat="1" ht="18.75" customHeight="1">
      <c r="A71" s="13">
        <f t="shared" si="0"/>
        <v>60</v>
      </c>
      <c r="B71" s="48">
        <f t="shared" si="2"/>
        <v>29</v>
      </c>
      <c r="C71" s="48" t="e">
        <f>IF(ISNA(VLOOKUP($A71,DSLOP,DS_THI!C$4,0))=FALSE,VLOOKUP($A71,DSLOP,DS_THI!C$4,0),"")</f>
        <v>#REF!</v>
      </c>
      <c r="D71" s="49" t="e">
        <f>IF(ISNA(VLOOKUP($A71,DSLOP,DS_THI!D$4,0))=FALSE,VLOOKUP($A71,DSLOP,DS_THI!D$4,0),"")</f>
        <v>#REF!</v>
      </c>
      <c r="E71" s="50" t="e">
        <f>IF(ISNA(VLOOKUP($A71,DSLOP,DS_THI!E$4,0))=FALSE,VLOOKUP($A71,DSLOP,DS_THI!E$4,0),"")</f>
        <v>#REF!</v>
      </c>
      <c r="F71" s="99" t="e">
        <f>IF(ISNA(VLOOKUP($A71,DSLOP,DS_THI!F$4,0))=FALSE,VLOOKUP($A71,DSLOP,DS_THI!F$4,0),"")</f>
        <v>#REF!</v>
      </c>
      <c r="G71" s="101" t="e">
        <f>IF(ISNA(VLOOKUP($A71,DSLOP,DS_THI!G$4,0))=FALSE,VLOOKUP($A71,DSLOP,DS_THI!G$4,0),"")</f>
        <v>#REF!</v>
      </c>
      <c r="H71" s="100" t="e">
        <f>IF(ISNA(VLOOKUP($A71,DSLOP,DS_THI!H$4,0))=FALSE,VLOOKUP($A71,DSLOP,DS_THI!H$4,0),"")</f>
        <v>#REF!</v>
      </c>
      <c r="I71" s="51"/>
      <c r="J71" s="51"/>
      <c r="K71" s="51"/>
      <c r="L71" s="51"/>
      <c r="M71" s="65" t="e">
        <f>IF($C71&lt;&gt;0,IF(ISNA(VLOOKUP($A71,DSLOP,DS_THI!M$4,0))=FALSE,VLOOKUP($A71,DSLOP,DS_THI!M$4,0),""),"")</f>
        <v>#REF!</v>
      </c>
    </row>
    <row r="72" spans="1:17" s="14" customFormat="1" ht="18.75" customHeight="1">
      <c r="A72" s="13">
        <f t="shared" si="0"/>
        <v>61</v>
      </c>
      <c r="B72" s="48">
        <f t="shared" si="2"/>
        <v>30</v>
      </c>
      <c r="C72" s="48" t="e">
        <f>IF(ISNA(VLOOKUP($A72,DSLOP,DS_THI!C$4,0))=FALSE,VLOOKUP($A72,DSLOP,DS_THI!C$4,0),"")</f>
        <v>#REF!</v>
      </c>
      <c r="D72" s="49" t="e">
        <f>IF(ISNA(VLOOKUP($A72,DSLOP,DS_THI!D$4,0))=FALSE,VLOOKUP($A72,DSLOP,DS_THI!D$4,0),"")</f>
        <v>#REF!</v>
      </c>
      <c r="E72" s="50" t="e">
        <f>IF(ISNA(VLOOKUP($A72,DSLOP,DS_THI!E$4,0))=FALSE,VLOOKUP($A72,DSLOP,DS_THI!E$4,0),"")</f>
        <v>#REF!</v>
      </c>
      <c r="F72" s="99" t="e">
        <f>IF(ISNA(VLOOKUP($A72,DSLOP,DS_THI!F$4,0))=FALSE,VLOOKUP($A72,DSLOP,DS_THI!F$4,0),"")</f>
        <v>#REF!</v>
      </c>
      <c r="G72" s="101" t="e">
        <f>IF(ISNA(VLOOKUP($A72,DSLOP,DS_THI!G$4,0))=FALSE,VLOOKUP($A72,DSLOP,DS_THI!G$4,0),"")</f>
        <v>#REF!</v>
      </c>
      <c r="H72" s="100" t="e">
        <f>IF(ISNA(VLOOKUP($A72,DSLOP,DS_THI!H$4,0))=FALSE,VLOOKUP($A72,DSLOP,DS_THI!H$4,0),"")</f>
        <v>#REF!</v>
      </c>
      <c r="I72" s="51"/>
      <c r="J72" s="51"/>
      <c r="K72" s="51"/>
      <c r="L72" s="51"/>
      <c r="M72" s="65" t="e">
        <f>IF($C72&lt;&gt;0,IF(ISNA(VLOOKUP($A72,DSLOP,DS_THI!M$4,0))=FALSE,VLOOKUP($A72,DSLOP,DS_THI!M$4,0),""),"")</f>
        <v>#REF!</v>
      </c>
    </row>
    <row r="73" spans="1:17" s="14" customFormat="1" ht="18.75" customHeight="1">
      <c r="A73" s="13">
        <f>IF(ISNUMBER(N73),N73+1,IF(B73&lt;=$O$3,A72+1,""))</f>
        <v>62</v>
      </c>
      <c r="B73" s="48">
        <f t="shared" si="2"/>
        <v>31</v>
      </c>
      <c r="C73" s="48" t="e">
        <f>IF(ISNA(VLOOKUP($A73,DSLOP,DS_THI!C$4,0))=FALSE,VLOOKUP($A73,DSLOP,DS_THI!C$4,0),"")</f>
        <v>#REF!</v>
      </c>
      <c r="D73" s="49" t="e">
        <f>IF(ISNA(VLOOKUP($A73,DSLOP,DS_THI!D$4,0))=FALSE,VLOOKUP($A73,DSLOP,DS_THI!D$4,0),"")</f>
        <v>#REF!</v>
      </c>
      <c r="E73" s="50" t="e">
        <f>IF(ISNA(VLOOKUP($A73,DSLOP,DS_THI!E$4,0))=FALSE,VLOOKUP($A73,DSLOP,DS_THI!E$4,0),"")</f>
        <v>#REF!</v>
      </c>
      <c r="F73" s="99" t="e">
        <f>IF(ISNA(VLOOKUP($A73,DSLOP,DS_THI!F$4,0))=FALSE,VLOOKUP($A73,DSLOP,DS_THI!F$4,0),"")</f>
        <v>#REF!</v>
      </c>
      <c r="G73" s="101" t="e">
        <f>IF(ISNA(VLOOKUP($A73,DSLOP,DS_THI!G$4,0))=FALSE,VLOOKUP($A73,DSLOP,DS_THI!G$4,0),"")</f>
        <v>#REF!</v>
      </c>
      <c r="H73" s="100" t="e">
        <f>IF(ISNA(VLOOKUP($A73,DSLOP,DS_THI!H$4,0))=FALSE,VLOOKUP($A73,DSLOP,DS_THI!H$4,0),"")</f>
        <v>#REF!</v>
      </c>
      <c r="I73" s="51"/>
      <c r="J73" s="51"/>
      <c r="K73" s="51"/>
      <c r="L73" s="51"/>
      <c r="M73" s="65" t="e">
        <f>IF($C73&lt;&gt;0,IF(ISNA(VLOOKUP($A73,DSLOP,DS_THI!M$4,0))=FALSE,VLOOKUP($A73,DSLOP,DS_THI!M$4,0),""),"")</f>
        <v>#REF!</v>
      </c>
    </row>
    <row r="74" spans="1:17" s="14" customFormat="1" ht="18.75" customHeight="1">
      <c r="A74" s="13" t="str">
        <f>IF(ISNUMBER(N74),N74+1,IF(B74&lt;=$O$3,A73+1,""))</f>
        <v/>
      </c>
      <c r="B74" s="48">
        <f t="shared" si="2"/>
        <v>32</v>
      </c>
      <c r="C74" s="48" t="e">
        <f>IF(ISNA(VLOOKUP($A74,DSLOP,DS_THI!C$4,0))=FALSE,VLOOKUP($A74,DSLOP,DS_THI!C$4,0),"")</f>
        <v>#REF!</v>
      </c>
      <c r="D74" s="49" t="e">
        <f>IF(ISNA(VLOOKUP($A74,DSLOP,DS_THI!D$4,0))=FALSE,VLOOKUP($A74,DSLOP,DS_THI!D$4,0),"")</f>
        <v>#REF!</v>
      </c>
      <c r="E74" s="50" t="e">
        <f>IF(ISNA(VLOOKUP($A74,DSLOP,DS_THI!E$4,0))=FALSE,VLOOKUP($A74,DSLOP,DS_THI!E$4,0),"")</f>
        <v>#REF!</v>
      </c>
      <c r="F74" s="99" t="e">
        <f>IF(ISNA(VLOOKUP($A74,DSLOP,DS_THI!F$4,0))=FALSE,VLOOKUP($A74,DSLOP,DS_THI!F$4,0),"")</f>
        <v>#REF!</v>
      </c>
      <c r="G74" s="101" t="e">
        <f>IF(ISNA(VLOOKUP($A74,DSLOP,DS_THI!G$4,0))=FALSE,VLOOKUP($A74,DSLOP,DS_THI!G$4,0),"")</f>
        <v>#REF!</v>
      </c>
      <c r="H74" s="100" t="e">
        <f>IF(ISNA(VLOOKUP($A74,DSLOP,DS_THI!H$4,0))=FALSE,VLOOKUP($A74,DSLOP,DS_THI!H$4,0),"")</f>
        <v>#REF!</v>
      </c>
      <c r="I74" s="51"/>
      <c r="J74" s="51"/>
      <c r="K74" s="51"/>
      <c r="L74" s="51"/>
      <c r="M74" s="65" t="e">
        <f>IF($C74&lt;&gt;0,IF(ISNA(VLOOKUP($A74,DSLOP,DS_THI!M$4,0))=FALSE,VLOOKUP($A74,DSLOP,DS_THI!M$4,0),""),"")</f>
        <v>#REF!</v>
      </c>
    </row>
    <row r="75" spans="1:17" ht="22.5" customHeight="1">
      <c r="A75" s="13" t="e">
        <f t="shared" ref="A75:A107" si="3">IF(ISNUMBER(N75),N75+1,IF(B75&lt;=$O$3,A74+1,""))</f>
        <v>#REF!</v>
      </c>
      <c r="B75" s="85" t="e">
        <f>#REF! &amp; " - Phòng : "&amp;O75&amp;" * "&amp;#REF!</f>
        <v>#REF!</v>
      </c>
      <c r="C75" s="86"/>
      <c r="D75" s="87"/>
      <c r="E75" s="88"/>
      <c r="F75" s="88"/>
      <c r="G75" s="86"/>
      <c r="H75" s="86"/>
      <c r="I75" s="89"/>
      <c r="J75" s="86"/>
      <c r="K75" s="89"/>
      <c r="L75" s="86"/>
      <c r="M75" s="189" t="e">
        <f>"Lần thi : "&amp;#REF!</f>
        <v>#REF!</v>
      </c>
      <c r="O75" s="90" t="e">
        <f>IF(ISERROR(FIND("-",SUBSTITUTE(Q75,O40&amp;"-","",1))),Q75,LEFT(SUBSTITUTE(Q75,O40&amp;"-","",1),FIND("-",SUBSTITUTE(Q75,O40&amp;"-","",1))-1))</f>
        <v>#REF!</v>
      </c>
      <c r="P75" s="91" t="s">
        <v>141</v>
      </c>
      <c r="Q75" s="91" t="e">
        <f>SUBSTITUTE(Q40,O40&amp;"-","",1)</f>
        <v>#REF!</v>
      </c>
    </row>
    <row r="76" spans="1:17" s="20" customFormat="1" ht="20.25" customHeight="1">
      <c r="A76" s="13" t="str">
        <f t="shared" si="3"/>
        <v/>
      </c>
      <c r="B76" s="299" t="s">
        <v>0</v>
      </c>
      <c r="C76" s="298" t="s">
        <v>218</v>
      </c>
      <c r="D76" s="294" t="s">
        <v>139</v>
      </c>
      <c r="E76" s="295"/>
      <c r="F76" s="298" t="s">
        <v>216</v>
      </c>
      <c r="G76" s="298" t="s">
        <v>217</v>
      </c>
      <c r="H76" s="298" t="s">
        <v>15</v>
      </c>
      <c r="I76" s="298" t="s">
        <v>21</v>
      </c>
      <c r="J76" s="298" t="s">
        <v>22</v>
      </c>
      <c r="K76" s="300" t="s">
        <v>34</v>
      </c>
      <c r="L76" s="301"/>
      <c r="M76" s="298" t="s">
        <v>17</v>
      </c>
    </row>
    <row r="77" spans="1:17" s="20" customFormat="1" ht="20.25" customHeight="1">
      <c r="A77" s="13" t="e">
        <f t="shared" si="3"/>
        <v>#VALUE!</v>
      </c>
      <c r="B77" s="299"/>
      <c r="C77" s="299"/>
      <c r="D77" s="296"/>
      <c r="E77" s="297"/>
      <c r="F77" s="299"/>
      <c r="G77" s="299"/>
      <c r="H77" s="299"/>
      <c r="I77" s="299"/>
      <c r="J77" s="299"/>
      <c r="K77" s="21" t="s">
        <v>16</v>
      </c>
      <c r="L77" s="21" t="s">
        <v>20</v>
      </c>
      <c r="M77" s="298"/>
    </row>
    <row r="78" spans="1:17" s="14" customFormat="1" ht="18.75" customHeight="1">
      <c r="A78" s="13">
        <f t="shared" si="3"/>
        <v>63</v>
      </c>
      <c r="B78" s="48">
        <v>1</v>
      </c>
      <c r="C78" s="48" t="e">
        <f>IF(ISNA(VLOOKUP($A78,DSLOP,DS_THI!C$4,0))=FALSE,VLOOKUP($A78,DSLOP,DS_THI!C$4,0),"")</f>
        <v>#REF!</v>
      </c>
      <c r="D78" s="49" t="e">
        <f>IF(ISNA(VLOOKUP($A78,DSLOP,DS_THI!D$4,0))=FALSE,VLOOKUP($A78,DSLOP,DS_THI!D$4,0),"")</f>
        <v>#REF!</v>
      </c>
      <c r="E78" s="50" t="e">
        <f>IF(ISNA(VLOOKUP($A78,DSLOP,DS_THI!E$4,0))=FALSE,VLOOKUP($A78,DSLOP,DS_THI!E$4,0),"")</f>
        <v>#REF!</v>
      </c>
      <c r="F78" s="99" t="e">
        <f>IF(ISNA(VLOOKUP($A78,DSLOP,DS_THI!F$4,0))=FALSE,VLOOKUP($A78,DSLOP,DS_THI!F$4,0),"")</f>
        <v>#REF!</v>
      </c>
      <c r="G78" s="101" t="e">
        <f>IF(ISNA(VLOOKUP($A78,DSLOP,DS_THI!G$4,0))=FALSE,VLOOKUP($A78,DSLOP,DS_THI!G$4,0),"")</f>
        <v>#REF!</v>
      </c>
      <c r="H78" s="99" t="e">
        <f>IF(ISNA(VLOOKUP($A78,DSLOP,DS_THI!H$4,0))=FALSE,VLOOKUP($A78,DSLOP,DS_THI!H$4,0),"")</f>
        <v>#REF!</v>
      </c>
      <c r="I78" s="51"/>
      <c r="J78" s="51"/>
      <c r="K78" s="51"/>
      <c r="L78" s="51"/>
      <c r="M78" s="65" t="e">
        <f>IF($C78&lt;&gt;0,IF(ISNA(VLOOKUP($A78,DSLOP,DS_THI!M$4,0))=FALSE,VLOOKUP($A78,DSLOP,DS_THI!M$4,0),""),"")</f>
        <v>#REF!</v>
      </c>
      <c r="N78" s="14">
        <f>MAX(A43:A74)</f>
        <v>62</v>
      </c>
    </row>
    <row r="79" spans="1:17" s="14" customFormat="1" ht="18.75" customHeight="1">
      <c r="A79" s="13">
        <f t="shared" si="3"/>
        <v>64</v>
      </c>
      <c r="B79" s="48">
        <f t="shared" ref="B79:B109" si="4">B78+1</f>
        <v>2</v>
      </c>
      <c r="C79" s="48" t="e">
        <f>IF(ISNA(VLOOKUP($A79,DSLOP,DS_THI!C$4,0))=FALSE,VLOOKUP($A79,DSLOP,DS_THI!C$4,0),"")</f>
        <v>#REF!</v>
      </c>
      <c r="D79" s="49" t="e">
        <f>IF(ISNA(VLOOKUP($A79,DSLOP,DS_THI!D$4,0))=FALSE,VLOOKUP($A79,DSLOP,DS_THI!D$4,0),"")</f>
        <v>#REF!</v>
      </c>
      <c r="E79" s="50" t="e">
        <f>IF(ISNA(VLOOKUP($A79,DSLOP,DS_THI!E$4,0))=FALSE,VLOOKUP($A79,DSLOP,DS_THI!E$4,0),"")</f>
        <v>#REF!</v>
      </c>
      <c r="F79" s="99" t="e">
        <f>IF(ISNA(VLOOKUP($A79,DSLOP,DS_THI!F$4,0))=FALSE,VLOOKUP($A79,DSLOP,DS_THI!F$4,0),"")</f>
        <v>#REF!</v>
      </c>
      <c r="G79" s="101" t="e">
        <f>IF(ISNA(VLOOKUP($A79,DSLOP,DS_THI!G$4,0))=FALSE,VLOOKUP($A79,DSLOP,DS_THI!G$4,0),"")</f>
        <v>#REF!</v>
      </c>
      <c r="H79" s="100" t="e">
        <f>IF(ISNA(VLOOKUP($A79,DSLOP,DS_THI!H$4,0))=FALSE,VLOOKUP($A79,DSLOP,DS_THI!H$4,0),"")</f>
        <v>#REF!</v>
      </c>
      <c r="I79" s="51"/>
      <c r="J79" s="51"/>
      <c r="K79" s="51"/>
      <c r="L79" s="51"/>
      <c r="M79" s="65" t="e">
        <f>IF($C79&lt;&gt;0,IF(ISNA(VLOOKUP($A79,DSLOP,DS_THI!M$4,0))=FALSE,VLOOKUP($A79,DSLOP,DS_THI!M$4,0),""),"")</f>
        <v>#REF!</v>
      </c>
    </row>
    <row r="80" spans="1:17" s="14" customFormat="1" ht="18.75" customHeight="1">
      <c r="A80" s="13">
        <f t="shared" si="3"/>
        <v>65</v>
      </c>
      <c r="B80" s="48">
        <f t="shared" si="4"/>
        <v>3</v>
      </c>
      <c r="C80" s="48" t="e">
        <f>IF(ISNA(VLOOKUP($A80,DSLOP,DS_THI!C$4,0))=FALSE,VLOOKUP($A80,DSLOP,DS_THI!C$4,0),"")</f>
        <v>#REF!</v>
      </c>
      <c r="D80" s="49" t="e">
        <f>IF(ISNA(VLOOKUP($A80,DSLOP,DS_THI!D$4,0))=FALSE,VLOOKUP($A80,DSLOP,DS_THI!D$4,0),"")</f>
        <v>#REF!</v>
      </c>
      <c r="E80" s="50" t="e">
        <f>IF(ISNA(VLOOKUP($A80,DSLOP,DS_THI!E$4,0))=FALSE,VLOOKUP($A80,DSLOP,DS_THI!E$4,0),"")</f>
        <v>#REF!</v>
      </c>
      <c r="F80" s="99" t="e">
        <f>IF(ISNA(VLOOKUP($A80,DSLOP,DS_THI!F$4,0))=FALSE,VLOOKUP($A80,DSLOP,DS_THI!F$4,0),"")</f>
        <v>#REF!</v>
      </c>
      <c r="G80" s="101" t="e">
        <f>IF(ISNA(VLOOKUP($A80,DSLOP,DS_THI!G$4,0))=FALSE,VLOOKUP($A80,DSLOP,DS_THI!G$4,0),"")</f>
        <v>#REF!</v>
      </c>
      <c r="H80" s="100" t="e">
        <f>IF(ISNA(VLOOKUP($A80,DSLOP,DS_THI!H$4,0))=FALSE,VLOOKUP($A80,DSLOP,DS_THI!H$4,0),"")</f>
        <v>#REF!</v>
      </c>
      <c r="I80" s="51"/>
      <c r="J80" s="51"/>
      <c r="K80" s="51"/>
      <c r="L80" s="51"/>
      <c r="M80" s="65" t="e">
        <f>IF($C80&lt;&gt;0,IF(ISNA(VLOOKUP($A80,DSLOP,DS_THI!M$4,0))=FALSE,VLOOKUP($A80,DSLOP,DS_THI!M$4,0),""),"")</f>
        <v>#REF!</v>
      </c>
    </row>
    <row r="81" spans="1:13" s="14" customFormat="1" ht="18.75" customHeight="1">
      <c r="A81" s="13">
        <f t="shared" si="3"/>
        <v>66</v>
      </c>
      <c r="B81" s="48">
        <f t="shared" si="4"/>
        <v>4</v>
      </c>
      <c r="C81" s="48" t="e">
        <f>IF(ISNA(VLOOKUP($A81,DSLOP,DS_THI!C$4,0))=FALSE,VLOOKUP($A81,DSLOP,DS_THI!C$4,0),"")</f>
        <v>#REF!</v>
      </c>
      <c r="D81" s="49" t="e">
        <f>IF(ISNA(VLOOKUP($A81,DSLOP,DS_THI!D$4,0))=FALSE,VLOOKUP($A81,DSLOP,DS_THI!D$4,0),"")</f>
        <v>#REF!</v>
      </c>
      <c r="E81" s="50" t="e">
        <f>IF(ISNA(VLOOKUP($A81,DSLOP,DS_THI!E$4,0))=FALSE,VLOOKUP($A81,DSLOP,DS_THI!E$4,0),"")</f>
        <v>#REF!</v>
      </c>
      <c r="F81" s="99" t="e">
        <f>IF(ISNA(VLOOKUP($A81,DSLOP,DS_THI!F$4,0))=FALSE,VLOOKUP($A81,DSLOP,DS_THI!F$4,0),"")</f>
        <v>#REF!</v>
      </c>
      <c r="G81" s="101" t="e">
        <f>IF(ISNA(VLOOKUP($A81,DSLOP,DS_THI!G$4,0))=FALSE,VLOOKUP($A81,DSLOP,DS_THI!G$4,0),"")</f>
        <v>#REF!</v>
      </c>
      <c r="H81" s="100" t="e">
        <f>IF(ISNA(VLOOKUP($A81,DSLOP,DS_THI!H$4,0))=FALSE,VLOOKUP($A81,DSLOP,DS_THI!H$4,0),"")</f>
        <v>#REF!</v>
      </c>
      <c r="I81" s="51"/>
      <c r="J81" s="51"/>
      <c r="K81" s="51"/>
      <c r="L81" s="51"/>
      <c r="M81" s="65" t="e">
        <f>IF($C81&lt;&gt;0,IF(ISNA(VLOOKUP($A81,DSLOP,DS_THI!M$4,0))=FALSE,VLOOKUP($A81,DSLOP,DS_THI!M$4,0),""),"")</f>
        <v>#REF!</v>
      </c>
    </row>
    <row r="82" spans="1:13" s="14" customFormat="1" ht="18.75" customHeight="1">
      <c r="A82" s="13">
        <f t="shared" si="3"/>
        <v>67</v>
      </c>
      <c r="B82" s="48">
        <f t="shared" si="4"/>
        <v>5</v>
      </c>
      <c r="C82" s="48" t="e">
        <f>IF(ISNA(VLOOKUP($A82,DSLOP,DS_THI!C$4,0))=FALSE,VLOOKUP($A82,DSLOP,DS_THI!C$4,0),"")</f>
        <v>#REF!</v>
      </c>
      <c r="D82" s="49" t="e">
        <f>IF(ISNA(VLOOKUP($A82,DSLOP,DS_THI!D$4,0))=FALSE,VLOOKUP($A82,DSLOP,DS_THI!D$4,0),"")</f>
        <v>#REF!</v>
      </c>
      <c r="E82" s="50" t="e">
        <f>IF(ISNA(VLOOKUP($A82,DSLOP,DS_THI!E$4,0))=FALSE,VLOOKUP($A82,DSLOP,DS_THI!E$4,0),"")</f>
        <v>#REF!</v>
      </c>
      <c r="F82" s="99" t="e">
        <f>IF(ISNA(VLOOKUP($A82,DSLOP,DS_THI!F$4,0))=FALSE,VLOOKUP($A82,DSLOP,DS_THI!F$4,0),"")</f>
        <v>#REF!</v>
      </c>
      <c r="G82" s="101" t="e">
        <f>IF(ISNA(VLOOKUP($A82,DSLOP,DS_THI!G$4,0))=FALSE,VLOOKUP($A82,DSLOP,DS_THI!G$4,0),"")</f>
        <v>#REF!</v>
      </c>
      <c r="H82" s="100" t="e">
        <f>IF(ISNA(VLOOKUP($A82,DSLOP,DS_THI!H$4,0))=FALSE,VLOOKUP($A82,DSLOP,DS_THI!H$4,0),"")</f>
        <v>#REF!</v>
      </c>
      <c r="I82" s="51"/>
      <c r="J82" s="51"/>
      <c r="K82" s="51"/>
      <c r="L82" s="51"/>
      <c r="M82" s="65" t="e">
        <f>IF($C82&lt;&gt;0,IF(ISNA(VLOOKUP($A82,DSLOP,DS_THI!M$4,0))=FALSE,VLOOKUP($A82,DSLOP,DS_THI!M$4,0),""),"")</f>
        <v>#REF!</v>
      </c>
    </row>
    <row r="83" spans="1:13" s="14" customFormat="1" ht="18.75" customHeight="1">
      <c r="A83" s="13">
        <f t="shared" si="3"/>
        <v>68</v>
      </c>
      <c r="B83" s="48">
        <f t="shared" si="4"/>
        <v>6</v>
      </c>
      <c r="C83" s="48" t="e">
        <f>IF(ISNA(VLOOKUP($A83,DSLOP,DS_THI!C$4,0))=FALSE,VLOOKUP($A83,DSLOP,DS_THI!C$4,0),"")</f>
        <v>#REF!</v>
      </c>
      <c r="D83" s="49" t="e">
        <f>IF(ISNA(VLOOKUP($A83,DSLOP,DS_THI!D$4,0))=FALSE,VLOOKUP($A83,DSLOP,DS_THI!D$4,0),"")</f>
        <v>#REF!</v>
      </c>
      <c r="E83" s="50" t="e">
        <f>IF(ISNA(VLOOKUP($A83,DSLOP,DS_THI!E$4,0))=FALSE,VLOOKUP($A83,DSLOP,DS_THI!E$4,0),"")</f>
        <v>#REF!</v>
      </c>
      <c r="F83" s="99" t="e">
        <f>IF(ISNA(VLOOKUP($A83,DSLOP,DS_THI!F$4,0))=FALSE,VLOOKUP($A83,DSLOP,DS_THI!F$4,0),"")</f>
        <v>#REF!</v>
      </c>
      <c r="G83" s="101" t="e">
        <f>IF(ISNA(VLOOKUP($A83,DSLOP,DS_THI!G$4,0))=FALSE,VLOOKUP($A83,DSLOP,DS_THI!G$4,0),"")</f>
        <v>#REF!</v>
      </c>
      <c r="H83" s="100" t="e">
        <f>IF(ISNA(VLOOKUP($A83,DSLOP,DS_THI!H$4,0))=FALSE,VLOOKUP($A83,DSLOP,DS_THI!H$4,0),"")</f>
        <v>#REF!</v>
      </c>
      <c r="I83" s="51"/>
      <c r="J83" s="51"/>
      <c r="K83" s="51"/>
      <c r="L83" s="51"/>
      <c r="M83" s="65" t="e">
        <f>IF($C83&lt;&gt;0,IF(ISNA(VLOOKUP($A83,DSLOP,DS_THI!M$4,0))=FALSE,VLOOKUP($A83,DSLOP,DS_THI!M$4,0),""),"")</f>
        <v>#REF!</v>
      </c>
    </row>
    <row r="84" spans="1:13" s="14" customFormat="1" ht="18.75" customHeight="1">
      <c r="A84" s="13">
        <f t="shared" si="3"/>
        <v>69</v>
      </c>
      <c r="B84" s="48">
        <f t="shared" si="4"/>
        <v>7</v>
      </c>
      <c r="C84" s="48" t="e">
        <f>IF(ISNA(VLOOKUP($A84,DSLOP,DS_THI!C$4,0))=FALSE,VLOOKUP($A84,DSLOP,DS_THI!C$4,0),"")</f>
        <v>#REF!</v>
      </c>
      <c r="D84" s="49" t="e">
        <f>IF(ISNA(VLOOKUP($A84,DSLOP,DS_THI!D$4,0))=FALSE,VLOOKUP($A84,DSLOP,DS_THI!D$4,0),"")</f>
        <v>#REF!</v>
      </c>
      <c r="E84" s="50" t="e">
        <f>IF(ISNA(VLOOKUP($A84,DSLOP,DS_THI!E$4,0))=FALSE,VLOOKUP($A84,DSLOP,DS_THI!E$4,0),"")</f>
        <v>#REF!</v>
      </c>
      <c r="F84" s="99" t="e">
        <f>IF(ISNA(VLOOKUP($A84,DSLOP,DS_THI!F$4,0))=FALSE,VLOOKUP($A84,DSLOP,DS_THI!F$4,0),"")</f>
        <v>#REF!</v>
      </c>
      <c r="G84" s="101" t="e">
        <f>IF(ISNA(VLOOKUP($A84,DSLOP,DS_THI!G$4,0))=FALSE,VLOOKUP($A84,DSLOP,DS_THI!G$4,0),"")</f>
        <v>#REF!</v>
      </c>
      <c r="H84" s="100" t="e">
        <f>IF(ISNA(VLOOKUP($A84,DSLOP,DS_THI!H$4,0))=FALSE,VLOOKUP($A84,DSLOP,DS_THI!H$4,0),"")</f>
        <v>#REF!</v>
      </c>
      <c r="I84" s="51"/>
      <c r="J84" s="51"/>
      <c r="K84" s="51"/>
      <c r="L84" s="51"/>
      <c r="M84" s="65" t="e">
        <f>IF($C84&lt;&gt;0,IF(ISNA(VLOOKUP($A84,DSLOP,DS_THI!M$4,0))=FALSE,VLOOKUP($A84,DSLOP,DS_THI!M$4,0),""),"")</f>
        <v>#REF!</v>
      </c>
    </row>
    <row r="85" spans="1:13" s="14" customFormat="1" ht="18.75" customHeight="1">
      <c r="A85" s="13">
        <f t="shared" si="3"/>
        <v>70</v>
      </c>
      <c r="B85" s="48">
        <f t="shared" si="4"/>
        <v>8</v>
      </c>
      <c r="C85" s="48" t="e">
        <f>IF(ISNA(VLOOKUP($A85,DSLOP,DS_THI!C$4,0))=FALSE,VLOOKUP($A85,DSLOP,DS_THI!C$4,0),"")</f>
        <v>#REF!</v>
      </c>
      <c r="D85" s="49" t="e">
        <f>IF(ISNA(VLOOKUP($A85,DSLOP,DS_THI!D$4,0))=FALSE,VLOOKUP($A85,DSLOP,DS_THI!D$4,0),"")</f>
        <v>#REF!</v>
      </c>
      <c r="E85" s="50" t="e">
        <f>IF(ISNA(VLOOKUP($A85,DSLOP,DS_THI!E$4,0))=FALSE,VLOOKUP($A85,DSLOP,DS_THI!E$4,0),"")</f>
        <v>#REF!</v>
      </c>
      <c r="F85" s="99" t="e">
        <f>IF(ISNA(VLOOKUP($A85,DSLOP,DS_THI!F$4,0))=FALSE,VLOOKUP($A85,DSLOP,DS_THI!F$4,0),"")</f>
        <v>#REF!</v>
      </c>
      <c r="G85" s="101" t="e">
        <f>IF(ISNA(VLOOKUP($A85,DSLOP,DS_THI!G$4,0))=FALSE,VLOOKUP($A85,DSLOP,DS_THI!G$4,0),"")</f>
        <v>#REF!</v>
      </c>
      <c r="H85" s="100" t="e">
        <f>IF(ISNA(VLOOKUP($A85,DSLOP,DS_THI!H$4,0))=FALSE,VLOOKUP($A85,DSLOP,DS_THI!H$4,0),"")</f>
        <v>#REF!</v>
      </c>
      <c r="I85" s="51"/>
      <c r="J85" s="51"/>
      <c r="K85" s="51"/>
      <c r="L85" s="51"/>
      <c r="M85" s="65" t="e">
        <f>IF($C85&lt;&gt;0,IF(ISNA(VLOOKUP($A85,DSLOP,DS_THI!M$4,0))=FALSE,VLOOKUP($A85,DSLOP,DS_THI!M$4,0),""),"")</f>
        <v>#REF!</v>
      </c>
    </row>
    <row r="86" spans="1:13" s="14" customFormat="1" ht="18.75" customHeight="1">
      <c r="A86" s="13">
        <f t="shared" si="3"/>
        <v>71</v>
      </c>
      <c r="B86" s="48">
        <f t="shared" si="4"/>
        <v>9</v>
      </c>
      <c r="C86" s="48" t="e">
        <f>IF(ISNA(VLOOKUP($A86,DSLOP,DS_THI!C$4,0))=FALSE,VLOOKUP($A86,DSLOP,DS_THI!C$4,0),"")</f>
        <v>#REF!</v>
      </c>
      <c r="D86" s="49" t="e">
        <f>IF(ISNA(VLOOKUP($A86,DSLOP,DS_THI!D$4,0))=FALSE,VLOOKUP($A86,DSLOP,DS_THI!D$4,0),"")</f>
        <v>#REF!</v>
      </c>
      <c r="E86" s="50" t="e">
        <f>IF(ISNA(VLOOKUP($A86,DSLOP,DS_THI!E$4,0))=FALSE,VLOOKUP($A86,DSLOP,DS_THI!E$4,0),"")</f>
        <v>#REF!</v>
      </c>
      <c r="F86" s="99" t="e">
        <f>IF(ISNA(VLOOKUP($A86,DSLOP,DS_THI!F$4,0))=FALSE,VLOOKUP($A86,DSLOP,DS_THI!F$4,0),"")</f>
        <v>#REF!</v>
      </c>
      <c r="G86" s="101" t="e">
        <f>IF(ISNA(VLOOKUP($A86,DSLOP,DS_THI!G$4,0))=FALSE,VLOOKUP($A86,DSLOP,DS_THI!G$4,0),"")</f>
        <v>#REF!</v>
      </c>
      <c r="H86" s="100" t="e">
        <f>IF(ISNA(VLOOKUP($A86,DSLOP,DS_THI!H$4,0))=FALSE,VLOOKUP($A86,DSLOP,DS_THI!H$4,0),"")</f>
        <v>#REF!</v>
      </c>
      <c r="I86" s="51"/>
      <c r="J86" s="51"/>
      <c r="K86" s="51"/>
      <c r="L86" s="51"/>
      <c r="M86" s="65" t="e">
        <f>IF($C86&lt;&gt;0,IF(ISNA(VLOOKUP($A86,DSLOP,DS_THI!M$4,0))=FALSE,VLOOKUP($A86,DSLOP,DS_THI!M$4,0),""),"")</f>
        <v>#REF!</v>
      </c>
    </row>
    <row r="87" spans="1:13" s="14" customFormat="1" ht="18.75" customHeight="1">
      <c r="A87" s="13">
        <f t="shared" si="3"/>
        <v>72</v>
      </c>
      <c r="B87" s="48">
        <f t="shared" si="4"/>
        <v>10</v>
      </c>
      <c r="C87" s="48" t="e">
        <f>IF(ISNA(VLOOKUP($A87,DSLOP,DS_THI!C$4,0))=FALSE,VLOOKUP($A87,DSLOP,DS_THI!C$4,0),"")</f>
        <v>#REF!</v>
      </c>
      <c r="D87" s="49" t="e">
        <f>IF(ISNA(VLOOKUP($A87,DSLOP,DS_THI!D$4,0))=FALSE,VLOOKUP($A87,DSLOP,DS_THI!D$4,0),"")</f>
        <v>#REF!</v>
      </c>
      <c r="E87" s="50" t="e">
        <f>IF(ISNA(VLOOKUP($A87,DSLOP,DS_THI!E$4,0))=FALSE,VLOOKUP($A87,DSLOP,DS_THI!E$4,0),"")</f>
        <v>#REF!</v>
      </c>
      <c r="F87" s="99" t="e">
        <f>IF(ISNA(VLOOKUP($A87,DSLOP,DS_THI!F$4,0))=FALSE,VLOOKUP($A87,DSLOP,DS_THI!F$4,0),"")</f>
        <v>#REF!</v>
      </c>
      <c r="G87" s="101" t="e">
        <f>IF(ISNA(VLOOKUP($A87,DSLOP,DS_THI!G$4,0))=FALSE,VLOOKUP($A87,DSLOP,DS_THI!G$4,0),"")</f>
        <v>#REF!</v>
      </c>
      <c r="H87" s="100" t="e">
        <f>IF(ISNA(VLOOKUP($A87,DSLOP,DS_THI!H$4,0))=FALSE,VLOOKUP($A87,DSLOP,DS_THI!H$4,0),"")</f>
        <v>#REF!</v>
      </c>
      <c r="I87" s="51"/>
      <c r="J87" s="51"/>
      <c r="K87" s="51"/>
      <c r="L87" s="51"/>
      <c r="M87" s="65" t="e">
        <f>IF($C87&lt;&gt;0,IF(ISNA(VLOOKUP($A87,DSLOP,DS_THI!M$4,0))=FALSE,VLOOKUP($A87,DSLOP,DS_THI!M$4,0),""),"")</f>
        <v>#REF!</v>
      </c>
    </row>
    <row r="88" spans="1:13" s="14" customFormat="1" ht="18.75" customHeight="1">
      <c r="A88" s="13">
        <f t="shared" si="3"/>
        <v>73</v>
      </c>
      <c r="B88" s="48">
        <f t="shared" si="4"/>
        <v>11</v>
      </c>
      <c r="C88" s="48" t="e">
        <f>IF(ISNA(VLOOKUP($A88,DSLOP,DS_THI!C$4,0))=FALSE,VLOOKUP($A88,DSLOP,DS_THI!C$4,0),"")</f>
        <v>#REF!</v>
      </c>
      <c r="D88" s="49" t="e">
        <f>IF(ISNA(VLOOKUP($A88,DSLOP,DS_THI!D$4,0))=FALSE,VLOOKUP($A88,DSLOP,DS_THI!D$4,0),"")</f>
        <v>#REF!</v>
      </c>
      <c r="E88" s="50" t="e">
        <f>IF(ISNA(VLOOKUP($A88,DSLOP,DS_THI!E$4,0))=FALSE,VLOOKUP($A88,DSLOP,DS_THI!E$4,0),"")</f>
        <v>#REF!</v>
      </c>
      <c r="F88" s="99" t="e">
        <f>IF(ISNA(VLOOKUP($A88,DSLOP,DS_THI!F$4,0))=FALSE,VLOOKUP($A88,DSLOP,DS_THI!F$4,0),"")</f>
        <v>#REF!</v>
      </c>
      <c r="G88" s="101" t="e">
        <f>IF(ISNA(VLOOKUP($A88,DSLOP,DS_THI!G$4,0))=FALSE,VLOOKUP($A88,DSLOP,DS_THI!G$4,0),"")</f>
        <v>#REF!</v>
      </c>
      <c r="H88" s="100" t="e">
        <f>IF(ISNA(VLOOKUP($A88,DSLOP,DS_THI!H$4,0))=FALSE,VLOOKUP($A88,DSLOP,DS_THI!H$4,0),"")</f>
        <v>#REF!</v>
      </c>
      <c r="I88" s="51"/>
      <c r="J88" s="51"/>
      <c r="K88" s="51"/>
      <c r="L88" s="51"/>
      <c r="M88" s="65" t="e">
        <f>IF($C88&lt;&gt;0,IF(ISNA(VLOOKUP($A88,DSLOP,DS_THI!M$4,0))=FALSE,VLOOKUP($A88,DSLOP,DS_THI!M$4,0),""),"")</f>
        <v>#REF!</v>
      </c>
    </row>
    <row r="89" spans="1:13" s="14" customFormat="1" ht="18.75" customHeight="1">
      <c r="A89" s="13">
        <f t="shared" si="3"/>
        <v>74</v>
      </c>
      <c r="B89" s="48">
        <f t="shared" si="4"/>
        <v>12</v>
      </c>
      <c r="C89" s="48" t="e">
        <f>IF(ISNA(VLOOKUP($A89,DSLOP,DS_THI!C$4,0))=FALSE,VLOOKUP($A89,DSLOP,DS_THI!C$4,0),"")</f>
        <v>#REF!</v>
      </c>
      <c r="D89" s="49" t="e">
        <f>IF(ISNA(VLOOKUP($A89,DSLOP,DS_THI!D$4,0))=FALSE,VLOOKUP($A89,DSLOP,DS_THI!D$4,0),"")</f>
        <v>#REF!</v>
      </c>
      <c r="E89" s="50" t="e">
        <f>IF(ISNA(VLOOKUP($A89,DSLOP,DS_THI!E$4,0))=FALSE,VLOOKUP($A89,DSLOP,DS_THI!E$4,0),"")</f>
        <v>#REF!</v>
      </c>
      <c r="F89" s="99" t="e">
        <f>IF(ISNA(VLOOKUP($A89,DSLOP,DS_THI!F$4,0))=FALSE,VLOOKUP($A89,DSLOP,DS_THI!F$4,0),"")</f>
        <v>#REF!</v>
      </c>
      <c r="G89" s="101" t="e">
        <f>IF(ISNA(VLOOKUP($A89,DSLOP,DS_THI!G$4,0))=FALSE,VLOOKUP($A89,DSLOP,DS_THI!G$4,0),"")</f>
        <v>#REF!</v>
      </c>
      <c r="H89" s="100" t="e">
        <f>IF(ISNA(VLOOKUP($A89,DSLOP,DS_THI!H$4,0))=FALSE,VLOOKUP($A89,DSLOP,DS_THI!H$4,0),"")</f>
        <v>#REF!</v>
      </c>
      <c r="I89" s="51"/>
      <c r="J89" s="51"/>
      <c r="K89" s="51"/>
      <c r="L89" s="51"/>
      <c r="M89" s="65" t="e">
        <f>IF($C89&lt;&gt;0,IF(ISNA(VLOOKUP($A89,DSLOP,DS_THI!M$4,0))=FALSE,VLOOKUP($A89,DSLOP,DS_THI!M$4,0),""),"")</f>
        <v>#REF!</v>
      </c>
    </row>
    <row r="90" spans="1:13" s="14" customFormat="1" ht="18.75" customHeight="1">
      <c r="A90" s="13">
        <f t="shared" si="3"/>
        <v>75</v>
      </c>
      <c r="B90" s="48">
        <f t="shared" si="4"/>
        <v>13</v>
      </c>
      <c r="C90" s="48" t="e">
        <f>IF(ISNA(VLOOKUP($A90,DSLOP,DS_THI!C$4,0))=FALSE,VLOOKUP($A90,DSLOP,DS_THI!C$4,0),"")</f>
        <v>#REF!</v>
      </c>
      <c r="D90" s="49" t="e">
        <f>IF(ISNA(VLOOKUP($A90,DSLOP,DS_THI!D$4,0))=FALSE,VLOOKUP($A90,DSLOP,DS_THI!D$4,0),"")</f>
        <v>#REF!</v>
      </c>
      <c r="E90" s="50" t="e">
        <f>IF(ISNA(VLOOKUP($A90,DSLOP,DS_THI!E$4,0))=FALSE,VLOOKUP($A90,DSLOP,DS_THI!E$4,0),"")</f>
        <v>#REF!</v>
      </c>
      <c r="F90" s="99" t="e">
        <f>IF(ISNA(VLOOKUP($A90,DSLOP,DS_THI!F$4,0))=FALSE,VLOOKUP($A90,DSLOP,DS_THI!F$4,0),"")</f>
        <v>#REF!</v>
      </c>
      <c r="G90" s="101" t="e">
        <f>IF(ISNA(VLOOKUP($A90,DSLOP,DS_THI!G$4,0))=FALSE,VLOOKUP($A90,DSLOP,DS_THI!G$4,0),"")</f>
        <v>#REF!</v>
      </c>
      <c r="H90" s="100" t="e">
        <f>IF(ISNA(VLOOKUP($A90,DSLOP,DS_THI!H$4,0))=FALSE,VLOOKUP($A90,DSLOP,DS_THI!H$4,0),"")</f>
        <v>#REF!</v>
      </c>
      <c r="I90" s="51"/>
      <c r="J90" s="51"/>
      <c r="K90" s="51"/>
      <c r="L90" s="51"/>
      <c r="M90" s="65" t="e">
        <f>IF($C90&lt;&gt;0,IF(ISNA(VLOOKUP($A90,DSLOP,DS_THI!M$4,0))=FALSE,VLOOKUP($A90,DSLOP,DS_THI!M$4,0),""),"")</f>
        <v>#REF!</v>
      </c>
    </row>
    <row r="91" spans="1:13" s="14" customFormat="1" ht="18.75" customHeight="1">
      <c r="A91" s="13">
        <f t="shared" si="3"/>
        <v>76</v>
      </c>
      <c r="B91" s="48">
        <f t="shared" si="4"/>
        <v>14</v>
      </c>
      <c r="C91" s="48" t="e">
        <f>IF(ISNA(VLOOKUP($A91,DSLOP,DS_THI!C$4,0))=FALSE,VLOOKUP($A91,DSLOP,DS_THI!C$4,0),"")</f>
        <v>#REF!</v>
      </c>
      <c r="D91" s="49" t="e">
        <f>IF(ISNA(VLOOKUP($A91,DSLOP,DS_THI!D$4,0))=FALSE,VLOOKUP($A91,DSLOP,DS_THI!D$4,0),"")</f>
        <v>#REF!</v>
      </c>
      <c r="E91" s="50" t="e">
        <f>IF(ISNA(VLOOKUP($A91,DSLOP,DS_THI!E$4,0))=FALSE,VLOOKUP($A91,DSLOP,DS_THI!E$4,0),"")</f>
        <v>#REF!</v>
      </c>
      <c r="F91" s="99" t="e">
        <f>IF(ISNA(VLOOKUP($A91,DSLOP,DS_THI!F$4,0))=FALSE,VLOOKUP($A91,DSLOP,DS_THI!F$4,0),"")</f>
        <v>#REF!</v>
      </c>
      <c r="G91" s="101" t="e">
        <f>IF(ISNA(VLOOKUP($A91,DSLOP,DS_THI!G$4,0))=FALSE,VLOOKUP($A91,DSLOP,DS_THI!G$4,0),"")</f>
        <v>#REF!</v>
      </c>
      <c r="H91" s="100" t="e">
        <f>IF(ISNA(VLOOKUP($A91,DSLOP,DS_THI!H$4,0))=FALSE,VLOOKUP($A91,DSLOP,DS_THI!H$4,0),"")</f>
        <v>#REF!</v>
      </c>
      <c r="I91" s="51"/>
      <c r="J91" s="51"/>
      <c r="K91" s="51"/>
      <c r="L91" s="51"/>
      <c r="M91" s="65" t="e">
        <f>IF($C91&lt;&gt;0,IF(ISNA(VLOOKUP($A91,DSLOP,DS_THI!M$4,0))=FALSE,VLOOKUP($A91,DSLOP,DS_THI!M$4,0),""),"")</f>
        <v>#REF!</v>
      </c>
    </row>
    <row r="92" spans="1:13" s="14" customFormat="1" ht="18.75" customHeight="1">
      <c r="A92" s="13">
        <f t="shared" si="3"/>
        <v>77</v>
      </c>
      <c r="B92" s="48">
        <f t="shared" si="4"/>
        <v>15</v>
      </c>
      <c r="C92" s="48" t="e">
        <f>IF(ISNA(VLOOKUP($A92,DSLOP,DS_THI!C$4,0))=FALSE,VLOOKUP($A92,DSLOP,DS_THI!C$4,0),"")</f>
        <v>#REF!</v>
      </c>
      <c r="D92" s="49" t="e">
        <f>IF(ISNA(VLOOKUP($A92,DSLOP,DS_THI!D$4,0))=FALSE,VLOOKUP($A92,DSLOP,DS_THI!D$4,0),"")</f>
        <v>#REF!</v>
      </c>
      <c r="E92" s="50" t="e">
        <f>IF(ISNA(VLOOKUP($A92,DSLOP,DS_THI!E$4,0))=FALSE,VLOOKUP($A92,DSLOP,DS_THI!E$4,0),"")</f>
        <v>#REF!</v>
      </c>
      <c r="F92" s="99" t="e">
        <f>IF(ISNA(VLOOKUP($A92,DSLOP,DS_THI!F$4,0))=FALSE,VLOOKUP($A92,DSLOP,DS_THI!F$4,0),"")</f>
        <v>#REF!</v>
      </c>
      <c r="G92" s="101" t="e">
        <f>IF(ISNA(VLOOKUP($A92,DSLOP,DS_THI!G$4,0))=FALSE,VLOOKUP($A92,DSLOP,DS_THI!G$4,0),"")</f>
        <v>#REF!</v>
      </c>
      <c r="H92" s="100" t="e">
        <f>IF(ISNA(VLOOKUP($A92,DSLOP,DS_THI!H$4,0))=FALSE,VLOOKUP($A92,DSLOP,DS_THI!H$4,0),"")</f>
        <v>#REF!</v>
      </c>
      <c r="I92" s="51"/>
      <c r="J92" s="51"/>
      <c r="K92" s="51"/>
      <c r="L92" s="51"/>
      <c r="M92" s="65" t="e">
        <f>IF($C92&lt;&gt;0,IF(ISNA(VLOOKUP($A92,DSLOP,DS_THI!M$4,0))=FALSE,VLOOKUP($A92,DSLOP,DS_THI!M$4,0),""),"")</f>
        <v>#REF!</v>
      </c>
    </row>
    <row r="93" spans="1:13" s="14" customFormat="1" ht="18.75" customHeight="1">
      <c r="A93" s="13">
        <f t="shared" si="3"/>
        <v>78</v>
      </c>
      <c r="B93" s="48">
        <f t="shared" si="4"/>
        <v>16</v>
      </c>
      <c r="C93" s="48" t="e">
        <f>IF(ISNA(VLOOKUP($A93,DSLOP,DS_THI!C$4,0))=FALSE,VLOOKUP($A93,DSLOP,DS_THI!C$4,0),"")</f>
        <v>#REF!</v>
      </c>
      <c r="D93" s="49" t="e">
        <f>IF(ISNA(VLOOKUP($A93,DSLOP,DS_THI!D$4,0))=FALSE,VLOOKUP($A93,DSLOP,DS_THI!D$4,0),"")</f>
        <v>#REF!</v>
      </c>
      <c r="E93" s="50" t="e">
        <f>IF(ISNA(VLOOKUP($A93,DSLOP,DS_THI!E$4,0))=FALSE,VLOOKUP($A93,DSLOP,DS_THI!E$4,0),"")</f>
        <v>#REF!</v>
      </c>
      <c r="F93" s="99" t="e">
        <f>IF(ISNA(VLOOKUP($A93,DSLOP,DS_THI!F$4,0))=FALSE,VLOOKUP($A93,DSLOP,DS_THI!F$4,0),"")</f>
        <v>#REF!</v>
      </c>
      <c r="G93" s="101" t="e">
        <f>IF(ISNA(VLOOKUP($A93,DSLOP,DS_THI!G$4,0))=FALSE,VLOOKUP($A93,DSLOP,DS_THI!G$4,0),"")</f>
        <v>#REF!</v>
      </c>
      <c r="H93" s="100" t="e">
        <f>IF(ISNA(VLOOKUP($A93,DSLOP,DS_THI!H$4,0))=FALSE,VLOOKUP($A93,DSLOP,DS_THI!H$4,0),"")</f>
        <v>#REF!</v>
      </c>
      <c r="I93" s="51"/>
      <c r="J93" s="51"/>
      <c r="K93" s="51"/>
      <c r="L93" s="51"/>
      <c r="M93" s="65" t="e">
        <f>IF($C93&lt;&gt;0,IF(ISNA(VLOOKUP($A93,DSLOP,DS_THI!M$4,0))=FALSE,VLOOKUP($A93,DSLOP,DS_THI!M$4,0),""),"")</f>
        <v>#REF!</v>
      </c>
    </row>
    <row r="94" spans="1:13" s="14" customFormat="1" ht="18.75" customHeight="1">
      <c r="A94" s="13">
        <f t="shared" si="3"/>
        <v>79</v>
      </c>
      <c r="B94" s="48">
        <f t="shared" si="4"/>
        <v>17</v>
      </c>
      <c r="C94" s="48" t="e">
        <f>IF(ISNA(VLOOKUP($A94,DSLOP,DS_THI!C$4,0))=FALSE,VLOOKUP($A94,DSLOP,DS_THI!C$4,0),"")</f>
        <v>#REF!</v>
      </c>
      <c r="D94" s="49" t="e">
        <f>IF(ISNA(VLOOKUP($A94,DSLOP,DS_THI!D$4,0))=FALSE,VLOOKUP($A94,DSLOP,DS_THI!D$4,0),"")</f>
        <v>#REF!</v>
      </c>
      <c r="E94" s="50" t="e">
        <f>IF(ISNA(VLOOKUP($A94,DSLOP,DS_THI!E$4,0))=FALSE,VLOOKUP($A94,DSLOP,DS_THI!E$4,0),"")</f>
        <v>#REF!</v>
      </c>
      <c r="F94" s="99" t="e">
        <f>IF(ISNA(VLOOKUP($A94,DSLOP,DS_THI!F$4,0))=FALSE,VLOOKUP($A94,DSLOP,DS_THI!F$4,0),"")</f>
        <v>#REF!</v>
      </c>
      <c r="G94" s="101" t="e">
        <f>IF(ISNA(VLOOKUP($A94,DSLOP,DS_THI!G$4,0))=FALSE,VLOOKUP($A94,DSLOP,DS_THI!G$4,0),"")</f>
        <v>#REF!</v>
      </c>
      <c r="H94" s="100" t="e">
        <f>IF(ISNA(VLOOKUP($A94,DSLOP,DS_THI!H$4,0))=FALSE,VLOOKUP($A94,DSLOP,DS_THI!H$4,0),"")</f>
        <v>#REF!</v>
      </c>
      <c r="I94" s="51"/>
      <c r="J94" s="51"/>
      <c r="K94" s="51"/>
      <c r="L94" s="51"/>
      <c r="M94" s="65" t="e">
        <f>IF($C94&lt;&gt;0,IF(ISNA(VLOOKUP($A94,DSLOP,DS_THI!M$4,0))=FALSE,VLOOKUP($A94,DSLOP,DS_THI!M$4,0),""),"")</f>
        <v>#REF!</v>
      </c>
    </row>
    <row r="95" spans="1:13" s="14" customFormat="1" ht="18.75" customHeight="1">
      <c r="A95" s="13">
        <f t="shared" si="3"/>
        <v>80</v>
      </c>
      <c r="B95" s="48">
        <f t="shared" si="4"/>
        <v>18</v>
      </c>
      <c r="C95" s="48" t="e">
        <f>IF(ISNA(VLOOKUP($A95,DSLOP,DS_THI!C$4,0))=FALSE,VLOOKUP($A95,DSLOP,DS_THI!C$4,0),"")</f>
        <v>#REF!</v>
      </c>
      <c r="D95" s="49" t="e">
        <f>IF(ISNA(VLOOKUP($A95,DSLOP,DS_THI!D$4,0))=FALSE,VLOOKUP($A95,DSLOP,DS_THI!D$4,0),"")</f>
        <v>#REF!</v>
      </c>
      <c r="E95" s="50" t="e">
        <f>IF(ISNA(VLOOKUP($A95,DSLOP,DS_THI!E$4,0))=FALSE,VLOOKUP($A95,DSLOP,DS_THI!E$4,0),"")</f>
        <v>#REF!</v>
      </c>
      <c r="F95" s="99" t="e">
        <f>IF(ISNA(VLOOKUP($A95,DSLOP,DS_THI!F$4,0))=FALSE,VLOOKUP($A95,DSLOP,DS_THI!F$4,0),"")</f>
        <v>#REF!</v>
      </c>
      <c r="G95" s="101" t="e">
        <f>IF(ISNA(VLOOKUP($A95,DSLOP,DS_THI!G$4,0))=FALSE,VLOOKUP($A95,DSLOP,DS_THI!G$4,0),"")</f>
        <v>#REF!</v>
      </c>
      <c r="H95" s="100" t="e">
        <f>IF(ISNA(VLOOKUP($A95,DSLOP,DS_THI!H$4,0))=FALSE,VLOOKUP($A95,DSLOP,DS_THI!H$4,0),"")</f>
        <v>#REF!</v>
      </c>
      <c r="I95" s="51"/>
      <c r="J95" s="51"/>
      <c r="K95" s="51"/>
      <c r="L95" s="51"/>
      <c r="M95" s="65" t="e">
        <f>IF($C95&lt;&gt;0,IF(ISNA(VLOOKUP($A95,DSLOP,DS_THI!M$4,0))=FALSE,VLOOKUP($A95,DSLOP,DS_THI!M$4,0),""),"")</f>
        <v>#REF!</v>
      </c>
    </row>
    <row r="96" spans="1:13" s="14" customFormat="1" ht="18.75" customHeight="1">
      <c r="A96" s="13">
        <f t="shared" si="3"/>
        <v>81</v>
      </c>
      <c r="B96" s="48">
        <f t="shared" si="4"/>
        <v>19</v>
      </c>
      <c r="C96" s="48" t="e">
        <f>IF(ISNA(VLOOKUP($A96,DSLOP,DS_THI!C$4,0))=FALSE,VLOOKUP($A96,DSLOP,DS_THI!C$4,0),"")</f>
        <v>#REF!</v>
      </c>
      <c r="D96" s="49" t="e">
        <f>IF(ISNA(VLOOKUP($A96,DSLOP,DS_THI!D$4,0))=FALSE,VLOOKUP($A96,DSLOP,DS_THI!D$4,0),"")</f>
        <v>#REF!</v>
      </c>
      <c r="E96" s="50" t="e">
        <f>IF(ISNA(VLOOKUP($A96,DSLOP,DS_THI!E$4,0))=FALSE,VLOOKUP($A96,DSLOP,DS_THI!E$4,0),"")</f>
        <v>#REF!</v>
      </c>
      <c r="F96" s="99" t="e">
        <f>IF(ISNA(VLOOKUP($A96,DSLOP,DS_THI!F$4,0))=FALSE,VLOOKUP($A96,DSLOP,DS_THI!F$4,0),"")</f>
        <v>#REF!</v>
      </c>
      <c r="G96" s="101" t="e">
        <f>IF(ISNA(VLOOKUP($A96,DSLOP,DS_THI!G$4,0))=FALSE,VLOOKUP($A96,DSLOP,DS_THI!G$4,0),"")</f>
        <v>#REF!</v>
      </c>
      <c r="H96" s="100" t="e">
        <f>IF(ISNA(VLOOKUP($A96,DSLOP,DS_THI!H$4,0))=FALSE,VLOOKUP($A96,DSLOP,DS_THI!H$4,0),"")</f>
        <v>#REF!</v>
      </c>
      <c r="I96" s="51"/>
      <c r="J96" s="51"/>
      <c r="K96" s="51"/>
      <c r="L96" s="51"/>
      <c r="M96" s="65" t="e">
        <f>IF($C96&lt;&gt;0,IF(ISNA(VLOOKUP($A96,DSLOP,DS_THI!M$4,0))=FALSE,VLOOKUP($A96,DSLOP,DS_THI!M$4,0),""),"")</f>
        <v>#REF!</v>
      </c>
    </row>
    <row r="97" spans="1:17" s="14" customFormat="1" ht="18.75" customHeight="1">
      <c r="A97" s="13">
        <f t="shared" si="3"/>
        <v>82</v>
      </c>
      <c r="B97" s="48">
        <f t="shared" si="4"/>
        <v>20</v>
      </c>
      <c r="C97" s="48" t="e">
        <f>IF(ISNA(VLOOKUP($A97,DSLOP,DS_THI!C$4,0))=FALSE,VLOOKUP($A97,DSLOP,DS_THI!C$4,0),"")</f>
        <v>#REF!</v>
      </c>
      <c r="D97" s="49" t="e">
        <f>IF(ISNA(VLOOKUP($A97,DSLOP,DS_THI!D$4,0))=FALSE,VLOOKUP($A97,DSLOP,DS_THI!D$4,0),"")</f>
        <v>#REF!</v>
      </c>
      <c r="E97" s="50" t="e">
        <f>IF(ISNA(VLOOKUP($A97,DSLOP,DS_THI!E$4,0))=FALSE,VLOOKUP($A97,DSLOP,DS_THI!E$4,0),"")</f>
        <v>#REF!</v>
      </c>
      <c r="F97" s="99" t="e">
        <f>IF(ISNA(VLOOKUP($A97,DSLOP,DS_THI!F$4,0))=FALSE,VLOOKUP($A97,DSLOP,DS_THI!F$4,0),"")</f>
        <v>#REF!</v>
      </c>
      <c r="G97" s="101" t="e">
        <f>IF(ISNA(VLOOKUP($A97,DSLOP,DS_THI!G$4,0))=FALSE,VLOOKUP($A97,DSLOP,DS_THI!G$4,0),"")</f>
        <v>#REF!</v>
      </c>
      <c r="H97" s="100" t="e">
        <f>IF(ISNA(VLOOKUP($A97,DSLOP,DS_THI!H$4,0))=FALSE,VLOOKUP($A97,DSLOP,DS_THI!H$4,0),"")</f>
        <v>#REF!</v>
      </c>
      <c r="I97" s="51"/>
      <c r="J97" s="51"/>
      <c r="K97" s="51"/>
      <c r="L97" s="51"/>
      <c r="M97" s="65" t="e">
        <f>IF($C97&lt;&gt;0,IF(ISNA(VLOOKUP($A97,DSLOP,DS_THI!M$4,0))=FALSE,VLOOKUP($A97,DSLOP,DS_THI!M$4,0),""),"")</f>
        <v>#REF!</v>
      </c>
    </row>
    <row r="98" spans="1:17" s="14" customFormat="1" ht="18.75" customHeight="1">
      <c r="A98" s="13">
        <f t="shared" si="3"/>
        <v>83</v>
      </c>
      <c r="B98" s="48">
        <f t="shared" si="4"/>
        <v>21</v>
      </c>
      <c r="C98" s="48" t="e">
        <f>IF(ISNA(VLOOKUP($A98,DSLOP,DS_THI!C$4,0))=FALSE,VLOOKUP($A98,DSLOP,DS_THI!C$4,0),"")</f>
        <v>#REF!</v>
      </c>
      <c r="D98" s="49" t="e">
        <f>IF(ISNA(VLOOKUP($A98,DSLOP,DS_THI!D$4,0))=FALSE,VLOOKUP($A98,DSLOP,DS_THI!D$4,0),"")</f>
        <v>#REF!</v>
      </c>
      <c r="E98" s="50" t="e">
        <f>IF(ISNA(VLOOKUP($A98,DSLOP,DS_THI!E$4,0))=FALSE,VLOOKUP($A98,DSLOP,DS_THI!E$4,0),"")</f>
        <v>#REF!</v>
      </c>
      <c r="F98" s="99" t="e">
        <f>IF(ISNA(VLOOKUP($A98,DSLOP,DS_THI!F$4,0))=FALSE,VLOOKUP($A98,DSLOP,DS_THI!F$4,0),"")</f>
        <v>#REF!</v>
      </c>
      <c r="G98" s="101" t="e">
        <f>IF(ISNA(VLOOKUP($A98,DSLOP,DS_THI!G$4,0))=FALSE,VLOOKUP($A98,DSLOP,DS_THI!G$4,0),"")</f>
        <v>#REF!</v>
      </c>
      <c r="H98" s="100" t="e">
        <f>IF(ISNA(VLOOKUP($A98,DSLOP,DS_THI!H$4,0))=FALSE,VLOOKUP($A98,DSLOP,DS_THI!H$4,0),"")</f>
        <v>#REF!</v>
      </c>
      <c r="I98" s="51"/>
      <c r="J98" s="51"/>
      <c r="K98" s="51"/>
      <c r="L98" s="51"/>
      <c r="M98" s="65" t="e">
        <f>IF($C98&lt;&gt;0,IF(ISNA(VLOOKUP($A98,DSLOP,DS_THI!M$4,0))=FALSE,VLOOKUP($A98,DSLOP,DS_THI!M$4,0),""),"")</f>
        <v>#REF!</v>
      </c>
    </row>
    <row r="99" spans="1:17" s="14" customFormat="1" ht="18.75" customHeight="1">
      <c r="A99" s="13">
        <f t="shared" si="3"/>
        <v>84</v>
      </c>
      <c r="B99" s="48">
        <f t="shared" si="4"/>
        <v>22</v>
      </c>
      <c r="C99" s="48" t="e">
        <f>IF(ISNA(VLOOKUP($A99,DSLOP,DS_THI!C$4,0))=FALSE,VLOOKUP($A99,DSLOP,DS_THI!C$4,0),"")</f>
        <v>#REF!</v>
      </c>
      <c r="D99" s="49" t="e">
        <f>IF(ISNA(VLOOKUP($A99,DSLOP,DS_THI!D$4,0))=FALSE,VLOOKUP($A99,DSLOP,DS_THI!D$4,0),"")</f>
        <v>#REF!</v>
      </c>
      <c r="E99" s="50" t="e">
        <f>IF(ISNA(VLOOKUP($A99,DSLOP,DS_THI!E$4,0))=FALSE,VLOOKUP($A99,DSLOP,DS_THI!E$4,0),"")</f>
        <v>#REF!</v>
      </c>
      <c r="F99" s="99" t="e">
        <f>IF(ISNA(VLOOKUP($A99,DSLOP,DS_THI!F$4,0))=FALSE,VLOOKUP($A99,DSLOP,DS_THI!F$4,0),"")</f>
        <v>#REF!</v>
      </c>
      <c r="G99" s="101" t="e">
        <f>IF(ISNA(VLOOKUP($A99,DSLOP,DS_THI!G$4,0))=FALSE,VLOOKUP($A99,DSLOP,DS_THI!G$4,0),"")</f>
        <v>#REF!</v>
      </c>
      <c r="H99" s="100" t="e">
        <f>IF(ISNA(VLOOKUP($A99,DSLOP,DS_THI!H$4,0))=FALSE,VLOOKUP($A99,DSLOP,DS_THI!H$4,0),"")</f>
        <v>#REF!</v>
      </c>
      <c r="I99" s="51"/>
      <c r="J99" s="51"/>
      <c r="K99" s="51"/>
      <c r="L99" s="51"/>
      <c r="M99" s="65" t="e">
        <f>IF($C99&lt;&gt;0,IF(ISNA(VLOOKUP($A99,DSLOP,DS_THI!M$4,0))=FALSE,VLOOKUP($A99,DSLOP,DS_THI!M$4,0),""),"")</f>
        <v>#REF!</v>
      </c>
    </row>
    <row r="100" spans="1:17" s="14" customFormat="1" ht="18.75" customHeight="1">
      <c r="A100" s="13">
        <f t="shared" si="3"/>
        <v>85</v>
      </c>
      <c r="B100" s="48">
        <f t="shared" si="4"/>
        <v>23</v>
      </c>
      <c r="C100" s="48" t="e">
        <f>IF(ISNA(VLOOKUP($A100,DSLOP,DS_THI!C$4,0))=FALSE,VLOOKUP($A100,DSLOP,DS_THI!C$4,0),"")</f>
        <v>#REF!</v>
      </c>
      <c r="D100" s="49" t="e">
        <f>IF(ISNA(VLOOKUP($A100,DSLOP,DS_THI!D$4,0))=FALSE,VLOOKUP($A100,DSLOP,DS_THI!D$4,0),"")</f>
        <v>#REF!</v>
      </c>
      <c r="E100" s="50" t="e">
        <f>IF(ISNA(VLOOKUP($A100,DSLOP,DS_THI!E$4,0))=FALSE,VLOOKUP($A100,DSLOP,DS_THI!E$4,0),"")</f>
        <v>#REF!</v>
      </c>
      <c r="F100" s="99" t="e">
        <f>IF(ISNA(VLOOKUP($A100,DSLOP,DS_THI!F$4,0))=FALSE,VLOOKUP($A100,DSLOP,DS_THI!F$4,0),"")</f>
        <v>#REF!</v>
      </c>
      <c r="G100" s="101" t="e">
        <f>IF(ISNA(VLOOKUP($A100,DSLOP,DS_THI!G$4,0))=FALSE,VLOOKUP($A100,DSLOP,DS_THI!G$4,0),"")</f>
        <v>#REF!</v>
      </c>
      <c r="H100" s="100" t="e">
        <f>IF(ISNA(VLOOKUP($A100,DSLOP,DS_THI!H$4,0))=FALSE,VLOOKUP($A100,DSLOP,DS_THI!H$4,0),"")</f>
        <v>#REF!</v>
      </c>
      <c r="I100" s="51"/>
      <c r="J100" s="51"/>
      <c r="K100" s="51"/>
      <c r="L100" s="51"/>
      <c r="M100" s="65" t="e">
        <f>IF($C100&lt;&gt;0,IF(ISNA(VLOOKUP($A100,DSLOP,DS_THI!M$4,0))=FALSE,VLOOKUP($A100,DSLOP,DS_THI!M$4,0),""),"")</f>
        <v>#REF!</v>
      </c>
    </row>
    <row r="101" spans="1:17" s="14" customFormat="1" ht="18.75" customHeight="1">
      <c r="A101" s="13">
        <f t="shared" si="3"/>
        <v>86</v>
      </c>
      <c r="B101" s="48">
        <f t="shared" si="4"/>
        <v>24</v>
      </c>
      <c r="C101" s="48" t="e">
        <f>IF(ISNA(VLOOKUP($A101,DSLOP,DS_THI!C$4,0))=FALSE,VLOOKUP($A101,DSLOP,DS_THI!C$4,0),"")</f>
        <v>#REF!</v>
      </c>
      <c r="D101" s="49" t="e">
        <f>IF(ISNA(VLOOKUP($A101,DSLOP,DS_THI!D$4,0))=FALSE,VLOOKUP($A101,DSLOP,DS_THI!D$4,0),"")</f>
        <v>#REF!</v>
      </c>
      <c r="E101" s="50" t="e">
        <f>IF(ISNA(VLOOKUP($A101,DSLOP,DS_THI!E$4,0))=FALSE,VLOOKUP($A101,DSLOP,DS_THI!E$4,0),"")</f>
        <v>#REF!</v>
      </c>
      <c r="F101" s="99" t="e">
        <f>IF(ISNA(VLOOKUP($A101,DSLOP,DS_THI!F$4,0))=FALSE,VLOOKUP($A101,DSLOP,DS_THI!F$4,0),"")</f>
        <v>#REF!</v>
      </c>
      <c r="G101" s="101" t="e">
        <f>IF(ISNA(VLOOKUP($A101,DSLOP,DS_THI!G$4,0))=FALSE,VLOOKUP($A101,DSLOP,DS_THI!G$4,0),"")</f>
        <v>#REF!</v>
      </c>
      <c r="H101" s="100" t="e">
        <f>IF(ISNA(VLOOKUP($A101,DSLOP,DS_THI!H$4,0))=FALSE,VLOOKUP($A101,DSLOP,DS_THI!H$4,0),"")</f>
        <v>#REF!</v>
      </c>
      <c r="I101" s="51"/>
      <c r="J101" s="51"/>
      <c r="K101" s="51"/>
      <c r="L101" s="51"/>
      <c r="M101" s="65" t="e">
        <f>IF($C101&lt;&gt;0,IF(ISNA(VLOOKUP($A101,DSLOP,DS_THI!M$4,0))=FALSE,VLOOKUP($A101,DSLOP,DS_THI!M$4,0),""),"")</f>
        <v>#REF!</v>
      </c>
    </row>
    <row r="102" spans="1:17" s="14" customFormat="1" ht="18.75" customHeight="1">
      <c r="A102" s="13">
        <f t="shared" si="3"/>
        <v>87</v>
      </c>
      <c r="B102" s="48">
        <f t="shared" si="4"/>
        <v>25</v>
      </c>
      <c r="C102" s="48" t="e">
        <f>IF(ISNA(VLOOKUP($A102,DSLOP,DS_THI!C$4,0))=FALSE,VLOOKUP($A102,DSLOP,DS_THI!C$4,0),"")</f>
        <v>#REF!</v>
      </c>
      <c r="D102" s="49" t="e">
        <f>IF(ISNA(VLOOKUP($A102,DSLOP,DS_THI!D$4,0))=FALSE,VLOOKUP($A102,DSLOP,DS_THI!D$4,0),"")</f>
        <v>#REF!</v>
      </c>
      <c r="E102" s="50" t="e">
        <f>IF(ISNA(VLOOKUP($A102,DSLOP,DS_THI!E$4,0))=FALSE,VLOOKUP($A102,DSLOP,DS_THI!E$4,0),"")</f>
        <v>#REF!</v>
      </c>
      <c r="F102" s="99" t="e">
        <f>IF(ISNA(VLOOKUP($A102,DSLOP,DS_THI!F$4,0))=FALSE,VLOOKUP($A102,DSLOP,DS_THI!F$4,0),"")</f>
        <v>#REF!</v>
      </c>
      <c r="G102" s="101" t="e">
        <f>IF(ISNA(VLOOKUP($A102,DSLOP,DS_THI!G$4,0))=FALSE,VLOOKUP($A102,DSLOP,DS_THI!G$4,0),"")</f>
        <v>#REF!</v>
      </c>
      <c r="H102" s="100" t="e">
        <f>IF(ISNA(VLOOKUP($A102,DSLOP,DS_THI!H$4,0))=FALSE,VLOOKUP($A102,DSLOP,DS_THI!H$4,0),"")</f>
        <v>#REF!</v>
      </c>
      <c r="I102" s="51"/>
      <c r="J102" s="51"/>
      <c r="K102" s="51"/>
      <c r="L102" s="51"/>
      <c r="M102" s="65" t="e">
        <f>IF($C102&lt;&gt;0,IF(ISNA(VLOOKUP($A102,DSLOP,DS_THI!M$4,0))=FALSE,VLOOKUP($A102,DSLOP,DS_THI!M$4,0),""),"")</f>
        <v>#REF!</v>
      </c>
    </row>
    <row r="103" spans="1:17" s="14" customFormat="1" ht="18.75" customHeight="1">
      <c r="A103" s="13">
        <f t="shared" si="3"/>
        <v>88</v>
      </c>
      <c r="B103" s="48">
        <f t="shared" si="4"/>
        <v>26</v>
      </c>
      <c r="C103" s="48" t="e">
        <f>IF(ISNA(VLOOKUP($A103,DSLOP,DS_THI!C$4,0))=FALSE,VLOOKUP($A103,DSLOP,DS_THI!C$4,0),"")</f>
        <v>#REF!</v>
      </c>
      <c r="D103" s="49" t="e">
        <f>IF(ISNA(VLOOKUP($A103,DSLOP,DS_THI!D$4,0))=FALSE,VLOOKUP($A103,DSLOP,DS_THI!D$4,0),"")</f>
        <v>#REF!</v>
      </c>
      <c r="E103" s="50" t="e">
        <f>IF(ISNA(VLOOKUP($A103,DSLOP,DS_THI!E$4,0))=FALSE,VLOOKUP($A103,DSLOP,DS_THI!E$4,0),"")</f>
        <v>#REF!</v>
      </c>
      <c r="F103" s="99" t="e">
        <f>IF(ISNA(VLOOKUP($A103,DSLOP,DS_THI!F$4,0))=FALSE,VLOOKUP($A103,DSLOP,DS_THI!F$4,0),"")</f>
        <v>#REF!</v>
      </c>
      <c r="G103" s="101" t="e">
        <f>IF(ISNA(VLOOKUP($A103,DSLOP,DS_THI!G$4,0))=FALSE,VLOOKUP($A103,DSLOP,DS_THI!G$4,0),"")</f>
        <v>#REF!</v>
      </c>
      <c r="H103" s="100" t="e">
        <f>IF(ISNA(VLOOKUP($A103,DSLOP,DS_THI!H$4,0))=FALSE,VLOOKUP($A103,DSLOP,DS_THI!H$4,0),"")</f>
        <v>#REF!</v>
      </c>
      <c r="I103" s="51"/>
      <c r="J103" s="51"/>
      <c r="K103" s="51"/>
      <c r="L103" s="51"/>
      <c r="M103" s="65" t="e">
        <f>IF($C103&lt;&gt;0,IF(ISNA(VLOOKUP($A103,DSLOP,DS_THI!M$4,0))=FALSE,VLOOKUP($A103,DSLOP,DS_THI!M$4,0),""),"")</f>
        <v>#REF!</v>
      </c>
    </row>
    <row r="104" spans="1:17" s="14" customFormat="1" ht="18.75" customHeight="1">
      <c r="A104" s="13">
        <f t="shared" si="3"/>
        <v>89</v>
      </c>
      <c r="B104" s="48">
        <f t="shared" si="4"/>
        <v>27</v>
      </c>
      <c r="C104" s="48" t="e">
        <f>IF(ISNA(VLOOKUP($A104,DSLOP,DS_THI!C$4,0))=FALSE,VLOOKUP($A104,DSLOP,DS_THI!C$4,0),"")</f>
        <v>#REF!</v>
      </c>
      <c r="D104" s="49" t="e">
        <f>IF(ISNA(VLOOKUP($A104,DSLOP,DS_THI!D$4,0))=FALSE,VLOOKUP($A104,DSLOP,DS_THI!D$4,0),"")</f>
        <v>#REF!</v>
      </c>
      <c r="E104" s="50" t="e">
        <f>IF(ISNA(VLOOKUP($A104,DSLOP,DS_THI!E$4,0))=FALSE,VLOOKUP($A104,DSLOP,DS_THI!E$4,0),"")</f>
        <v>#REF!</v>
      </c>
      <c r="F104" s="99" t="e">
        <f>IF(ISNA(VLOOKUP($A104,DSLOP,DS_THI!F$4,0))=FALSE,VLOOKUP($A104,DSLOP,DS_THI!F$4,0),"")</f>
        <v>#REF!</v>
      </c>
      <c r="G104" s="101" t="e">
        <f>IF(ISNA(VLOOKUP($A104,DSLOP,DS_THI!G$4,0))=FALSE,VLOOKUP($A104,DSLOP,DS_THI!G$4,0),"")</f>
        <v>#REF!</v>
      </c>
      <c r="H104" s="100" t="e">
        <f>IF(ISNA(VLOOKUP($A104,DSLOP,DS_THI!H$4,0))=FALSE,VLOOKUP($A104,DSLOP,DS_THI!H$4,0),"")</f>
        <v>#REF!</v>
      </c>
      <c r="I104" s="51"/>
      <c r="J104" s="51"/>
      <c r="K104" s="51"/>
      <c r="L104" s="51"/>
      <c r="M104" s="65" t="e">
        <f>IF($C104&lt;&gt;0,IF(ISNA(VLOOKUP($A104,DSLOP,DS_THI!M$4,0))=FALSE,VLOOKUP($A104,DSLOP,DS_THI!M$4,0),""),"")</f>
        <v>#REF!</v>
      </c>
    </row>
    <row r="105" spans="1:17" s="14" customFormat="1" ht="18.75" customHeight="1">
      <c r="A105" s="13">
        <f t="shared" si="3"/>
        <v>90</v>
      </c>
      <c r="B105" s="48">
        <f t="shared" si="4"/>
        <v>28</v>
      </c>
      <c r="C105" s="48" t="e">
        <f>IF(ISNA(VLOOKUP($A105,DSLOP,DS_THI!C$4,0))=FALSE,VLOOKUP($A105,DSLOP,DS_THI!C$4,0),"")</f>
        <v>#REF!</v>
      </c>
      <c r="D105" s="49" t="e">
        <f>IF(ISNA(VLOOKUP($A105,DSLOP,DS_THI!D$4,0))=FALSE,VLOOKUP($A105,DSLOP,DS_THI!D$4,0),"")</f>
        <v>#REF!</v>
      </c>
      <c r="E105" s="50" t="e">
        <f>IF(ISNA(VLOOKUP($A105,DSLOP,DS_THI!E$4,0))=FALSE,VLOOKUP($A105,DSLOP,DS_THI!E$4,0),"")</f>
        <v>#REF!</v>
      </c>
      <c r="F105" s="99" t="e">
        <f>IF(ISNA(VLOOKUP($A105,DSLOP,DS_THI!F$4,0))=FALSE,VLOOKUP($A105,DSLOP,DS_THI!F$4,0),"")</f>
        <v>#REF!</v>
      </c>
      <c r="G105" s="101" t="e">
        <f>IF(ISNA(VLOOKUP($A105,DSLOP,DS_THI!G$4,0))=FALSE,VLOOKUP($A105,DSLOP,DS_THI!G$4,0),"")</f>
        <v>#REF!</v>
      </c>
      <c r="H105" s="100" t="e">
        <f>IF(ISNA(VLOOKUP($A105,DSLOP,DS_THI!H$4,0))=FALSE,VLOOKUP($A105,DSLOP,DS_THI!H$4,0),"")</f>
        <v>#REF!</v>
      </c>
      <c r="I105" s="51"/>
      <c r="J105" s="51"/>
      <c r="K105" s="51"/>
      <c r="L105" s="51"/>
      <c r="M105" s="65" t="e">
        <f>IF($C105&lt;&gt;0,IF(ISNA(VLOOKUP($A105,DSLOP,DS_THI!M$4,0))=FALSE,VLOOKUP($A105,DSLOP,DS_THI!M$4,0),""),"")</f>
        <v>#REF!</v>
      </c>
    </row>
    <row r="106" spans="1:17" s="14" customFormat="1" ht="18.75" customHeight="1">
      <c r="A106" s="13">
        <f t="shared" si="3"/>
        <v>91</v>
      </c>
      <c r="B106" s="48">
        <f t="shared" si="4"/>
        <v>29</v>
      </c>
      <c r="C106" s="48" t="e">
        <f>IF(ISNA(VLOOKUP($A106,DSLOP,DS_THI!C$4,0))=FALSE,VLOOKUP($A106,DSLOP,DS_THI!C$4,0),"")</f>
        <v>#REF!</v>
      </c>
      <c r="D106" s="49" t="e">
        <f>IF(ISNA(VLOOKUP($A106,DSLOP,DS_THI!D$4,0))=FALSE,VLOOKUP($A106,DSLOP,DS_THI!D$4,0),"")</f>
        <v>#REF!</v>
      </c>
      <c r="E106" s="50" t="e">
        <f>IF(ISNA(VLOOKUP($A106,DSLOP,DS_THI!E$4,0))=FALSE,VLOOKUP($A106,DSLOP,DS_THI!E$4,0),"")</f>
        <v>#REF!</v>
      </c>
      <c r="F106" s="99" t="e">
        <f>IF(ISNA(VLOOKUP($A106,DSLOP,DS_THI!F$4,0))=FALSE,VLOOKUP($A106,DSLOP,DS_THI!F$4,0),"")</f>
        <v>#REF!</v>
      </c>
      <c r="G106" s="101" t="e">
        <f>IF(ISNA(VLOOKUP($A106,DSLOP,DS_THI!G$4,0))=FALSE,VLOOKUP($A106,DSLOP,DS_THI!G$4,0),"")</f>
        <v>#REF!</v>
      </c>
      <c r="H106" s="100" t="e">
        <f>IF(ISNA(VLOOKUP($A106,DSLOP,DS_THI!H$4,0))=FALSE,VLOOKUP($A106,DSLOP,DS_THI!H$4,0),"")</f>
        <v>#REF!</v>
      </c>
      <c r="I106" s="51"/>
      <c r="J106" s="51"/>
      <c r="K106" s="51"/>
      <c r="L106" s="51"/>
      <c r="M106" s="65" t="e">
        <f>IF($C106&lt;&gt;0,IF(ISNA(VLOOKUP($A106,DSLOP,DS_THI!M$4,0))=FALSE,VLOOKUP($A106,DSLOP,DS_THI!M$4,0),""),"")</f>
        <v>#REF!</v>
      </c>
    </row>
    <row r="107" spans="1:17" s="14" customFormat="1" ht="18.75" customHeight="1">
      <c r="A107" s="13">
        <f t="shared" si="3"/>
        <v>92</v>
      </c>
      <c r="B107" s="48">
        <f t="shared" si="4"/>
        <v>30</v>
      </c>
      <c r="C107" s="48" t="e">
        <f>IF(ISNA(VLOOKUP($A107,DSLOP,DS_THI!C$4,0))=FALSE,VLOOKUP($A107,DSLOP,DS_THI!C$4,0),"")</f>
        <v>#REF!</v>
      </c>
      <c r="D107" s="49" t="e">
        <f>IF(ISNA(VLOOKUP($A107,DSLOP,DS_THI!D$4,0))=FALSE,VLOOKUP($A107,DSLOP,DS_THI!D$4,0),"")</f>
        <v>#REF!</v>
      </c>
      <c r="E107" s="50" t="e">
        <f>IF(ISNA(VLOOKUP($A107,DSLOP,DS_THI!E$4,0))=FALSE,VLOOKUP($A107,DSLOP,DS_THI!E$4,0),"")</f>
        <v>#REF!</v>
      </c>
      <c r="F107" s="99" t="e">
        <f>IF(ISNA(VLOOKUP($A107,DSLOP,DS_THI!F$4,0))=FALSE,VLOOKUP($A107,DSLOP,DS_THI!F$4,0),"")</f>
        <v>#REF!</v>
      </c>
      <c r="G107" s="101" t="e">
        <f>IF(ISNA(VLOOKUP($A107,DSLOP,DS_THI!G$4,0))=FALSE,VLOOKUP($A107,DSLOP,DS_THI!G$4,0),"")</f>
        <v>#REF!</v>
      </c>
      <c r="H107" s="100" t="e">
        <f>IF(ISNA(VLOOKUP($A107,DSLOP,DS_THI!H$4,0))=FALSE,VLOOKUP($A107,DSLOP,DS_THI!H$4,0),"")</f>
        <v>#REF!</v>
      </c>
      <c r="I107" s="51"/>
      <c r="J107" s="51"/>
      <c r="K107" s="51"/>
      <c r="L107" s="51"/>
      <c r="M107" s="65" t="e">
        <f>IF($C107&lt;&gt;0,IF(ISNA(VLOOKUP($A107,DSLOP,DS_THI!M$4,0))=FALSE,VLOOKUP($A107,DSLOP,DS_THI!M$4,0),""),"")</f>
        <v>#REF!</v>
      </c>
    </row>
    <row r="108" spans="1:17" s="14" customFormat="1" ht="18.75" customHeight="1">
      <c r="A108" s="13">
        <f>IF(ISNUMBER(N108),N108+1,IF(B108&lt;=$O$3,A107+1,""))</f>
        <v>93</v>
      </c>
      <c r="B108" s="48">
        <f t="shared" si="4"/>
        <v>31</v>
      </c>
      <c r="C108" s="48" t="e">
        <f>IF(ISNA(VLOOKUP($A108,DSLOP,DS_THI!C$4,0))=FALSE,VLOOKUP($A108,DSLOP,DS_THI!C$4,0),"")</f>
        <v>#REF!</v>
      </c>
      <c r="D108" s="49" t="e">
        <f>IF(ISNA(VLOOKUP($A108,DSLOP,DS_THI!D$4,0))=FALSE,VLOOKUP($A108,DSLOP,DS_THI!D$4,0),"")</f>
        <v>#REF!</v>
      </c>
      <c r="E108" s="50" t="e">
        <f>IF(ISNA(VLOOKUP($A108,DSLOP,DS_THI!E$4,0))=FALSE,VLOOKUP($A108,DSLOP,DS_THI!E$4,0),"")</f>
        <v>#REF!</v>
      </c>
      <c r="F108" s="99" t="e">
        <f>IF(ISNA(VLOOKUP($A108,DSLOP,DS_THI!F$4,0))=FALSE,VLOOKUP($A108,DSLOP,DS_THI!F$4,0),"")</f>
        <v>#REF!</v>
      </c>
      <c r="G108" s="101" t="e">
        <f>IF(ISNA(VLOOKUP($A108,DSLOP,DS_THI!G$4,0))=FALSE,VLOOKUP($A108,DSLOP,DS_THI!G$4,0),"")</f>
        <v>#REF!</v>
      </c>
      <c r="H108" s="100" t="e">
        <f>IF(ISNA(VLOOKUP($A108,DSLOP,DS_THI!H$4,0))=FALSE,VLOOKUP($A108,DSLOP,DS_THI!H$4,0),"")</f>
        <v>#REF!</v>
      </c>
      <c r="I108" s="51"/>
      <c r="J108" s="51"/>
      <c r="K108" s="51"/>
      <c r="L108" s="51"/>
      <c r="M108" s="65" t="e">
        <f>IF($C108&lt;&gt;0,IF(ISNA(VLOOKUP($A108,DSLOP,DS_THI!M$4,0))=FALSE,VLOOKUP($A108,DSLOP,DS_THI!M$4,0),""),"")</f>
        <v>#REF!</v>
      </c>
    </row>
    <row r="109" spans="1:17" s="14" customFormat="1" ht="18.75" customHeight="1">
      <c r="A109" s="13" t="str">
        <f>IF(ISNUMBER(N109),N109+1,IF(B109&lt;=$O$3,A108+1,""))</f>
        <v/>
      </c>
      <c r="B109" s="48">
        <f t="shared" si="4"/>
        <v>32</v>
      </c>
      <c r="C109" s="48" t="e">
        <f>IF(ISNA(VLOOKUP($A109,DSLOP,DS_THI!C$4,0))=FALSE,VLOOKUP($A109,DSLOP,DS_THI!C$4,0),"")</f>
        <v>#REF!</v>
      </c>
      <c r="D109" s="49" t="e">
        <f>IF(ISNA(VLOOKUP($A109,DSLOP,DS_THI!D$4,0))=FALSE,VLOOKUP($A109,DSLOP,DS_THI!D$4,0),"")</f>
        <v>#REF!</v>
      </c>
      <c r="E109" s="50" t="e">
        <f>IF(ISNA(VLOOKUP($A109,DSLOP,DS_THI!E$4,0))=FALSE,VLOOKUP($A109,DSLOP,DS_THI!E$4,0),"")</f>
        <v>#REF!</v>
      </c>
      <c r="F109" s="99" t="e">
        <f>IF(ISNA(VLOOKUP($A109,DSLOP,DS_THI!F$4,0))=FALSE,VLOOKUP($A109,DSLOP,DS_THI!F$4,0),"")</f>
        <v>#REF!</v>
      </c>
      <c r="G109" s="101" t="e">
        <f>IF(ISNA(VLOOKUP($A109,DSLOP,DS_THI!G$4,0))=FALSE,VLOOKUP($A109,DSLOP,DS_THI!G$4,0),"")</f>
        <v>#REF!</v>
      </c>
      <c r="H109" s="100" t="e">
        <f>IF(ISNA(VLOOKUP($A109,DSLOP,DS_THI!H$4,0))=FALSE,VLOOKUP($A109,DSLOP,DS_THI!H$4,0),"")</f>
        <v>#REF!</v>
      </c>
      <c r="I109" s="51"/>
      <c r="J109" s="51"/>
      <c r="K109" s="51"/>
      <c r="L109" s="51"/>
      <c r="M109" s="65" t="e">
        <f>IF($C109&lt;&gt;0,IF(ISNA(VLOOKUP($A109,DSLOP,DS_THI!M$4,0))=FALSE,VLOOKUP($A109,DSLOP,DS_THI!M$4,0),""),"")</f>
        <v>#REF!</v>
      </c>
    </row>
    <row r="110" spans="1:17" ht="22.5" customHeight="1">
      <c r="A110" s="13" t="e">
        <f t="shared" ref="A110:A142" si="5">IF(ISNUMBER(N110),N110+1,IF(B110&lt;=$O$3,A109+1,""))</f>
        <v>#REF!</v>
      </c>
      <c r="B110" s="85" t="e">
        <f>#REF! &amp; " - Phòng : "&amp;O110&amp;" * "&amp;#REF!</f>
        <v>#REF!</v>
      </c>
      <c r="C110" s="86"/>
      <c r="D110" s="87"/>
      <c r="E110" s="88"/>
      <c r="F110" s="88"/>
      <c r="G110" s="86"/>
      <c r="H110" s="86"/>
      <c r="I110" s="89"/>
      <c r="J110" s="86"/>
      <c r="K110" s="89"/>
      <c r="L110" s="86"/>
      <c r="M110" s="189" t="e">
        <f>"Lần thi : "&amp;#REF!</f>
        <v>#REF!</v>
      </c>
      <c r="O110" s="90" t="e">
        <f>IF(ISERROR(FIND("-",SUBSTITUTE(Q110,O75&amp;"-","",1))),Q110,LEFT(SUBSTITUTE(Q110,O75&amp;"-","",1),FIND("-",SUBSTITUTE(Q110,O75&amp;"-","",1))-1))</f>
        <v>#REF!</v>
      </c>
      <c r="P110" s="91" t="s">
        <v>141</v>
      </c>
      <c r="Q110" s="91" t="e">
        <f>SUBSTITUTE(Q75,O75&amp;"-","",1)</f>
        <v>#REF!</v>
      </c>
    </row>
    <row r="111" spans="1:17" s="20" customFormat="1" ht="20.25" customHeight="1">
      <c r="A111" s="13" t="str">
        <f t="shared" si="5"/>
        <v/>
      </c>
      <c r="B111" s="299" t="s">
        <v>0</v>
      </c>
      <c r="C111" s="298" t="s">
        <v>218</v>
      </c>
      <c r="D111" s="294" t="s">
        <v>139</v>
      </c>
      <c r="E111" s="295"/>
      <c r="F111" s="298" t="s">
        <v>216</v>
      </c>
      <c r="G111" s="298" t="s">
        <v>217</v>
      </c>
      <c r="H111" s="298" t="s">
        <v>15</v>
      </c>
      <c r="I111" s="298" t="s">
        <v>21</v>
      </c>
      <c r="J111" s="298" t="s">
        <v>22</v>
      </c>
      <c r="K111" s="300" t="s">
        <v>34</v>
      </c>
      <c r="L111" s="301"/>
      <c r="M111" s="298" t="s">
        <v>17</v>
      </c>
    </row>
    <row r="112" spans="1:17" s="20" customFormat="1" ht="20.25" customHeight="1">
      <c r="A112" s="13" t="e">
        <f t="shared" si="5"/>
        <v>#VALUE!</v>
      </c>
      <c r="B112" s="299"/>
      <c r="C112" s="299"/>
      <c r="D112" s="296"/>
      <c r="E112" s="297"/>
      <c r="F112" s="299"/>
      <c r="G112" s="299"/>
      <c r="H112" s="299"/>
      <c r="I112" s="299"/>
      <c r="J112" s="299"/>
      <c r="K112" s="21" t="s">
        <v>16</v>
      </c>
      <c r="L112" s="21" t="s">
        <v>20</v>
      </c>
      <c r="M112" s="298"/>
    </row>
    <row r="113" spans="1:14" s="14" customFormat="1" ht="18.75" customHeight="1">
      <c r="A113" s="13">
        <f t="shared" si="5"/>
        <v>94</v>
      </c>
      <c r="B113" s="48">
        <v>1</v>
      </c>
      <c r="C113" s="48" t="e">
        <f>IF(ISNA(VLOOKUP($A113,DSLOP,DS_THI!C$4,0))=FALSE,VLOOKUP($A113,DSLOP,DS_THI!C$4,0),"")</f>
        <v>#REF!</v>
      </c>
      <c r="D113" s="49" t="e">
        <f>IF(ISNA(VLOOKUP($A113,DSLOP,DS_THI!D$4,0))=FALSE,VLOOKUP($A113,DSLOP,DS_THI!D$4,0),"")</f>
        <v>#REF!</v>
      </c>
      <c r="E113" s="50" t="e">
        <f>IF(ISNA(VLOOKUP($A113,DSLOP,DS_THI!E$4,0))=FALSE,VLOOKUP($A113,DSLOP,DS_THI!E$4,0),"")</f>
        <v>#REF!</v>
      </c>
      <c r="F113" s="99" t="e">
        <f>IF(ISNA(VLOOKUP($A113,DSLOP,DS_THI!F$4,0))=FALSE,VLOOKUP($A113,DSLOP,DS_THI!F$4,0),"")</f>
        <v>#REF!</v>
      </c>
      <c r="G113" s="101" t="e">
        <f>IF(ISNA(VLOOKUP($A113,DSLOP,DS_THI!G$4,0))=FALSE,VLOOKUP($A113,DSLOP,DS_THI!G$4,0),"")</f>
        <v>#REF!</v>
      </c>
      <c r="H113" s="99" t="e">
        <f>IF(ISNA(VLOOKUP($A113,DSLOP,DS_THI!H$4,0))=FALSE,VLOOKUP($A113,DSLOP,DS_THI!H$4,0),"")</f>
        <v>#REF!</v>
      </c>
      <c r="I113" s="51"/>
      <c r="J113" s="51"/>
      <c r="K113" s="51"/>
      <c r="L113" s="51"/>
      <c r="M113" s="65" t="e">
        <f>IF($C113&lt;&gt;0,IF(ISNA(VLOOKUP($A113,DSLOP,DS_THI!M$4,0))=FALSE,VLOOKUP($A113,DSLOP,DS_THI!M$4,0),""),"")</f>
        <v>#REF!</v>
      </c>
      <c r="N113" s="14">
        <f>MAX(A78:A109)</f>
        <v>93</v>
      </c>
    </row>
    <row r="114" spans="1:14" s="14" customFormat="1" ht="18.75" customHeight="1">
      <c r="A114" s="13">
        <f t="shared" si="5"/>
        <v>95</v>
      </c>
      <c r="B114" s="48">
        <f t="shared" ref="B114:B144" si="6">B113+1</f>
        <v>2</v>
      </c>
      <c r="C114" s="48" t="e">
        <f>IF(ISNA(VLOOKUP($A114,DSLOP,DS_THI!C$4,0))=FALSE,VLOOKUP($A114,DSLOP,DS_THI!C$4,0),"")</f>
        <v>#REF!</v>
      </c>
      <c r="D114" s="49" t="e">
        <f>IF(ISNA(VLOOKUP($A114,DSLOP,DS_THI!D$4,0))=FALSE,VLOOKUP($A114,DSLOP,DS_THI!D$4,0),"")</f>
        <v>#REF!</v>
      </c>
      <c r="E114" s="50" t="e">
        <f>IF(ISNA(VLOOKUP($A114,DSLOP,DS_THI!E$4,0))=FALSE,VLOOKUP($A114,DSLOP,DS_THI!E$4,0),"")</f>
        <v>#REF!</v>
      </c>
      <c r="F114" s="99" t="e">
        <f>IF(ISNA(VLOOKUP($A114,DSLOP,DS_THI!F$4,0))=FALSE,VLOOKUP($A114,DSLOP,DS_THI!F$4,0),"")</f>
        <v>#REF!</v>
      </c>
      <c r="G114" s="101" t="e">
        <f>IF(ISNA(VLOOKUP($A114,DSLOP,DS_THI!G$4,0))=FALSE,VLOOKUP($A114,DSLOP,DS_THI!G$4,0),"")</f>
        <v>#REF!</v>
      </c>
      <c r="H114" s="100" t="e">
        <f>IF(ISNA(VLOOKUP($A114,DSLOP,DS_THI!H$4,0))=FALSE,VLOOKUP($A114,DSLOP,DS_THI!H$4,0),"")</f>
        <v>#REF!</v>
      </c>
      <c r="I114" s="51"/>
      <c r="J114" s="51"/>
      <c r="K114" s="51"/>
      <c r="L114" s="51"/>
      <c r="M114" s="65" t="e">
        <f>IF($C114&lt;&gt;0,IF(ISNA(VLOOKUP($A114,DSLOP,DS_THI!M$4,0))=FALSE,VLOOKUP($A114,DSLOP,DS_THI!M$4,0),""),"")</f>
        <v>#REF!</v>
      </c>
    </row>
    <row r="115" spans="1:14" s="14" customFormat="1" ht="18.75" customHeight="1">
      <c r="A115" s="13">
        <f t="shared" si="5"/>
        <v>96</v>
      </c>
      <c r="B115" s="48">
        <f t="shared" si="6"/>
        <v>3</v>
      </c>
      <c r="C115" s="48" t="e">
        <f>IF(ISNA(VLOOKUP($A115,DSLOP,DS_THI!C$4,0))=FALSE,VLOOKUP($A115,DSLOP,DS_THI!C$4,0),"")</f>
        <v>#REF!</v>
      </c>
      <c r="D115" s="49" t="e">
        <f>IF(ISNA(VLOOKUP($A115,DSLOP,DS_THI!D$4,0))=FALSE,VLOOKUP($A115,DSLOP,DS_THI!D$4,0),"")</f>
        <v>#REF!</v>
      </c>
      <c r="E115" s="50" t="e">
        <f>IF(ISNA(VLOOKUP($A115,DSLOP,DS_THI!E$4,0))=FALSE,VLOOKUP($A115,DSLOP,DS_THI!E$4,0),"")</f>
        <v>#REF!</v>
      </c>
      <c r="F115" s="99" t="e">
        <f>IF(ISNA(VLOOKUP($A115,DSLOP,DS_THI!F$4,0))=FALSE,VLOOKUP($A115,DSLOP,DS_THI!F$4,0),"")</f>
        <v>#REF!</v>
      </c>
      <c r="G115" s="101" t="e">
        <f>IF(ISNA(VLOOKUP($A115,DSLOP,DS_THI!G$4,0))=FALSE,VLOOKUP($A115,DSLOP,DS_THI!G$4,0),"")</f>
        <v>#REF!</v>
      </c>
      <c r="H115" s="100" t="e">
        <f>IF(ISNA(VLOOKUP($A115,DSLOP,DS_THI!H$4,0))=FALSE,VLOOKUP($A115,DSLOP,DS_THI!H$4,0),"")</f>
        <v>#REF!</v>
      </c>
      <c r="I115" s="51"/>
      <c r="J115" s="51"/>
      <c r="K115" s="51"/>
      <c r="L115" s="51"/>
      <c r="M115" s="65" t="e">
        <f>IF($C115&lt;&gt;0,IF(ISNA(VLOOKUP($A115,DSLOP,DS_THI!M$4,0))=FALSE,VLOOKUP($A115,DSLOP,DS_THI!M$4,0),""),"")</f>
        <v>#REF!</v>
      </c>
    </row>
    <row r="116" spans="1:14" s="14" customFormat="1" ht="18.75" customHeight="1">
      <c r="A116" s="13">
        <f t="shared" si="5"/>
        <v>97</v>
      </c>
      <c r="B116" s="48">
        <f t="shared" si="6"/>
        <v>4</v>
      </c>
      <c r="C116" s="48" t="e">
        <f>IF(ISNA(VLOOKUP($A116,DSLOP,DS_THI!C$4,0))=FALSE,VLOOKUP($A116,DSLOP,DS_THI!C$4,0),"")</f>
        <v>#REF!</v>
      </c>
      <c r="D116" s="49" t="e">
        <f>IF(ISNA(VLOOKUP($A116,DSLOP,DS_THI!D$4,0))=FALSE,VLOOKUP($A116,DSLOP,DS_THI!D$4,0),"")</f>
        <v>#REF!</v>
      </c>
      <c r="E116" s="50" t="e">
        <f>IF(ISNA(VLOOKUP($A116,DSLOP,DS_THI!E$4,0))=FALSE,VLOOKUP($A116,DSLOP,DS_THI!E$4,0),"")</f>
        <v>#REF!</v>
      </c>
      <c r="F116" s="99" t="e">
        <f>IF(ISNA(VLOOKUP($A116,DSLOP,DS_THI!F$4,0))=FALSE,VLOOKUP($A116,DSLOP,DS_THI!F$4,0),"")</f>
        <v>#REF!</v>
      </c>
      <c r="G116" s="101" t="e">
        <f>IF(ISNA(VLOOKUP($A116,DSLOP,DS_THI!G$4,0))=FALSE,VLOOKUP($A116,DSLOP,DS_THI!G$4,0),"")</f>
        <v>#REF!</v>
      </c>
      <c r="H116" s="100" t="e">
        <f>IF(ISNA(VLOOKUP($A116,DSLOP,DS_THI!H$4,0))=FALSE,VLOOKUP($A116,DSLOP,DS_THI!H$4,0),"")</f>
        <v>#REF!</v>
      </c>
      <c r="I116" s="51"/>
      <c r="J116" s="51"/>
      <c r="K116" s="51"/>
      <c r="L116" s="51"/>
      <c r="M116" s="65" t="e">
        <f>IF($C116&lt;&gt;0,IF(ISNA(VLOOKUP($A116,DSLOP,DS_THI!M$4,0))=FALSE,VLOOKUP($A116,DSLOP,DS_THI!M$4,0),""),"")</f>
        <v>#REF!</v>
      </c>
    </row>
    <row r="117" spans="1:14" s="14" customFormat="1" ht="18.75" customHeight="1">
      <c r="A117" s="13">
        <f t="shared" si="5"/>
        <v>98</v>
      </c>
      <c r="B117" s="48">
        <f t="shared" si="6"/>
        <v>5</v>
      </c>
      <c r="C117" s="48" t="e">
        <f>IF(ISNA(VLOOKUP($A117,DSLOP,DS_THI!C$4,0))=FALSE,VLOOKUP($A117,DSLOP,DS_THI!C$4,0),"")</f>
        <v>#REF!</v>
      </c>
      <c r="D117" s="49" t="e">
        <f>IF(ISNA(VLOOKUP($A117,DSLOP,DS_THI!D$4,0))=FALSE,VLOOKUP($A117,DSLOP,DS_THI!D$4,0),"")</f>
        <v>#REF!</v>
      </c>
      <c r="E117" s="50" t="e">
        <f>IF(ISNA(VLOOKUP($A117,DSLOP,DS_THI!E$4,0))=FALSE,VLOOKUP($A117,DSLOP,DS_THI!E$4,0),"")</f>
        <v>#REF!</v>
      </c>
      <c r="F117" s="99" t="e">
        <f>IF(ISNA(VLOOKUP($A117,DSLOP,DS_THI!F$4,0))=FALSE,VLOOKUP($A117,DSLOP,DS_THI!F$4,0),"")</f>
        <v>#REF!</v>
      </c>
      <c r="G117" s="101" t="e">
        <f>IF(ISNA(VLOOKUP($A117,DSLOP,DS_THI!G$4,0))=FALSE,VLOOKUP($A117,DSLOP,DS_THI!G$4,0),"")</f>
        <v>#REF!</v>
      </c>
      <c r="H117" s="100" t="e">
        <f>IF(ISNA(VLOOKUP($A117,DSLOP,DS_THI!H$4,0))=FALSE,VLOOKUP($A117,DSLOP,DS_THI!H$4,0),"")</f>
        <v>#REF!</v>
      </c>
      <c r="I117" s="51"/>
      <c r="J117" s="51"/>
      <c r="K117" s="51"/>
      <c r="L117" s="51"/>
      <c r="M117" s="65" t="e">
        <f>IF($C117&lt;&gt;0,IF(ISNA(VLOOKUP($A117,DSLOP,DS_THI!M$4,0))=FALSE,VLOOKUP($A117,DSLOP,DS_THI!M$4,0),""),"")</f>
        <v>#REF!</v>
      </c>
    </row>
    <row r="118" spans="1:14" s="14" customFormat="1" ht="18.75" customHeight="1">
      <c r="A118" s="13">
        <f t="shared" si="5"/>
        <v>99</v>
      </c>
      <c r="B118" s="48">
        <f t="shared" si="6"/>
        <v>6</v>
      </c>
      <c r="C118" s="48" t="e">
        <f>IF(ISNA(VLOOKUP($A118,DSLOP,DS_THI!C$4,0))=FALSE,VLOOKUP($A118,DSLOP,DS_THI!C$4,0),"")</f>
        <v>#REF!</v>
      </c>
      <c r="D118" s="49" t="e">
        <f>IF(ISNA(VLOOKUP($A118,DSLOP,DS_THI!D$4,0))=FALSE,VLOOKUP($A118,DSLOP,DS_THI!D$4,0),"")</f>
        <v>#REF!</v>
      </c>
      <c r="E118" s="50" t="e">
        <f>IF(ISNA(VLOOKUP($A118,DSLOP,DS_THI!E$4,0))=FALSE,VLOOKUP($A118,DSLOP,DS_THI!E$4,0),"")</f>
        <v>#REF!</v>
      </c>
      <c r="F118" s="99" t="e">
        <f>IF(ISNA(VLOOKUP($A118,DSLOP,DS_THI!F$4,0))=FALSE,VLOOKUP($A118,DSLOP,DS_THI!F$4,0),"")</f>
        <v>#REF!</v>
      </c>
      <c r="G118" s="101" t="e">
        <f>IF(ISNA(VLOOKUP($A118,DSLOP,DS_THI!G$4,0))=FALSE,VLOOKUP($A118,DSLOP,DS_THI!G$4,0),"")</f>
        <v>#REF!</v>
      </c>
      <c r="H118" s="100" t="e">
        <f>IF(ISNA(VLOOKUP($A118,DSLOP,DS_THI!H$4,0))=FALSE,VLOOKUP($A118,DSLOP,DS_THI!H$4,0),"")</f>
        <v>#REF!</v>
      </c>
      <c r="I118" s="51"/>
      <c r="J118" s="51"/>
      <c r="K118" s="51"/>
      <c r="L118" s="51"/>
      <c r="M118" s="65" t="e">
        <f>IF($C118&lt;&gt;0,IF(ISNA(VLOOKUP($A118,DSLOP,DS_THI!M$4,0))=FALSE,VLOOKUP($A118,DSLOP,DS_THI!M$4,0),""),"")</f>
        <v>#REF!</v>
      </c>
    </row>
    <row r="119" spans="1:14" s="14" customFormat="1" ht="18.75" customHeight="1">
      <c r="A119" s="13">
        <f t="shared" si="5"/>
        <v>100</v>
      </c>
      <c r="B119" s="48">
        <f t="shared" si="6"/>
        <v>7</v>
      </c>
      <c r="C119" s="48" t="e">
        <f>IF(ISNA(VLOOKUP($A119,DSLOP,DS_THI!C$4,0))=FALSE,VLOOKUP($A119,DSLOP,DS_THI!C$4,0),"")</f>
        <v>#REF!</v>
      </c>
      <c r="D119" s="49" t="e">
        <f>IF(ISNA(VLOOKUP($A119,DSLOP,DS_THI!D$4,0))=FALSE,VLOOKUP($A119,DSLOP,DS_THI!D$4,0),"")</f>
        <v>#REF!</v>
      </c>
      <c r="E119" s="50" t="e">
        <f>IF(ISNA(VLOOKUP($A119,DSLOP,DS_THI!E$4,0))=FALSE,VLOOKUP($A119,DSLOP,DS_THI!E$4,0),"")</f>
        <v>#REF!</v>
      </c>
      <c r="F119" s="99" t="e">
        <f>IF(ISNA(VLOOKUP($A119,DSLOP,DS_THI!F$4,0))=FALSE,VLOOKUP($A119,DSLOP,DS_THI!F$4,0),"")</f>
        <v>#REF!</v>
      </c>
      <c r="G119" s="101" t="e">
        <f>IF(ISNA(VLOOKUP($A119,DSLOP,DS_THI!G$4,0))=FALSE,VLOOKUP($A119,DSLOP,DS_THI!G$4,0),"")</f>
        <v>#REF!</v>
      </c>
      <c r="H119" s="100" t="e">
        <f>IF(ISNA(VLOOKUP($A119,DSLOP,DS_THI!H$4,0))=FALSE,VLOOKUP($A119,DSLOP,DS_THI!H$4,0),"")</f>
        <v>#REF!</v>
      </c>
      <c r="I119" s="51"/>
      <c r="J119" s="51"/>
      <c r="K119" s="51"/>
      <c r="L119" s="51"/>
      <c r="M119" s="65" t="e">
        <f>IF($C119&lt;&gt;0,IF(ISNA(VLOOKUP($A119,DSLOP,DS_THI!M$4,0))=FALSE,VLOOKUP($A119,DSLOP,DS_THI!M$4,0),""),"")</f>
        <v>#REF!</v>
      </c>
    </row>
    <row r="120" spans="1:14" s="14" customFormat="1" ht="18.75" customHeight="1">
      <c r="A120" s="13">
        <f t="shared" si="5"/>
        <v>101</v>
      </c>
      <c r="B120" s="48">
        <f t="shared" si="6"/>
        <v>8</v>
      </c>
      <c r="C120" s="48" t="e">
        <f>IF(ISNA(VLOOKUP($A120,DSLOP,DS_THI!C$4,0))=FALSE,VLOOKUP($A120,DSLOP,DS_THI!C$4,0),"")</f>
        <v>#REF!</v>
      </c>
      <c r="D120" s="49" t="e">
        <f>IF(ISNA(VLOOKUP($A120,DSLOP,DS_THI!D$4,0))=FALSE,VLOOKUP($A120,DSLOP,DS_THI!D$4,0),"")</f>
        <v>#REF!</v>
      </c>
      <c r="E120" s="50" t="e">
        <f>IF(ISNA(VLOOKUP($A120,DSLOP,DS_THI!E$4,0))=FALSE,VLOOKUP($A120,DSLOP,DS_THI!E$4,0),"")</f>
        <v>#REF!</v>
      </c>
      <c r="F120" s="99" t="e">
        <f>IF(ISNA(VLOOKUP($A120,DSLOP,DS_THI!F$4,0))=FALSE,VLOOKUP($A120,DSLOP,DS_THI!F$4,0),"")</f>
        <v>#REF!</v>
      </c>
      <c r="G120" s="101" t="e">
        <f>IF(ISNA(VLOOKUP($A120,DSLOP,DS_THI!G$4,0))=FALSE,VLOOKUP($A120,DSLOP,DS_THI!G$4,0),"")</f>
        <v>#REF!</v>
      </c>
      <c r="H120" s="100" t="e">
        <f>IF(ISNA(VLOOKUP($A120,DSLOP,DS_THI!H$4,0))=FALSE,VLOOKUP($A120,DSLOP,DS_THI!H$4,0),"")</f>
        <v>#REF!</v>
      </c>
      <c r="I120" s="51"/>
      <c r="J120" s="51"/>
      <c r="K120" s="51"/>
      <c r="L120" s="51"/>
      <c r="M120" s="65" t="e">
        <f>IF($C120&lt;&gt;0,IF(ISNA(VLOOKUP($A120,DSLOP,DS_THI!M$4,0))=FALSE,VLOOKUP($A120,DSLOP,DS_THI!M$4,0),""),"")</f>
        <v>#REF!</v>
      </c>
    </row>
    <row r="121" spans="1:14" s="14" customFormat="1" ht="18.75" customHeight="1">
      <c r="A121" s="13">
        <f t="shared" si="5"/>
        <v>102</v>
      </c>
      <c r="B121" s="48">
        <f t="shared" si="6"/>
        <v>9</v>
      </c>
      <c r="C121" s="48" t="e">
        <f>IF(ISNA(VLOOKUP($A121,DSLOP,DS_THI!C$4,0))=FALSE,VLOOKUP($A121,DSLOP,DS_THI!C$4,0),"")</f>
        <v>#REF!</v>
      </c>
      <c r="D121" s="49" t="e">
        <f>IF(ISNA(VLOOKUP($A121,DSLOP,DS_THI!D$4,0))=FALSE,VLOOKUP($A121,DSLOP,DS_THI!D$4,0),"")</f>
        <v>#REF!</v>
      </c>
      <c r="E121" s="50" t="e">
        <f>IF(ISNA(VLOOKUP($A121,DSLOP,DS_THI!E$4,0))=FALSE,VLOOKUP($A121,DSLOP,DS_THI!E$4,0),"")</f>
        <v>#REF!</v>
      </c>
      <c r="F121" s="99" t="e">
        <f>IF(ISNA(VLOOKUP($A121,DSLOP,DS_THI!F$4,0))=FALSE,VLOOKUP($A121,DSLOP,DS_THI!F$4,0),"")</f>
        <v>#REF!</v>
      </c>
      <c r="G121" s="101" t="e">
        <f>IF(ISNA(VLOOKUP($A121,DSLOP,DS_THI!G$4,0))=FALSE,VLOOKUP($A121,DSLOP,DS_THI!G$4,0),"")</f>
        <v>#REF!</v>
      </c>
      <c r="H121" s="100" t="e">
        <f>IF(ISNA(VLOOKUP($A121,DSLOP,DS_THI!H$4,0))=FALSE,VLOOKUP($A121,DSLOP,DS_THI!H$4,0),"")</f>
        <v>#REF!</v>
      </c>
      <c r="I121" s="51"/>
      <c r="J121" s="51"/>
      <c r="K121" s="51"/>
      <c r="L121" s="51"/>
      <c r="M121" s="65" t="e">
        <f>IF($C121&lt;&gt;0,IF(ISNA(VLOOKUP($A121,DSLOP,DS_THI!M$4,0))=FALSE,VLOOKUP($A121,DSLOP,DS_THI!M$4,0),""),"")</f>
        <v>#REF!</v>
      </c>
    </row>
    <row r="122" spans="1:14" s="14" customFormat="1" ht="18.75" customHeight="1">
      <c r="A122" s="13">
        <f t="shared" si="5"/>
        <v>103</v>
      </c>
      <c r="B122" s="48">
        <f t="shared" si="6"/>
        <v>10</v>
      </c>
      <c r="C122" s="48" t="e">
        <f>IF(ISNA(VLOOKUP($A122,DSLOP,DS_THI!C$4,0))=FALSE,VLOOKUP($A122,DSLOP,DS_THI!C$4,0),"")</f>
        <v>#REF!</v>
      </c>
      <c r="D122" s="49" t="e">
        <f>IF(ISNA(VLOOKUP($A122,DSLOP,DS_THI!D$4,0))=FALSE,VLOOKUP($A122,DSLOP,DS_THI!D$4,0),"")</f>
        <v>#REF!</v>
      </c>
      <c r="E122" s="50" t="e">
        <f>IF(ISNA(VLOOKUP($A122,DSLOP,DS_THI!E$4,0))=FALSE,VLOOKUP($A122,DSLOP,DS_THI!E$4,0),"")</f>
        <v>#REF!</v>
      </c>
      <c r="F122" s="99" t="e">
        <f>IF(ISNA(VLOOKUP($A122,DSLOP,DS_THI!F$4,0))=FALSE,VLOOKUP($A122,DSLOP,DS_THI!F$4,0),"")</f>
        <v>#REF!</v>
      </c>
      <c r="G122" s="101" t="e">
        <f>IF(ISNA(VLOOKUP($A122,DSLOP,DS_THI!G$4,0))=FALSE,VLOOKUP($A122,DSLOP,DS_THI!G$4,0),"")</f>
        <v>#REF!</v>
      </c>
      <c r="H122" s="100" t="e">
        <f>IF(ISNA(VLOOKUP($A122,DSLOP,DS_THI!H$4,0))=FALSE,VLOOKUP($A122,DSLOP,DS_THI!H$4,0),"")</f>
        <v>#REF!</v>
      </c>
      <c r="I122" s="51"/>
      <c r="J122" s="51"/>
      <c r="K122" s="51"/>
      <c r="L122" s="51"/>
      <c r="M122" s="65" t="e">
        <f>IF($C122&lt;&gt;0,IF(ISNA(VLOOKUP($A122,DSLOP,DS_THI!M$4,0))=FALSE,VLOOKUP($A122,DSLOP,DS_THI!M$4,0),""),"")</f>
        <v>#REF!</v>
      </c>
    </row>
    <row r="123" spans="1:14" s="14" customFormat="1" ht="18.75" customHeight="1">
      <c r="A123" s="13">
        <f t="shared" si="5"/>
        <v>104</v>
      </c>
      <c r="B123" s="48">
        <f t="shared" si="6"/>
        <v>11</v>
      </c>
      <c r="C123" s="48" t="e">
        <f>IF(ISNA(VLOOKUP($A123,DSLOP,DS_THI!C$4,0))=FALSE,VLOOKUP($A123,DSLOP,DS_THI!C$4,0),"")</f>
        <v>#REF!</v>
      </c>
      <c r="D123" s="49" t="e">
        <f>IF(ISNA(VLOOKUP($A123,DSLOP,DS_THI!D$4,0))=FALSE,VLOOKUP($A123,DSLOP,DS_THI!D$4,0),"")</f>
        <v>#REF!</v>
      </c>
      <c r="E123" s="50" t="e">
        <f>IF(ISNA(VLOOKUP($A123,DSLOP,DS_THI!E$4,0))=FALSE,VLOOKUP($A123,DSLOP,DS_THI!E$4,0),"")</f>
        <v>#REF!</v>
      </c>
      <c r="F123" s="99" t="e">
        <f>IF(ISNA(VLOOKUP($A123,DSLOP,DS_THI!F$4,0))=FALSE,VLOOKUP($A123,DSLOP,DS_THI!F$4,0),"")</f>
        <v>#REF!</v>
      </c>
      <c r="G123" s="101" t="e">
        <f>IF(ISNA(VLOOKUP($A123,DSLOP,DS_THI!G$4,0))=FALSE,VLOOKUP($A123,DSLOP,DS_THI!G$4,0),"")</f>
        <v>#REF!</v>
      </c>
      <c r="H123" s="100" t="e">
        <f>IF(ISNA(VLOOKUP($A123,DSLOP,DS_THI!H$4,0))=FALSE,VLOOKUP($A123,DSLOP,DS_THI!H$4,0),"")</f>
        <v>#REF!</v>
      </c>
      <c r="I123" s="51"/>
      <c r="J123" s="51"/>
      <c r="K123" s="51"/>
      <c r="L123" s="51"/>
      <c r="M123" s="65" t="e">
        <f>IF($C123&lt;&gt;0,IF(ISNA(VLOOKUP($A123,DSLOP,DS_THI!M$4,0))=FALSE,VLOOKUP($A123,DSLOP,DS_THI!M$4,0),""),"")</f>
        <v>#REF!</v>
      </c>
    </row>
    <row r="124" spans="1:14" s="14" customFormat="1" ht="18.75" customHeight="1">
      <c r="A124" s="13">
        <f t="shared" si="5"/>
        <v>105</v>
      </c>
      <c r="B124" s="48">
        <f t="shared" si="6"/>
        <v>12</v>
      </c>
      <c r="C124" s="48" t="e">
        <f>IF(ISNA(VLOOKUP($A124,DSLOP,DS_THI!C$4,0))=FALSE,VLOOKUP($A124,DSLOP,DS_THI!C$4,0),"")</f>
        <v>#REF!</v>
      </c>
      <c r="D124" s="49" t="e">
        <f>IF(ISNA(VLOOKUP($A124,DSLOP,DS_THI!D$4,0))=FALSE,VLOOKUP($A124,DSLOP,DS_THI!D$4,0),"")</f>
        <v>#REF!</v>
      </c>
      <c r="E124" s="50" t="e">
        <f>IF(ISNA(VLOOKUP($A124,DSLOP,DS_THI!E$4,0))=FALSE,VLOOKUP($A124,DSLOP,DS_THI!E$4,0),"")</f>
        <v>#REF!</v>
      </c>
      <c r="F124" s="99" t="e">
        <f>IF(ISNA(VLOOKUP($A124,DSLOP,DS_THI!F$4,0))=FALSE,VLOOKUP($A124,DSLOP,DS_THI!F$4,0),"")</f>
        <v>#REF!</v>
      </c>
      <c r="G124" s="101" t="e">
        <f>IF(ISNA(VLOOKUP($A124,DSLOP,DS_THI!G$4,0))=FALSE,VLOOKUP($A124,DSLOP,DS_THI!G$4,0),"")</f>
        <v>#REF!</v>
      </c>
      <c r="H124" s="100" t="e">
        <f>IF(ISNA(VLOOKUP($A124,DSLOP,DS_THI!H$4,0))=FALSE,VLOOKUP($A124,DSLOP,DS_THI!H$4,0),"")</f>
        <v>#REF!</v>
      </c>
      <c r="I124" s="51"/>
      <c r="J124" s="51"/>
      <c r="K124" s="51"/>
      <c r="L124" s="51"/>
      <c r="M124" s="65" t="e">
        <f>IF($C124&lt;&gt;0,IF(ISNA(VLOOKUP($A124,DSLOP,DS_THI!M$4,0))=FALSE,VLOOKUP($A124,DSLOP,DS_THI!M$4,0),""),"")</f>
        <v>#REF!</v>
      </c>
    </row>
    <row r="125" spans="1:14" s="14" customFormat="1" ht="18.75" customHeight="1">
      <c r="A125" s="13">
        <f t="shared" si="5"/>
        <v>106</v>
      </c>
      <c r="B125" s="48">
        <f t="shared" si="6"/>
        <v>13</v>
      </c>
      <c r="C125" s="48" t="e">
        <f>IF(ISNA(VLOOKUP($A125,DSLOP,DS_THI!C$4,0))=FALSE,VLOOKUP($A125,DSLOP,DS_THI!C$4,0),"")</f>
        <v>#REF!</v>
      </c>
      <c r="D125" s="49" t="e">
        <f>IF(ISNA(VLOOKUP($A125,DSLOP,DS_THI!D$4,0))=FALSE,VLOOKUP($A125,DSLOP,DS_THI!D$4,0),"")</f>
        <v>#REF!</v>
      </c>
      <c r="E125" s="50" t="e">
        <f>IF(ISNA(VLOOKUP($A125,DSLOP,DS_THI!E$4,0))=FALSE,VLOOKUP($A125,DSLOP,DS_THI!E$4,0),"")</f>
        <v>#REF!</v>
      </c>
      <c r="F125" s="99" t="e">
        <f>IF(ISNA(VLOOKUP($A125,DSLOP,DS_THI!F$4,0))=FALSE,VLOOKUP($A125,DSLOP,DS_THI!F$4,0),"")</f>
        <v>#REF!</v>
      </c>
      <c r="G125" s="101" t="e">
        <f>IF(ISNA(VLOOKUP($A125,DSLOP,DS_THI!G$4,0))=FALSE,VLOOKUP($A125,DSLOP,DS_THI!G$4,0),"")</f>
        <v>#REF!</v>
      </c>
      <c r="H125" s="100" t="e">
        <f>IF(ISNA(VLOOKUP($A125,DSLOP,DS_THI!H$4,0))=FALSE,VLOOKUP($A125,DSLOP,DS_THI!H$4,0),"")</f>
        <v>#REF!</v>
      </c>
      <c r="I125" s="51"/>
      <c r="J125" s="51"/>
      <c r="K125" s="51"/>
      <c r="L125" s="51"/>
      <c r="M125" s="65" t="e">
        <f>IF($C125&lt;&gt;0,IF(ISNA(VLOOKUP($A125,DSLOP,DS_THI!M$4,0))=FALSE,VLOOKUP($A125,DSLOP,DS_THI!M$4,0),""),"")</f>
        <v>#REF!</v>
      </c>
    </row>
    <row r="126" spans="1:14" s="14" customFormat="1" ht="18.75" customHeight="1">
      <c r="A126" s="13">
        <f t="shared" si="5"/>
        <v>107</v>
      </c>
      <c r="B126" s="48">
        <f t="shared" si="6"/>
        <v>14</v>
      </c>
      <c r="C126" s="48" t="e">
        <f>IF(ISNA(VLOOKUP($A126,DSLOP,DS_THI!C$4,0))=FALSE,VLOOKUP($A126,DSLOP,DS_THI!C$4,0),"")</f>
        <v>#REF!</v>
      </c>
      <c r="D126" s="49" t="e">
        <f>IF(ISNA(VLOOKUP($A126,DSLOP,DS_THI!D$4,0))=FALSE,VLOOKUP($A126,DSLOP,DS_THI!D$4,0),"")</f>
        <v>#REF!</v>
      </c>
      <c r="E126" s="50" t="e">
        <f>IF(ISNA(VLOOKUP($A126,DSLOP,DS_THI!E$4,0))=FALSE,VLOOKUP($A126,DSLOP,DS_THI!E$4,0),"")</f>
        <v>#REF!</v>
      </c>
      <c r="F126" s="99" t="e">
        <f>IF(ISNA(VLOOKUP($A126,DSLOP,DS_THI!F$4,0))=FALSE,VLOOKUP($A126,DSLOP,DS_THI!F$4,0),"")</f>
        <v>#REF!</v>
      </c>
      <c r="G126" s="101" t="e">
        <f>IF(ISNA(VLOOKUP($A126,DSLOP,DS_THI!G$4,0))=FALSE,VLOOKUP($A126,DSLOP,DS_THI!G$4,0),"")</f>
        <v>#REF!</v>
      </c>
      <c r="H126" s="100" t="e">
        <f>IF(ISNA(VLOOKUP($A126,DSLOP,DS_THI!H$4,0))=FALSE,VLOOKUP($A126,DSLOP,DS_THI!H$4,0),"")</f>
        <v>#REF!</v>
      </c>
      <c r="I126" s="51"/>
      <c r="J126" s="51"/>
      <c r="K126" s="51"/>
      <c r="L126" s="51"/>
      <c r="M126" s="65" t="e">
        <f>IF($C126&lt;&gt;0,IF(ISNA(VLOOKUP($A126,DSLOP,DS_THI!M$4,0))=FALSE,VLOOKUP($A126,DSLOP,DS_THI!M$4,0),""),"")</f>
        <v>#REF!</v>
      </c>
    </row>
    <row r="127" spans="1:14" s="14" customFormat="1" ht="18.75" customHeight="1">
      <c r="A127" s="13">
        <f t="shared" si="5"/>
        <v>108</v>
      </c>
      <c r="B127" s="48">
        <f t="shared" si="6"/>
        <v>15</v>
      </c>
      <c r="C127" s="48" t="e">
        <f>IF(ISNA(VLOOKUP($A127,DSLOP,DS_THI!C$4,0))=FALSE,VLOOKUP($A127,DSLOP,DS_THI!C$4,0),"")</f>
        <v>#REF!</v>
      </c>
      <c r="D127" s="49" t="e">
        <f>IF(ISNA(VLOOKUP($A127,DSLOP,DS_THI!D$4,0))=FALSE,VLOOKUP($A127,DSLOP,DS_THI!D$4,0),"")</f>
        <v>#REF!</v>
      </c>
      <c r="E127" s="50" t="e">
        <f>IF(ISNA(VLOOKUP($A127,DSLOP,DS_THI!E$4,0))=FALSE,VLOOKUP($A127,DSLOP,DS_THI!E$4,0),"")</f>
        <v>#REF!</v>
      </c>
      <c r="F127" s="99" t="e">
        <f>IF(ISNA(VLOOKUP($A127,DSLOP,DS_THI!F$4,0))=FALSE,VLOOKUP($A127,DSLOP,DS_THI!F$4,0),"")</f>
        <v>#REF!</v>
      </c>
      <c r="G127" s="101" t="e">
        <f>IF(ISNA(VLOOKUP($A127,DSLOP,DS_THI!G$4,0))=FALSE,VLOOKUP($A127,DSLOP,DS_THI!G$4,0),"")</f>
        <v>#REF!</v>
      </c>
      <c r="H127" s="100" t="e">
        <f>IF(ISNA(VLOOKUP($A127,DSLOP,DS_THI!H$4,0))=FALSE,VLOOKUP($A127,DSLOP,DS_THI!H$4,0),"")</f>
        <v>#REF!</v>
      </c>
      <c r="I127" s="51"/>
      <c r="J127" s="51"/>
      <c r="K127" s="51"/>
      <c r="L127" s="51"/>
      <c r="M127" s="65" t="e">
        <f>IF($C127&lt;&gt;0,IF(ISNA(VLOOKUP($A127,DSLOP,DS_THI!M$4,0))=FALSE,VLOOKUP($A127,DSLOP,DS_THI!M$4,0),""),"")</f>
        <v>#REF!</v>
      </c>
    </row>
    <row r="128" spans="1:14" s="14" customFormat="1" ht="18.75" customHeight="1">
      <c r="A128" s="13">
        <f t="shared" si="5"/>
        <v>109</v>
      </c>
      <c r="B128" s="48">
        <f t="shared" si="6"/>
        <v>16</v>
      </c>
      <c r="C128" s="48" t="e">
        <f>IF(ISNA(VLOOKUP($A128,DSLOP,DS_THI!C$4,0))=FALSE,VLOOKUP($A128,DSLOP,DS_THI!C$4,0),"")</f>
        <v>#REF!</v>
      </c>
      <c r="D128" s="49" t="e">
        <f>IF(ISNA(VLOOKUP($A128,DSLOP,DS_THI!D$4,0))=FALSE,VLOOKUP($A128,DSLOP,DS_THI!D$4,0),"")</f>
        <v>#REF!</v>
      </c>
      <c r="E128" s="50" t="e">
        <f>IF(ISNA(VLOOKUP($A128,DSLOP,DS_THI!E$4,0))=FALSE,VLOOKUP($A128,DSLOP,DS_THI!E$4,0),"")</f>
        <v>#REF!</v>
      </c>
      <c r="F128" s="99" t="e">
        <f>IF(ISNA(VLOOKUP($A128,DSLOP,DS_THI!F$4,0))=FALSE,VLOOKUP($A128,DSLOP,DS_THI!F$4,0),"")</f>
        <v>#REF!</v>
      </c>
      <c r="G128" s="101" t="e">
        <f>IF(ISNA(VLOOKUP($A128,DSLOP,DS_THI!G$4,0))=FALSE,VLOOKUP($A128,DSLOP,DS_THI!G$4,0),"")</f>
        <v>#REF!</v>
      </c>
      <c r="H128" s="100" t="e">
        <f>IF(ISNA(VLOOKUP($A128,DSLOP,DS_THI!H$4,0))=FALSE,VLOOKUP($A128,DSLOP,DS_THI!H$4,0),"")</f>
        <v>#REF!</v>
      </c>
      <c r="I128" s="51"/>
      <c r="J128" s="51"/>
      <c r="K128" s="51"/>
      <c r="L128" s="51"/>
      <c r="M128" s="65" t="e">
        <f>IF($C128&lt;&gt;0,IF(ISNA(VLOOKUP($A128,DSLOP,DS_THI!M$4,0))=FALSE,VLOOKUP($A128,DSLOP,DS_THI!M$4,0),""),"")</f>
        <v>#REF!</v>
      </c>
    </row>
    <row r="129" spans="1:13" s="14" customFormat="1" ht="18.75" customHeight="1">
      <c r="A129" s="13">
        <f t="shared" si="5"/>
        <v>110</v>
      </c>
      <c r="B129" s="48">
        <f t="shared" si="6"/>
        <v>17</v>
      </c>
      <c r="C129" s="48" t="e">
        <f>IF(ISNA(VLOOKUP($A129,DSLOP,DS_THI!C$4,0))=FALSE,VLOOKUP($A129,DSLOP,DS_THI!C$4,0),"")</f>
        <v>#REF!</v>
      </c>
      <c r="D129" s="49" t="e">
        <f>IF(ISNA(VLOOKUP($A129,DSLOP,DS_THI!D$4,0))=FALSE,VLOOKUP($A129,DSLOP,DS_THI!D$4,0),"")</f>
        <v>#REF!</v>
      </c>
      <c r="E129" s="50" t="e">
        <f>IF(ISNA(VLOOKUP($A129,DSLOP,DS_THI!E$4,0))=FALSE,VLOOKUP($A129,DSLOP,DS_THI!E$4,0),"")</f>
        <v>#REF!</v>
      </c>
      <c r="F129" s="99" t="e">
        <f>IF(ISNA(VLOOKUP($A129,DSLOP,DS_THI!F$4,0))=FALSE,VLOOKUP($A129,DSLOP,DS_THI!F$4,0),"")</f>
        <v>#REF!</v>
      </c>
      <c r="G129" s="101" t="e">
        <f>IF(ISNA(VLOOKUP($A129,DSLOP,DS_THI!G$4,0))=FALSE,VLOOKUP($A129,DSLOP,DS_THI!G$4,0),"")</f>
        <v>#REF!</v>
      </c>
      <c r="H129" s="100" t="e">
        <f>IF(ISNA(VLOOKUP($A129,DSLOP,DS_THI!H$4,0))=FALSE,VLOOKUP($A129,DSLOP,DS_THI!H$4,0),"")</f>
        <v>#REF!</v>
      </c>
      <c r="I129" s="51"/>
      <c r="J129" s="51"/>
      <c r="K129" s="51"/>
      <c r="L129" s="51"/>
      <c r="M129" s="65" t="e">
        <f>IF($C129&lt;&gt;0,IF(ISNA(VLOOKUP($A129,DSLOP,DS_THI!M$4,0))=FALSE,VLOOKUP($A129,DSLOP,DS_THI!M$4,0),""),"")</f>
        <v>#REF!</v>
      </c>
    </row>
    <row r="130" spans="1:13" s="14" customFormat="1" ht="18.75" customHeight="1">
      <c r="A130" s="13">
        <f t="shared" si="5"/>
        <v>111</v>
      </c>
      <c r="B130" s="48">
        <f t="shared" si="6"/>
        <v>18</v>
      </c>
      <c r="C130" s="48" t="e">
        <f>IF(ISNA(VLOOKUP($A130,DSLOP,DS_THI!C$4,0))=FALSE,VLOOKUP($A130,DSLOP,DS_THI!C$4,0),"")</f>
        <v>#REF!</v>
      </c>
      <c r="D130" s="49" t="e">
        <f>IF(ISNA(VLOOKUP($A130,DSLOP,DS_THI!D$4,0))=FALSE,VLOOKUP($A130,DSLOP,DS_THI!D$4,0),"")</f>
        <v>#REF!</v>
      </c>
      <c r="E130" s="50" t="e">
        <f>IF(ISNA(VLOOKUP($A130,DSLOP,DS_THI!E$4,0))=FALSE,VLOOKUP($A130,DSLOP,DS_THI!E$4,0),"")</f>
        <v>#REF!</v>
      </c>
      <c r="F130" s="99" t="e">
        <f>IF(ISNA(VLOOKUP($A130,DSLOP,DS_THI!F$4,0))=FALSE,VLOOKUP($A130,DSLOP,DS_THI!F$4,0),"")</f>
        <v>#REF!</v>
      </c>
      <c r="G130" s="101" t="e">
        <f>IF(ISNA(VLOOKUP($A130,DSLOP,DS_THI!G$4,0))=FALSE,VLOOKUP($A130,DSLOP,DS_THI!G$4,0),"")</f>
        <v>#REF!</v>
      </c>
      <c r="H130" s="100" t="e">
        <f>IF(ISNA(VLOOKUP($A130,DSLOP,DS_THI!H$4,0))=FALSE,VLOOKUP($A130,DSLOP,DS_THI!H$4,0),"")</f>
        <v>#REF!</v>
      </c>
      <c r="I130" s="51"/>
      <c r="J130" s="51"/>
      <c r="K130" s="51"/>
      <c r="L130" s="51"/>
      <c r="M130" s="65" t="e">
        <f>IF($C130&lt;&gt;0,IF(ISNA(VLOOKUP($A130,DSLOP,DS_THI!M$4,0))=FALSE,VLOOKUP($A130,DSLOP,DS_THI!M$4,0),""),"")</f>
        <v>#REF!</v>
      </c>
    </row>
    <row r="131" spans="1:13" s="14" customFormat="1" ht="18.75" customHeight="1">
      <c r="A131" s="13">
        <f t="shared" si="5"/>
        <v>112</v>
      </c>
      <c r="B131" s="48">
        <f t="shared" si="6"/>
        <v>19</v>
      </c>
      <c r="C131" s="48" t="e">
        <f>IF(ISNA(VLOOKUP($A131,DSLOP,DS_THI!C$4,0))=FALSE,VLOOKUP($A131,DSLOP,DS_THI!C$4,0),"")</f>
        <v>#REF!</v>
      </c>
      <c r="D131" s="49" t="e">
        <f>IF(ISNA(VLOOKUP($A131,DSLOP,DS_THI!D$4,0))=FALSE,VLOOKUP($A131,DSLOP,DS_THI!D$4,0),"")</f>
        <v>#REF!</v>
      </c>
      <c r="E131" s="50" t="e">
        <f>IF(ISNA(VLOOKUP($A131,DSLOP,DS_THI!E$4,0))=FALSE,VLOOKUP($A131,DSLOP,DS_THI!E$4,0),"")</f>
        <v>#REF!</v>
      </c>
      <c r="F131" s="99" t="e">
        <f>IF(ISNA(VLOOKUP($A131,DSLOP,DS_THI!F$4,0))=FALSE,VLOOKUP($A131,DSLOP,DS_THI!F$4,0),"")</f>
        <v>#REF!</v>
      </c>
      <c r="G131" s="101" t="e">
        <f>IF(ISNA(VLOOKUP($A131,DSLOP,DS_THI!G$4,0))=FALSE,VLOOKUP($A131,DSLOP,DS_THI!G$4,0),"")</f>
        <v>#REF!</v>
      </c>
      <c r="H131" s="100" t="e">
        <f>IF(ISNA(VLOOKUP($A131,DSLOP,DS_THI!H$4,0))=FALSE,VLOOKUP($A131,DSLOP,DS_THI!H$4,0),"")</f>
        <v>#REF!</v>
      </c>
      <c r="I131" s="51"/>
      <c r="J131" s="51"/>
      <c r="K131" s="51"/>
      <c r="L131" s="51"/>
      <c r="M131" s="65" t="e">
        <f>IF($C131&lt;&gt;0,IF(ISNA(VLOOKUP($A131,DSLOP,DS_THI!M$4,0))=FALSE,VLOOKUP($A131,DSLOP,DS_THI!M$4,0),""),"")</f>
        <v>#REF!</v>
      </c>
    </row>
    <row r="132" spans="1:13" s="14" customFormat="1" ht="18.75" customHeight="1">
      <c r="A132" s="13">
        <f t="shared" si="5"/>
        <v>113</v>
      </c>
      <c r="B132" s="48">
        <f t="shared" si="6"/>
        <v>20</v>
      </c>
      <c r="C132" s="48" t="e">
        <f>IF(ISNA(VLOOKUP($A132,DSLOP,DS_THI!C$4,0))=FALSE,VLOOKUP($A132,DSLOP,DS_THI!C$4,0),"")</f>
        <v>#REF!</v>
      </c>
      <c r="D132" s="49" t="e">
        <f>IF(ISNA(VLOOKUP($A132,DSLOP,DS_THI!D$4,0))=FALSE,VLOOKUP($A132,DSLOP,DS_THI!D$4,0),"")</f>
        <v>#REF!</v>
      </c>
      <c r="E132" s="50" t="e">
        <f>IF(ISNA(VLOOKUP($A132,DSLOP,DS_THI!E$4,0))=FALSE,VLOOKUP($A132,DSLOP,DS_THI!E$4,0),"")</f>
        <v>#REF!</v>
      </c>
      <c r="F132" s="99" t="e">
        <f>IF(ISNA(VLOOKUP($A132,DSLOP,DS_THI!F$4,0))=FALSE,VLOOKUP($A132,DSLOP,DS_THI!F$4,0),"")</f>
        <v>#REF!</v>
      </c>
      <c r="G132" s="101" t="e">
        <f>IF(ISNA(VLOOKUP($A132,DSLOP,DS_THI!G$4,0))=FALSE,VLOOKUP($A132,DSLOP,DS_THI!G$4,0),"")</f>
        <v>#REF!</v>
      </c>
      <c r="H132" s="100" t="e">
        <f>IF(ISNA(VLOOKUP($A132,DSLOP,DS_THI!H$4,0))=FALSE,VLOOKUP($A132,DSLOP,DS_THI!H$4,0),"")</f>
        <v>#REF!</v>
      </c>
      <c r="I132" s="51"/>
      <c r="J132" s="51"/>
      <c r="K132" s="51"/>
      <c r="L132" s="51"/>
      <c r="M132" s="65" t="e">
        <f>IF($C132&lt;&gt;0,IF(ISNA(VLOOKUP($A132,DSLOP,DS_THI!M$4,0))=FALSE,VLOOKUP($A132,DSLOP,DS_THI!M$4,0),""),"")</f>
        <v>#REF!</v>
      </c>
    </row>
    <row r="133" spans="1:13" s="14" customFormat="1" ht="18.75" customHeight="1">
      <c r="A133" s="13">
        <f t="shared" si="5"/>
        <v>114</v>
      </c>
      <c r="B133" s="48">
        <f t="shared" si="6"/>
        <v>21</v>
      </c>
      <c r="C133" s="48" t="e">
        <f>IF(ISNA(VLOOKUP($A133,DSLOP,DS_THI!C$4,0))=FALSE,VLOOKUP($A133,DSLOP,DS_THI!C$4,0),"")</f>
        <v>#REF!</v>
      </c>
      <c r="D133" s="49" t="e">
        <f>IF(ISNA(VLOOKUP($A133,DSLOP,DS_THI!D$4,0))=FALSE,VLOOKUP($A133,DSLOP,DS_THI!D$4,0),"")</f>
        <v>#REF!</v>
      </c>
      <c r="E133" s="50" t="e">
        <f>IF(ISNA(VLOOKUP($A133,DSLOP,DS_THI!E$4,0))=FALSE,VLOOKUP($A133,DSLOP,DS_THI!E$4,0),"")</f>
        <v>#REF!</v>
      </c>
      <c r="F133" s="99" t="e">
        <f>IF(ISNA(VLOOKUP($A133,DSLOP,DS_THI!F$4,0))=FALSE,VLOOKUP($A133,DSLOP,DS_THI!F$4,0),"")</f>
        <v>#REF!</v>
      </c>
      <c r="G133" s="101" t="e">
        <f>IF(ISNA(VLOOKUP($A133,DSLOP,DS_THI!G$4,0))=FALSE,VLOOKUP($A133,DSLOP,DS_THI!G$4,0),"")</f>
        <v>#REF!</v>
      </c>
      <c r="H133" s="100" t="e">
        <f>IF(ISNA(VLOOKUP($A133,DSLOP,DS_THI!H$4,0))=FALSE,VLOOKUP($A133,DSLOP,DS_THI!H$4,0),"")</f>
        <v>#REF!</v>
      </c>
      <c r="I133" s="51"/>
      <c r="J133" s="51"/>
      <c r="K133" s="51"/>
      <c r="L133" s="51"/>
      <c r="M133" s="65" t="e">
        <f>IF($C133&lt;&gt;0,IF(ISNA(VLOOKUP($A133,DSLOP,DS_THI!M$4,0))=FALSE,VLOOKUP($A133,DSLOP,DS_THI!M$4,0),""),"")</f>
        <v>#REF!</v>
      </c>
    </row>
    <row r="134" spans="1:13" s="14" customFormat="1" ht="18.75" customHeight="1">
      <c r="A134" s="13">
        <f t="shared" si="5"/>
        <v>115</v>
      </c>
      <c r="B134" s="48">
        <f t="shared" si="6"/>
        <v>22</v>
      </c>
      <c r="C134" s="48" t="e">
        <f>IF(ISNA(VLOOKUP($A134,DSLOP,DS_THI!C$4,0))=FALSE,VLOOKUP($A134,DSLOP,DS_THI!C$4,0),"")</f>
        <v>#REF!</v>
      </c>
      <c r="D134" s="49" t="e">
        <f>IF(ISNA(VLOOKUP($A134,DSLOP,DS_THI!D$4,0))=FALSE,VLOOKUP($A134,DSLOP,DS_THI!D$4,0),"")</f>
        <v>#REF!</v>
      </c>
      <c r="E134" s="50" t="e">
        <f>IF(ISNA(VLOOKUP($A134,DSLOP,DS_THI!E$4,0))=FALSE,VLOOKUP($A134,DSLOP,DS_THI!E$4,0),"")</f>
        <v>#REF!</v>
      </c>
      <c r="F134" s="99" t="e">
        <f>IF(ISNA(VLOOKUP($A134,DSLOP,DS_THI!F$4,0))=FALSE,VLOOKUP($A134,DSLOP,DS_THI!F$4,0),"")</f>
        <v>#REF!</v>
      </c>
      <c r="G134" s="101" t="e">
        <f>IF(ISNA(VLOOKUP($A134,DSLOP,DS_THI!G$4,0))=FALSE,VLOOKUP($A134,DSLOP,DS_THI!G$4,0),"")</f>
        <v>#REF!</v>
      </c>
      <c r="H134" s="100" t="e">
        <f>IF(ISNA(VLOOKUP($A134,DSLOP,DS_THI!H$4,0))=FALSE,VLOOKUP($A134,DSLOP,DS_THI!H$4,0),"")</f>
        <v>#REF!</v>
      </c>
      <c r="I134" s="51"/>
      <c r="J134" s="51"/>
      <c r="K134" s="51"/>
      <c r="L134" s="51"/>
      <c r="M134" s="65" t="e">
        <f>IF($C134&lt;&gt;0,IF(ISNA(VLOOKUP($A134,DSLOP,DS_THI!M$4,0))=FALSE,VLOOKUP($A134,DSLOP,DS_THI!M$4,0),""),"")</f>
        <v>#REF!</v>
      </c>
    </row>
    <row r="135" spans="1:13" s="14" customFormat="1" ht="18.75" customHeight="1">
      <c r="A135" s="13">
        <f t="shared" si="5"/>
        <v>116</v>
      </c>
      <c r="B135" s="48">
        <f t="shared" si="6"/>
        <v>23</v>
      </c>
      <c r="C135" s="48" t="e">
        <f>IF(ISNA(VLOOKUP($A135,DSLOP,DS_THI!C$4,0))=FALSE,VLOOKUP($A135,DSLOP,DS_THI!C$4,0),"")</f>
        <v>#REF!</v>
      </c>
      <c r="D135" s="49" t="e">
        <f>IF(ISNA(VLOOKUP($A135,DSLOP,DS_THI!D$4,0))=FALSE,VLOOKUP($A135,DSLOP,DS_THI!D$4,0),"")</f>
        <v>#REF!</v>
      </c>
      <c r="E135" s="50" t="e">
        <f>IF(ISNA(VLOOKUP($A135,DSLOP,DS_THI!E$4,0))=FALSE,VLOOKUP($A135,DSLOP,DS_THI!E$4,0),"")</f>
        <v>#REF!</v>
      </c>
      <c r="F135" s="99" t="e">
        <f>IF(ISNA(VLOOKUP($A135,DSLOP,DS_THI!F$4,0))=FALSE,VLOOKUP($A135,DSLOP,DS_THI!F$4,0),"")</f>
        <v>#REF!</v>
      </c>
      <c r="G135" s="101" t="e">
        <f>IF(ISNA(VLOOKUP($A135,DSLOP,DS_THI!G$4,0))=FALSE,VLOOKUP($A135,DSLOP,DS_THI!G$4,0),"")</f>
        <v>#REF!</v>
      </c>
      <c r="H135" s="100" t="e">
        <f>IF(ISNA(VLOOKUP($A135,DSLOP,DS_THI!H$4,0))=FALSE,VLOOKUP($A135,DSLOP,DS_THI!H$4,0),"")</f>
        <v>#REF!</v>
      </c>
      <c r="I135" s="51"/>
      <c r="J135" s="51"/>
      <c r="K135" s="51"/>
      <c r="L135" s="51"/>
      <c r="M135" s="65" t="e">
        <f>IF($C135&lt;&gt;0,IF(ISNA(VLOOKUP($A135,DSLOP,DS_THI!M$4,0))=FALSE,VLOOKUP($A135,DSLOP,DS_THI!M$4,0),""),"")</f>
        <v>#REF!</v>
      </c>
    </row>
    <row r="136" spans="1:13" s="14" customFormat="1" ht="18.75" customHeight="1">
      <c r="A136" s="13">
        <f t="shared" si="5"/>
        <v>117</v>
      </c>
      <c r="B136" s="48">
        <f t="shared" si="6"/>
        <v>24</v>
      </c>
      <c r="C136" s="48" t="e">
        <f>IF(ISNA(VLOOKUP($A136,DSLOP,DS_THI!C$4,0))=FALSE,VLOOKUP($A136,DSLOP,DS_THI!C$4,0),"")</f>
        <v>#REF!</v>
      </c>
      <c r="D136" s="49" t="e">
        <f>IF(ISNA(VLOOKUP($A136,DSLOP,DS_THI!D$4,0))=FALSE,VLOOKUP($A136,DSLOP,DS_THI!D$4,0),"")</f>
        <v>#REF!</v>
      </c>
      <c r="E136" s="50" t="e">
        <f>IF(ISNA(VLOOKUP($A136,DSLOP,DS_THI!E$4,0))=FALSE,VLOOKUP($A136,DSLOP,DS_THI!E$4,0),"")</f>
        <v>#REF!</v>
      </c>
      <c r="F136" s="99" t="e">
        <f>IF(ISNA(VLOOKUP($A136,DSLOP,DS_THI!F$4,0))=FALSE,VLOOKUP($A136,DSLOP,DS_THI!F$4,0),"")</f>
        <v>#REF!</v>
      </c>
      <c r="G136" s="101" t="e">
        <f>IF(ISNA(VLOOKUP($A136,DSLOP,DS_THI!G$4,0))=FALSE,VLOOKUP($A136,DSLOP,DS_THI!G$4,0),"")</f>
        <v>#REF!</v>
      </c>
      <c r="H136" s="100" t="e">
        <f>IF(ISNA(VLOOKUP($A136,DSLOP,DS_THI!H$4,0))=FALSE,VLOOKUP($A136,DSLOP,DS_THI!H$4,0),"")</f>
        <v>#REF!</v>
      </c>
      <c r="I136" s="51"/>
      <c r="J136" s="51"/>
      <c r="K136" s="51"/>
      <c r="L136" s="51"/>
      <c r="M136" s="65" t="e">
        <f>IF($C136&lt;&gt;0,IF(ISNA(VLOOKUP($A136,DSLOP,DS_THI!M$4,0))=FALSE,VLOOKUP($A136,DSLOP,DS_THI!M$4,0),""),"")</f>
        <v>#REF!</v>
      </c>
    </row>
    <row r="137" spans="1:13" s="14" customFormat="1" ht="18.75" customHeight="1">
      <c r="A137" s="13">
        <f t="shared" si="5"/>
        <v>118</v>
      </c>
      <c r="B137" s="48">
        <f t="shared" si="6"/>
        <v>25</v>
      </c>
      <c r="C137" s="48" t="e">
        <f>IF(ISNA(VLOOKUP($A137,DSLOP,DS_THI!C$4,0))=FALSE,VLOOKUP($A137,DSLOP,DS_THI!C$4,0),"")</f>
        <v>#REF!</v>
      </c>
      <c r="D137" s="49" t="e">
        <f>IF(ISNA(VLOOKUP($A137,DSLOP,DS_THI!D$4,0))=FALSE,VLOOKUP($A137,DSLOP,DS_THI!D$4,0),"")</f>
        <v>#REF!</v>
      </c>
      <c r="E137" s="50" t="e">
        <f>IF(ISNA(VLOOKUP($A137,DSLOP,DS_THI!E$4,0))=FALSE,VLOOKUP($A137,DSLOP,DS_THI!E$4,0),"")</f>
        <v>#REF!</v>
      </c>
      <c r="F137" s="99" t="e">
        <f>IF(ISNA(VLOOKUP($A137,DSLOP,DS_THI!F$4,0))=FALSE,VLOOKUP($A137,DSLOP,DS_THI!F$4,0),"")</f>
        <v>#REF!</v>
      </c>
      <c r="G137" s="101" t="e">
        <f>IF(ISNA(VLOOKUP($A137,DSLOP,DS_THI!G$4,0))=FALSE,VLOOKUP($A137,DSLOP,DS_THI!G$4,0),"")</f>
        <v>#REF!</v>
      </c>
      <c r="H137" s="100" t="e">
        <f>IF(ISNA(VLOOKUP($A137,DSLOP,DS_THI!H$4,0))=FALSE,VLOOKUP($A137,DSLOP,DS_THI!H$4,0),"")</f>
        <v>#REF!</v>
      </c>
      <c r="I137" s="51"/>
      <c r="J137" s="51"/>
      <c r="K137" s="51"/>
      <c r="L137" s="51"/>
      <c r="M137" s="65" t="e">
        <f>IF($C137&lt;&gt;0,IF(ISNA(VLOOKUP($A137,DSLOP,DS_THI!M$4,0))=FALSE,VLOOKUP($A137,DSLOP,DS_THI!M$4,0),""),"")</f>
        <v>#REF!</v>
      </c>
    </row>
    <row r="138" spans="1:13" s="14" customFormat="1" ht="18.75" customHeight="1">
      <c r="A138" s="13">
        <f t="shared" si="5"/>
        <v>119</v>
      </c>
      <c r="B138" s="48">
        <f t="shared" si="6"/>
        <v>26</v>
      </c>
      <c r="C138" s="48" t="e">
        <f>IF(ISNA(VLOOKUP($A138,DSLOP,DS_THI!C$4,0))=FALSE,VLOOKUP($A138,DSLOP,DS_THI!C$4,0),"")</f>
        <v>#REF!</v>
      </c>
      <c r="D138" s="49" t="e">
        <f>IF(ISNA(VLOOKUP($A138,DSLOP,DS_THI!D$4,0))=FALSE,VLOOKUP($A138,DSLOP,DS_THI!D$4,0),"")</f>
        <v>#REF!</v>
      </c>
      <c r="E138" s="50" t="e">
        <f>IF(ISNA(VLOOKUP($A138,DSLOP,DS_THI!E$4,0))=FALSE,VLOOKUP($A138,DSLOP,DS_THI!E$4,0),"")</f>
        <v>#REF!</v>
      </c>
      <c r="F138" s="99" t="e">
        <f>IF(ISNA(VLOOKUP($A138,DSLOP,DS_THI!F$4,0))=FALSE,VLOOKUP($A138,DSLOP,DS_THI!F$4,0),"")</f>
        <v>#REF!</v>
      </c>
      <c r="G138" s="101" t="e">
        <f>IF(ISNA(VLOOKUP($A138,DSLOP,DS_THI!G$4,0))=FALSE,VLOOKUP($A138,DSLOP,DS_THI!G$4,0),"")</f>
        <v>#REF!</v>
      </c>
      <c r="H138" s="100" t="e">
        <f>IF(ISNA(VLOOKUP($A138,DSLOP,DS_THI!H$4,0))=FALSE,VLOOKUP($A138,DSLOP,DS_THI!H$4,0),"")</f>
        <v>#REF!</v>
      </c>
      <c r="I138" s="51"/>
      <c r="J138" s="51"/>
      <c r="K138" s="51"/>
      <c r="L138" s="51"/>
      <c r="M138" s="65" t="e">
        <f>IF($C138&lt;&gt;0,IF(ISNA(VLOOKUP($A138,DSLOP,DS_THI!M$4,0))=FALSE,VLOOKUP($A138,DSLOP,DS_THI!M$4,0),""),"")</f>
        <v>#REF!</v>
      </c>
    </row>
    <row r="139" spans="1:13" s="14" customFormat="1" ht="18.75" customHeight="1">
      <c r="A139" s="13">
        <f t="shared" si="5"/>
        <v>120</v>
      </c>
      <c r="B139" s="48">
        <f t="shared" si="6"/>
        <v>27</v>
      </c>
      <c r="C139" s="48" t="e">
        <f>IF(ISNA(VLOOKUP($A139,DSLOP,DS_THI!C$4,0))=FALSE,VLOOKUP($A139,DSLOP,DS_THI!C$4,0),"")</f>
        <v>#REF!</v>
      </c>
      <c r="D139" s="49" t="e">
        <f>IF(ISNA(VLOOKUP($A139,DSLOP,DS_THI!D$4,0))=FALSE,VLOOKUP($A139,DSLOP,DS_THI!D$4,0),"")</f>
        <v>#REF!</v>
      </c>
      <c r="E139" s="50" t="e">
        <f>IF(ISNA(VLOOKUP($A139,DSLOP,DS_THI!E$4,0))=FALSE,VLOOKUP($A139,DSLOP,DS_THI!E$4,0),"")</f>
        <v>#REF!</v>
      </c>
      <c r="F139" s="99" t="e">
        <f>IF(ISNA(VLOOKUP($A139,DSLOP,DS_THI!F$4,0))=FALSE,VLOOKUP($A139,DSLOP,DS_THI!F$4,0),"")</f>
        <v>#REF!</v>
      </c>
      <c r="G139" s="101" t="e">
        <f>IF(ISNA(VLOOKUP($A139,DSLOP,DS_THI!G$4,0))=FALSE,VLOOKUP($A139,DSLOP,DS_THI!G$4,0),"")</f>
        <v>#REF!</v>
      </c>
      <c r="H139" s="100" t="e">
        <f>IF(ISNA(VLOOKUP($A139,DSLOP,DS_THI!H$4,0))=FALSE,VLOOKUP($A139,DSLOP,DS_THI!H$4,0),"")</f>
        <v>#REF!</v>
      </c>
      <c r="I139" s="51"/>
      <c r="J139" s="51"/>
      <c r="K139" s="51"/>
      <c r="L139" s="51"/>
      <c r="M139" s="65" t="e">
        <f>IF($C139&lt;&gt;0,IF(ISNA(VLOOKUP($A139,DSLOP,DS_THI!M$4,0))=FALSE,VLOOKUP($A139,DSLOP,DS_THI!M$4,0),""),"")</f>
        <v>#REF!</v>
      </c>
    </row>
    <row r="140" spans="1:13" s="14" customFormat="1" ht="18.75" customHeight="1">
      <c r="A140" s="13">
        <f t="shared" si="5"/>
        <v>121</v>
      </c>
      <c r="B140" s="48">
        <f t="shared" si="6"/>
        <v>28</v>
      </c>
      <c r="C140" s="48" t="e">
        <f>IF(ISNA(VLOOKUP($A140,DSLOP,DS_THI!C$4,0))=FALSE,VLOOKUP($A140,DSLOP,DS_THI!C$4,0),"")</f>
        <v>#REF!</v>
      </c>
      <c r="D140" s="49" t="e">
        <f>IF(ISNA(VLOOKUP($A140,DSLOP,DS_THI!D$4,0))=FALSE,VLOOKUP($A140,DSLOP,DS_THI!D$4,0),"")</f>
        <v>#REF!</v>
      </c>
      <c r="E140" s="50" t="e">
        <f>IF(ISNA(VLOOKUP($A140,DSLOP,DS_THI!E$4,0))=FALSE,VLOOKUP($A140,DSLOP,DS_THI!E$4,0),"")</f>
        <v>#REF!</v>
      </c>
      <c r="F140" s="99" t="e">
        <f>IF(ISNA(VLOOKUP($A140,DSLOP,DS_THI!F$4,0))=FALSE,VLOOKUP($A140,DSLOP,DS_THI!F$4,0),"")</f>
        <v>#REF!</v>
      </c>
      <c r="G140" s="101" t="e">
        <f>IF(ISNA(VLOOKUP($A140,DSLOP,DS_THI!G$4,0))=FALSE,VLOOKUP($A140,DSLOP,DS_THI!G$4,0),"")</f>
        <v>#REF!</v>
      </c>
      <c r="H140" s="100" t="e">
        <f>IF(ISNA(VLOOKUP($A140,DSLOP,DS_THI!H$4,0))=FALSE,VLOOKUP($A140,DSLOP,DS_THI!H$4,0),"")</f>
        <v>#REF!</v>
      </c>
      <c r="I140" s="51"/>
      <c r="J140" s="51"/>
      <c r="K140" s="51"/>
      <c r="L140" s="51"/>
      <c r="M140" s="65" t="e">
        <f>IF($C140&lt;&gt;0,IF(ISNA(VLOOKUP($A140,DSLOP,DS_THI!M$4,0))=FALSE,VLOOKUP($A140,DSLOP,DS_THI!M$4,0),""),"")</f>
        <v>#REF!</v>
      </c>
    </row>
    <row r="141" spans="1:13" s="14" customFormat="1" ht="18.75" customHeight="1">
      <c r="A141" s="13">
        <f t="shared" si="5"/>
        <v>122</v>
      </c>
      <c r="B141" s="48">
        <f t="shared" si="6"/>
        <v>29</v>
      </c>
      <c r="C141" s="48" t="e">
        <f>IF(ISNA(VLOOKUP($A141,DSLOP,DS_THI!C$4,0))=FALSE,VLOOKUP($A141,DSLOP,DS_THI!C$4,0),"")</f>
        <v>#REF!</v>
      </c>
      <c r="D141" s="49" t="e">
        <f>IF(ISNA(VLOOKUP($A141,DSLOP,DS_THI!D$4,0))=FALSE,VLOOKUP($A141,DSLOP,DS_THI!D$4,0),"")</f>
        <v>#REF!</v>
      </c>
      <c r="E141" s="50" t="e">
        <f>IF(ISNA(VLOOKUP($A141,DSLOP,DS_THI!E$4,0))=FALSE,VLOOKUP($A141,DSLOP,DS_THI!E$4,0),"")</f>
        <v>#REF!</v>
      </c>
      <c r="F141" s="99" t="e">
        <f>IF(ISNA(VLOOKUP($A141,DSLOP,DS_THI!F$4,0))=FALSE,VLOOKUP($A141,DSLOP,DS_THI!F$4,0),"")</f>
        <v>#REF!</v>
      </c>
      <c r="G141" s="101" t="e">
        <f>IF(ISNA(VLOOKUP($A141,DSLOP,DS_THI!G$4,0))=FALSE,VLOOKUP($A141,DSLOP,DS_THI!G$4,0),"")</f>
        <v>#REF!</v>
      </c>
      <c r="H141" s="100" t="e">
        <f>IF(ISNA(VLOOKUP($A141,DSLOP,DS_THI!H$4,0))=FALSE,VLOOKUP($A141,DSLOP,DS_THI!H$4,0),"")</f>
        <v>#REF!</v>
      </c>
      <c r="I141" s="51"/>
      <c r="J141" s="51"/>
      <c r="K141" s="51"/>
      <c r="L141" s="51"/>
      <c r="M141" s="65" t="e">
        <f>IF($C141&lt;&gt;0,IF(ISNA(VLOOKUP($A141,DSLOP,DS_THI!M$4,0))=FALSE,VLOOKUP($A141,DSLOP,DS_THI!M$4,0),""),"")</f>
        <v>#REF!</v>
      </c>
    </row>
    <row r="142" spans="1:13" s="14" customFormat="1" ht="18.75" customHeight="1">
      <c r="A142" s="13">
        <f t="shared" si="5"/>
        <v>123</v>
      </c>
      <c r="B142" s="48">
        <f t="shared" si="6"/>
        <v>30</v>
      </c>
      <c r="C142" s="48" t="e">
        <f>IF(ISNA(VLOOKUP($A142,DSLOP,DS_THI!C$4,0))=FALSE,VLOOKUP($A142,DSLOP,DS_THI!C$4,0),"")</f>
        <v>#REF!</v>
      </c>
      <c r="D142" s="49" t="e">
        <f>IF(ISNA(VLOOKUP($A142,DSLOP,DS_THI!D$4,0))=FALSE,VLOOKUP($A142,DSLOP,DS_THI!D$4,0),"")</f>
        <v>#REF!</v>
      </c>
      <c r="E142" s="50" t="e">
        <f>IF(ISNA(VLOOKUP($A142,DSLOP,DS_THI!E$4,0))=FALSE,VLOOKUP($A142,DSLOP,DS_THI!E$4,0),"")</f>
        <v>#REF!</v>
      </c>
      <c r="F142" s="99" t="e">
        <f>IF(ISNA(VLOOKUP($A142,DSLOP,DS_THI!F$4,0))=FALSE,VLOOKUP($A142,DSLOP,DS_THI!F$4,0),"")</f>
        <v>#REF!</v>
      </c>
      <c r="G142" s="101" t="e">
        <f>IF(ISNA(VLOOKUP($A142,DSLOP,DS_THI!G$4,0))=FALSE,VLOOKUP($A142,DSLOP,DS_THI!G$4,0),"")</f>
        <v>#REF!</v>
      </c>
      <c r="H142" s="100" t="e">
        <f>IF(ISNA(VLOOKUP($A142,DSLOP,DS_THI!H$4,0))=FALSE,VLOOKUP($A142,DSLOP,DS_THI!H$4,0),"")</f>
        <v>#REF!</v>
      </c>
      <c r="I142" s="51"/>
      <c r="J142" s="51"/>
      <c r="K142" s="51"/>
      <c r="L142" s="51"/>
      <c r="M142" s="65" t="e">
        <f>IF($C142&lt;&gt;0,IF(ISNA(VLOOKUP($A142,DSLOP,DS_THI!M$4,0))=FALSE,VLOOKUP($A142,DSLOP,DS_THI!M$4,0),""),"")</f>
        <v>#REF!</v>
      </c>
    </row>
    <row r="143" spans="1:13" s="14" customFormat="1" ht="18.75" customHeight="1">
      <c r="A143" s="13">
        <f>IF(ISNUMBER(N143),N143+1,IF(B143&lt;=$O$3,A142+1,""))</f>
        <v>124</v>
      </c>
      <c r="B143" s="48">
        <f t="shared" si="6"/>
        <v>31</v>
      </c>
      <c r="C143" s="48" t="e">
        <f>IF(ISNA(VLOOKUP($A143,DSLOP,DS_THI!C$4,0))=FALSE,VLOOKUP($A143,DSLOP,DS_THI!C$4,0),"")</f>
        <v>#REF!</v>
      </c>
      <c r="D143" s="49" t="e">
        <f>IF(ISNA(VLOOKUP($A143,DSLOP,DS_THI!D$4,0))=FALSE,VLOOKUP($A143,DSLOP,DS_THI!D$4,0),"")</f>
        <v>#REF!</v>
      </c>
      <c r="E143" s="50" t="e">
        <f>IF(ISNA(VLOOKUP($A143,DSLOP,DS_THI!E$4,0))=FALSE,VLOOKUP($A143,DSLOP,DS_THI!E$4,0),"")</f>
        <v>#REF!</v>
      </c>
      <c r="F143" s="99" t="e">
        <f>IF(ISNA(VLOOKUP($A143,DSLOP,DS_THI!F$4,0))=FALSE,VLOOKUP($A143,DSLOP,DS_THI!F$4,0),"")</f>
        <v>#REF!</v>
      </c>
      <c r="G143" s="101" t="e">
        <f>IF(ISNA(VLOOKUP($A143,DSLOP,DS_THI!G$4,0))=FALSE,VLOOKUP($A143,DSLOP,DS_THI!G$4,0),"")</f>
        <v>#REF!</v>
      </c>
      <c r="H143" s="100" t="e">
        <f>IF(ISNA(VLOOKUP($A143,DSLOP,DS_THI!H$4,0))=FALSE,VLOOKUP($A143,DSLOP,DS_THI!H$4,0),"")</f>
        <v>#REF!</v>
      </c>
      <c r="I143" s="51"/>
      <c r="J143" s="51"/>
      <c r="K143" s="51"/>
      <c r="L143" s="51"/>
      <c r="M143" s="65" t="e">
        <f>IF($C143&lt;&gt;0,IF(ISNA(VLOOKUP($A143,DSLOP,DS_THI!M$4,0))=FALSE,VLOOKUP($A143,DSLOP,DS_THI!M$4,0),""),"")</f>
        <v>#REF!</v>
      </c>
    </row>
    <row r="144" spans="1:13" s="14" customFormat="1" ht="18.75" customHeight="1">
      <c r="A144" s="13" t="str">
        <f>IF(ISNUMBER(N144),N144+1,IF(B144&lt;=$O$3,A143+1,""))</f>
        <v/>
      </c>
      <c r="B144" s="48">
        <f t="shared" si="6"/>
        <v>32</v>
      </c>
      <c r="C144" s="48" t="e">
        <f>IF(ISNA(VLOOKUP($A144,DSLOP,DS_THI!C$4,0))=FALSE,VLOOKUP($A144,DSLOP,DS_THI!C$4,0),"")</f>
        <v>#REF!</v>
      </c>
      <c r="D144" s="49" t="e">
        <f>IF(ISNA(VLOOKUP($A144,DSLOP,DS_THI!D$4,0))=FALSE,VLOOKUP($A144,DSLOP,DS_THI!D$4,0),"")</f>
        <v>#REF!</v>
      </c>
      <c r="E144" s="50" t="e">
        <f>IF(ISNA(VLOOKUP($A144,DSLOP,DS_THI!E$4,0))=FALSE,VLOOKUP($A144,DSLOP,DS_THI!E$4,0),"")</f>
        <v>#REF!</v>
      </c>
      <c r="F144" s="99" t="e">
        <f>IF(ISNA(VLOOKUP($A144,DSLOP,DS_THI!F$4,0))=FALSE,VLOOKUP($A144,DSLOP,DS_THI!F$4,0),"")</f>
        <v>#REF!</v>
      </c>
      <c r="G144" s="101" t="e">
        <f>IF(ISNA(VLOOKUP($A144,DSLOP,DS_THI!G$4,0))=FALSE,VLOOKUP($A144,DSLOP,DS_THI!G$4,0),"")</f>
        <v>#REF!</v>
      </c>
      <c r="H144" s="100" t="e">
        <f>IF(ISNA(VLOOKUP($A144,DSLOP,DS_THI!H$4,0))=FALSE,VLOOKUP($A144,DSLOP,DS_THI!H$4,0),"")</f>
        <v>#REF!</v>
      </c>
      <c r="I144" s="51"/>
      <c r="J144" s="51"/>
      <c r="K144" s="51"/>
      <c r="L144" s="51"/>
      <c r="M144" s="65" t="e">
        <f>IF($C144&lt;&gt;0,IF(ISNA(VLOOKUP($A144,DSLOP,DS_THI!M$4,0))=FALSE,VLOOKUP($A144,DSLOP,DS_THI!M$4,0),""),"")</f>
        <v>#REF!</v>
      </c>
    </row>
    <row r="145" spans="1:17" ht="22.5" customHeight="1">
      <c r="A145" s="13" t="e">
        <f t="shared" ref="A145:A146" si="7">IF(ISNUMBER(N145),N145+1,IF(B145&lt;=$O$3,A144+1,""))</f>
        <v>#REF!</v>
      </c>
      <c r="B145" s="85" t="e">
        <f>#REF! &amp; " - Phòng : "&amp;O145&amp;" * "&amp;#REF!</f>
        <v>#REF!</v>
      </c>
      <c r="C145" s="86"/>
      <c r="D145" s="87"/>
      <c r="E145" s="88"/>
      <c r="F145" s="88"/>
      <c r="G145" s="86"/>
      <c r="H145" s="86"/>
      <c r="I145" s="89"/>
      <c r="J145" s="86"/>
      <c r="K145" s="89"/>
      <c r="L145" s="86"/>
      <c r="M145" s="189" t="e">
        <f>"Lần thi : "&amp;#REF!</f>
        <v>#REF!</v>
      </c>
      <c r="O145" s="90" t="e">
        <f>IF(ISERROR(FIND("-",SUBSTITUTE(Q145,O110&amp;"-","",1))),Q145,LEFT(SUBSTITUTE(Q145,O110&amp;"-","",1),FIND("-",SUBSTITUTE(Q145,O110&amp;"-","",1))-1))</f>
        <v>#REF!</v>
      </c>
      <c r="P145" s="91" t="s">
        <v>141</v>
      </c>
      <c r="Q145" s="91" t="e">
        <f>SUBSTITUTE(Q110,O110&amp;"-","",1)</f>
        <v>#REF!</v>
      </c>
    </row>
    <row r="146" spans="1:17" s="20" customFormat="1" ht="20.25" customHeight="1">
      <c r="A146" s="13" t="str">
        <f t="shared" si="7"/>
        <v/>
      </c>
      <c r="B146" s="299" t="s">
        <v>0</v>
      </c>
      <c r="C146" s="298" t="s">
        <v>218</v>
      </c>
      <c r="D146" s="294" t="s">
        <v>139</v>
      </c>
      <c r="E146" s="295"/>
      <c r="F146" s="298" t="s">
        <v>216</v>
      </c>
      <c r="G146" s="298" t="s">
        <v>217</v>
      </c>
      <c r="H146" s="298" t="s">
        <v>15</v>
      </c>
      <c r="I146" s="298" t="s">
        <v>21</v>
      </c>
      <c r="J146" s="298" t="s">
        <v>22</v>
      </c>
      <c r="K146" s="300" t="s">
        <v>34</v>
      </c>
      <c r="L146" s="301"/>
      <c r="M146" s="298" t="s">
        <v>17</v>
      </c>
    </row>
    <row r="147" spans="1:17" s="20" customFormat="1" ht="20.25" customHeight="1">
      <c r="A147" s="13" t="e">
        <f>IF(ISNUMBER(N147),N147+1,IF(B147&lt;=$O$3+5,A146+1,""))</f>
        <v>#VALUE!</v>
      </c>
      <c r="B147" s="299"/>
      <c r="C147" s="299"/>
      <c r="D147" s="296"/>
      <c r="E147" s="297"/>
      <c r="F147" s="299"/>
      <c r="G147" s="299"/>
      <c r="H147" s="299"/>
      <c r="I147" s="299"/>
      <c r="J147" s="299"/>
      <c r="K147" s="21" t="s">
        <v>16</v>
      </c>
      <c r="L147" s="21" t="s">
        <v>20</v>
      </c>
      <c r="M147" s="298"/>
    </row>
    <row r="148" spans="1:17" s="14" customFormat="1" ht="18.75" customHeight="1">
      <c r="A148" s="13">
        <f t="shared" ref="A148:A179" si="8">IF(ISNUMBER(N148),N148+1,IF(B148&lt;=$O$3+5,A147+1,""))</f>
        <v>125</v>
      </c>
      <c r="B148" s="48">
        <v>1</v>
      </c>
      <c r="C148" s="48" t="e">
        <f>IF(ISNA(VLOOKUP($A148,DSLOP,DS_THI!C$4,0))=FALSE,VLOOKUP($A148,DSLOP,DS_THI!C$4,0),"")</f>
        <v>#REF!</v>
      </c>
      <c r="D148" s="49" t="e">
        <f>IF(ISNA(VLOOKUP($A148,DSLOP,DS_THI!D$4,0))=FALSE,VLOOKUP($A148,DSLOP,DS_THI!D$4,0),"")</f>
        <v>#REF!</v>
      </c>
      <c r="E148" s="50" t="e">
        <f>IF(ISNA(VLOOKUP($A148,DSLOP,DS_THI!E$4,0))=FALSE,VLOOKUP($A148,DSLOP,DS_THI!E$4,0),"")</f>
        <v>#REF!</v>
      </c>
      <c r="F148" s="99" t="e">
        <f>IF(ISNA(VLOOKUP($A148,DSLOP,DS_THI!F$4,0))=FALSE,VLOOKUP($A148,DSLOP,DS_THI!F$4,0),"")</f>
        <v>#REF!</v>
      </c>
      <c r="G148" s="101" t="e">
        <f>IF(ISNA(VLOOKUP($A148,DSLOP,DS_THI!G$4,0))=FALSE,VLOOKUP($A148,DSLOP,DS_THI!G$4,0),"")</f>
        <v>#REF!</v>
      </c>
      <c r="H148" s="99" t="e">
        <f>IF(ISNA(VLOOKUP($A148,DSLOP,DS_THI!H$4,0))=FALSE,VLOOKUP($A148,DSLOP,DS_THI!H$4,0),"")</f>
        <v>#REF!</v>
      </c>
      <c r="I148" s="51"/>
      <c r="J148" s="51"/>
      <c r="K148" s="51"/>
      <c r="L148" s="51"/>
      <c r="M148" s="65" t="e">
        <f>IF($C148&lt;&gt;0,IF(ISNA(VLOOKUP($A148,DSLOP,DS_THI!M$4,0))=FALSE,VLOOKUP($A148,DSLOP,DS_THI!M$4,0),""),"")</f>
        <v>#REF!</v>
      </c>
      <c r="N148" s="14">
        <f>MAX(A113:A144)</f>
        <v>124</v>
      </c>
    </row>
    <row r="149" spans="1:17" s="14" customFormat="1" ht="18.75" customHeight="1">
      <c r="A149" s="13">
        <f t="shared" si="8"/>
        <v>126</v>
      </c>
      <c r="B149" s="48">
        <f t="shared" ref="B149:B179" si="9">B148+1</f>
        <v>2</v>
      </c>
      <c r="C149" s="48" t="e">
        <f>IF(ISNA(VLOOKUP($A149,DSLOP,DS_THI!C$4,0))=FALSE,VLOOKUP($A149,DSLOP,DS_THI!C$4,0),"")</f>
        <v>#REF!</v>
      </c>
      <c r="D149" s="49" t="e">
        <f>IF(ISNA(VLOOKUP($A149,DSLOP,DS_THI!D$4,0))=FALSE,VLOOKUP($A149,DSLOP,DS_THI!D$4,0),"")</f>
        <v>#REF!</v>
      </c>
      <c r="E149" s="50" t="e">
        <f>IF(ISNA(VLOOKUP($A149,DSLOP,DS_THI!E$4,0))=FALSE,VLOOKUP($A149,DSLOP,DS_THI!E$4,0),"")</f>
        <v>#REF!</v>
      </c>
      <c r="F149" s="99" t="e">
        <f>IF(ISNA(VLOOKUP($A149,DSLOP,DS_THI!F$4,0))=FALSE,VLOOKUP($A149,DSLOP,DS_THI!F$4,0),"")</f>
        <v>#REF!</v>
      </c>
      <c r="G149" s="101" t="e">
        <f>IF(ISNA(VLOOKUP($A149,DSLOP,DS_THI!G$4,0))=FALSE,VLOOKUP($A149,DSLOP,DS_THI!G$4,0),"")</f>
        <v>#REF!</v>
      </c>
      <c r="H149" s="100" t="e">
        <f>IF(ISNA(VLOOKUP($A149,DSLOP,DS_THI!H$4,0))=FALSE,VLOOKUP($A149,DSLOP,DS_THI!H$4,0),"")</f>
        <v>#REF!</v>
      </c>
      <c r="I149" s="51"/>
      <c r="J149" s="51"/>
      <c r="K149" s="51"/>
      <c r="L149" s="51"/>
      <c r="M149" s="65" t="e">
        <f>IF($C149&lt;&gt;0,IF(ISNA(VLOOKUP($A149,DSLOP,DS_THI!M$4,0))=FALSE,VLOOKUP($A149,DSLOP,DS_THI!M$4,0),""),"")</f>
        <v>#REF!</v>
      </c>
    </row>
    <row r="150" spans="1:17" s="14" customFormat="1" ht="18.75" customHeight="1">
      <c r="A150" s="13">
        <f t="shared" si="8"/>
        <v>127</v>
      </c>
      <c r="B150" s="48">
        <f t="shared" si="9"/>
        <v>3</v>
      </c>
      <c r="C150" s="48" t="e">
        <f>IF(ISNA(VLOOKUP($A150,DSLOP,DS_THI!C$4,0))=FALSE,VLOOKUP($A150,DSLOP,DS_THI!C$4,0),"")</f>
        <v>#REF!</v>
      </c>
      <c r="D150" s="49" t="e">
        <f>IF(ISNA(VLOOKUP($A150,DSLOP,DS_THI!D$4,0))=FALSE,VLOOKUP($A150,DSLOP,DS_THI!D$4,0),"")</f>
        <v>#REF!</v>
      </c>
      <c r="E150" s="50" t="e">
        <f>IF(ISNA(VLOOKUP($A150,DSLOP,DS_THI!E$4,0))=FALSE,VLOOKUP($A150,DSLOP,DS_THI!E$4,0),"")</f>
        <v>#REF!</v>
      </c>
      <c r="F150" s="99" t="e">
        <f>IF(ISNA(VLOOKUP($A150,DSLOP,DS_THI!F$4,0))=FALSE,VLOOKUP($A150,DSLOP,DS_THI!F$4,0),"")</f>
        <v>#REF!</v>
      </c>
      <c r="G150" s="101" t="e">
        <f>IF(ISNA(VLOOKUP($A150,DSLOP,DS_THI!G$4,0))=FALSE,VLOOKUP($A150,DSLOP,DS_THI!G$4,0),"")</f>
        <v>#REF!</v>
      </c>
      <c r="H150" s="100" t="e">
        <f>IF(ISNA(VLOOKUP($A150,DSLOP,DS_THI!H$4,0))=FALSE,VLOOKUP($A150,DSLOP,DS_THI!H$4,0),"")</f>
        <v>#REF!</v>
      </c>
      <c r="I150" s="51"/>
      <c r="J150" s="51"/>
      <c r="K150" s="51"/>
      <c r="L150" s="51"/>
      <c r="M150" s="65" t="e">
        <f>IF($C150&lt;&gt;0,IF(ISNA(VLOOKUP($A150,DSLOP,DS_THI!M$4,0))=FALSE,VLOOKUP($A150,DSLOP,DS_THI!M$4,0),""),"")</f>
        <v>#REF!</v>
      </c>
    </row>
    <row r="151" spans="1:17" s="14" customFormat="1" ht="18.75" customHeight="1">
      <c r="A151" s="13">
        <f t="shared" si="8"/>
        <v>128</v>
      </c>
      <c r="B151" s="48">
        <f t="shared" si="9"/>
        <v>4</v>
      </c>
      <c r="C151" s="48" t="e">
        <f>IF(ISNA(VLOOKUP($A151,DSLOP,DS_THI!C$4,0))=FALSE,VLOOKUP($A151,DSLOP,DS_THI!C$4,0),"")</f>
        <v>#REF!</v>
      </c>
      <c r="D151" s="49" t="e">
        <f>IF(ISNA(VLOOKUP($A151,DSLOP,DS_THI!D$4,0))=FALSE,VLOOKUP($A151,DSLOP,DS_THI!D$4,0),"")</f>
        <v>#REF!</v>
      </c>
      <c r="E151" s="50" t="e">
        <f>IF(ISNA(VLOOKUP($A151,DSLOP,DS_THI!E$4,0))=FALSE,VLOOKUP($A151,DSLOP,DS_THI!E$4,0),"")</f>
        <v>#REF!</v>
      </c>
      <c r="F151" s="99" t="e">
        <f>IF(ISNA(VLOOKUP($A151,DSLOP,DS_THI!F$4,0))=FALSE,VLOOKUP($A151,DSLOP,DS_THI!F$4,0),"")</f>
        <v>#REF!</v>
      </c>
      <c r="G151" s="101" t="e">
        <f>IF(ISNA(VLOOKUP($A151,DSLOP,DS_THI!G$4,0))=FALSE,VLOOKUP($A151,DSLOP,DS_THI!G$4,0),"")</f>
        <v>#REF!</v>
      </c>
      <c r="H151" s="100" t="e">
        <f>IF(ISNA(VLOOKUP($A151,DSLOP,DS_THI!H$4,0))=FALSE,VLOOKUP($A151,DSLOP,DS_THI!H$4,0),"")</f>
        <v>#REF!</v>
      </c>
      <c r="I151" s="51"/>
      <c r="J151" s="51"/>
      <c r="K151" s="51"/>
      <c r="L151" s="51"/>
      <c r="M151" s="65" t="e">
        <f>IF($C151&lt;&gt;0,IF(ISNA(VLOOKUP($A151,DSLOP,DS_THI!M$4,0))=FALSE,VLOOKUP($A151,DSLOP,DS_THI!M$4,0),""),"")</f>
        <v>#REF!</v>
      </c>
    </row>
    <row r="152" spans="1:17" s="14" customFormat="1" ht="18.75" customHeight="1">
      <c r="A152" s="13">
        <f t="shared" si="8"/>
        <v>129</v>
      </c>
      <c r="B152" s="48">
        <f t="shared" si="9"/>
        <v>5</v>
      </c>
      <c r="C152" s="48" t="e">
        <f>IF(ISNA(VLOOKUP($A152,DSLOP,DS_THI!C$4,0))=FALSE,VLOOKUP($A152,DSLOP,DS_THI!C$4,0),"")</f>
        <v>#REF!</v>
      </c>
      <c r="D152" s="49" t="e">
        <f>IF(ISNA(VLOOKUP($A152,DSLOP,DS_THI!D$4,0))=FALSE,VLOOKUP($A152,DSLOP,DS_THI!D$4,0),"")</f>
        <v>#REF!</v>
      </c>
      <c r="E152" s="50" t="e">
        <f>IF(ISNA(VLOOKUP($A152,DSLOP,DS_THI!E$4,0))=FALSE,VLOOKUP($A152,DSLOP,DS_THI!E$4,0),"")</f>
        <v>#REF!</v>
      </c>
      <c r="F152" s="99" t="e">
        <f>IF(ISNA(VLOOKUP($A152,DSLOP,DS_THI!F$4,0))=FALSE,VLOOKUP($A152,DSLOP,DS_THI!F$4,0),"")</f>
        <v>#REF!</v>
      </c>
      <c r="G152" s="101" t="e">
        <f>IF(ISNA(VLOOKUP($A152,DSLOP,DS_THI!G$4,0))=FALSE,VLOOKUP($A152,DSLOP,DS_THI!G$4,0),"")</f>
        <v>#REF!</v>
      </c>
      <c r="H152" s="100" t="e">
        <f>IF(ISNA(VLOOKUP($A152,DSLOP,DS_THI!H$4,0))=FALSE,VLOOKUP($A152,DSLOP,DS_THI!H$4,0),"")</f>
        <v>#REF!</v>
      </c>
      <c r="I152" s="51"/>
      <c r="J152" s="51"/>
      <c r="K152" s="51"/>
      <c r="L152" s="51"/>
      <c r="M152" s="65" t="e">
        <f>IF($C152&lt;&gt;0,IF(ISNA(VLOOKUP($A152,DSLOP,DS_THI!M$4,0))=FALSE,VLOOKUP($A152,DSLOP,DS_THI!M$4,0),""),"")</f>
        <v>#REF!</v>
      </c>
    </row>
    <row r="153" spans="1:17" s="14" customFormat="1" ht="18.75" customHeight="1">
      <c r="A153" s="13">
        <f t="shared" si="8"/>
        <v>130</v>
      </c>
      <c r="B153" s="48">
        <f t="shared" si="9"/>
        <v>6</v>
      </c>
      <c r="C153" s="48" t="e">
        <f>IF(ISNA(VLOOKUP($A153,DSLOP,DS_THI!C$4,0))=FALSE,VLOOKUP($A153,DSLOP,DS_THI!C$4,0),"")</f>
        <v>#REF!</v>
      </c>
      <c r="D153" s="49" t="e">
        <f>IF(ISNA(VLOOKUP($A153,DSLOP,DS_THI!D$4,0))=FALSE,VLOOKUP($A153,DSLOP,DS_THI!D$4,0),"")</f>
        <v>#REF!</v>
      </c>
      <c r="E153" s="50" t="e">
        <f>IF(ISNA(VLOOKUP($A153,DSLOP,DS_THI!E$4,0))=FALSE,VLOOKUP($A153,DSLOP,DS_THI!E$4,0),"")</f>
        <v>#REF!</v>
      </c>
      <c r="F153" s="99" t="e">
        <f>IF(ISNA(VLOOKUP($A153,DSLOP,DS_THI!F$4,0))=FALSE,VLOOKUP($A153,DSLOP,DS_THI!F$4,0),"")</f>
        <v>#REF!</v>
      </c>
      <c r="G153" s="101" t="e">
        <f>IF(ISNA(VLOOKUP($A153,DSLOP,DS_THI!G$4,0))=FALSE,VLOOKUP($A153,DSLOP,DS_THI!G$4,0),"")</f>
        <v>#REF!</v>
      </c>
      <c r="H153" s="100" t="e">
        <f>IF(ISNA(VLOOKUP($A153,DSLOP,DS_THI!H$4,0))=FALSE,VLOOKUP($A153,DSLOP,DS_THI!H$4,0),"")</f>
        <v>#REF!</v>
      </c>
      <c r="I153" s="51"/>
      <c r="J153" s="51"/>
      <c r="K153" s="51"/>
      <c r="L153" s="51"/>
      <c r="M153" s="65" t="e">
        <f>IF($C153&lt;&gt;0,IF(ISNA(VLOOKUP($A153,DSLOP,DS_THI!M$4,0))=FALSE,VLOOKUP($A153,DSLOP,DS_THI!M$4,0),""),"")</f>
        <v>#REF!</v>
      </c>
    </row>
    <row r="154" spans="1:17" s="14" customFormat="1" ht="18.75" customHeight="1">
      <c r="A154" s="13">
        <f t="shared" si="8"/>
        <v>131</v>
      </c>
      <c r="B154" s="48">
        <f t="shared" si="9"/>
        <v>7</v>
      </c>
      <c r="C154" s="48" t="e">
        <f>IF(ISNA(VLOOKUP($A154,DSLOP,DS_THI!C$4,0))=FALSE,VLOOKUP($A154,DSLOP,DS_THI!C$4,0),"")</f>
        <v>#REF!</v>
      </c>
      <c r="D154" s="49" t="e">
        <f>IF(ISNA(VLOOKUP($A154,DSLOP,DS_THI!D$4,0))=FALSE,VLOOKUP($A154,DSLOP,DS_THI!D$4,0),"")</f>
        <v>#REF!</v>
      </c>
      <c r="E154" s="50" t="e">
        <f>IF(ISNA(VLOOKUP($A154,DSLOP,DS_THI!E$4,0))=FALSE,VLOOKUP($A154,DSLOP,DS_THI!E$4,0),"")</f>
        <v>#REF!</v>
      </c>
      <c r="F154" s="99" t="e">
        <f>IF(ISNA(VLOOKUP($A154,DSLOP,DS_THI!F$4,0))=FALSE,VLOOKUP($A154,DSLOP,DS_THI!F$4,0),"")</f>
        <v>#REF!</v>
      </c>
      <c r="G154" s="101" t="e">
        <f>IF(ISNA(VLOOKUP($A154,DSLOP,DS_THI!G$4,0))=FALSE,VLOOKUP($A154,DSLOP,DS_THI!G$4,0),"")</f>
        <v>#REF!</v>
      </c>
      <c r="H154" s="100" t="e">
        <f>IF(ISNA(VLOOKUP($A154,DSLOP,DS_THI!H$4,0))=FALSE,VLOOKUP($A154,DSLOP,DS_THI!H$4,0),"")</f>
        <v>#REF!</v>
      </c>
      <c r="I154" s="51"/>
      <c r="J154" s="51"/>
      <c r="K154" s="51"/>
      <c r="L154" s="51"/>
      <c r="M154" s="65" t="e">
        <f>IF($C154&lt;&gt;0,IF(ISNA(VLOOKUP($A154,DSLOP,DS_THI!M$4,0))=FALSE,VLOOKUP($A154,DSLOP,DS_THI!M$4,0),""),"")</f>
        <v>#REF!</v>
      </c>
    </row>
    <row r="155" spans="1:17" s="14" customFormat="1" ht="18.75" customHeight="1">
      <c r="A155" s="13">
        <f t="shared" si="8"/>
        <v>132</v>
      </c>
      <c r="B155" s="48">
        <f t="shared" si="9"/>
        <v>8</v>
      </c>
      <c r="C155" s="48" t="e">
        <f>IF(ISNA(VLOOKUP($A155,DSLOP,DS_THI!C$4,0))=FALSE,VLOOKUP($A155,DSLOP,DS_THI!C$4,0),"")</f>
        <v>#REF!</v>
      </c>
      <c r="D155" s="49" t="e">
        <f>IF(ISNA(VLOOKUP($A155,DSLOP,DS_THI!D$4,0))=FALSE,VLOOKUP($A155,DSLOP,DS_THI!D$4,0),"")</f>
        <v>#REF!</v>
      </c>
      <c r="E155" s="50" t="e">
        <f>IF(ISNA(VLOOKUP($A155,DSLOP,DS_THI!E$4,0))=FALSE,VLOOKUP($A155,DSLOP,DS_THI!E$4,0),"")</f>
        <v>#REF!</v>
      </c>
      <c r="F155" s="99" t="e">
        <f>IF(ISNA(VLOOKUP($A155,DSLOP,DS_THI!F$4,0))=FALSE,VLOOKUP($A155,DSLOP,DS_THI!F$4,0),"")</f>
        <v>#REF!</v>
      </c>
      <c r="G155" s="101" t="e">
        <f>IF(ISNA(VLOOKUP($A155,DSLOP,DS_THI!G$4,0))=FALSE,VLOOKUP($A155,DSLOP,DS_THI!G$4,0),"")</f>
        <v>#REF!</v>
      </c>
      <c r="H155" s="100" t="e">
        <f>IF(ISNA(VLOOKUP($A155,DSLOP,DS_THI!H$4,0))=FALSE,VLOOKUP($A155,DSLOP,DS_THI!H$4,0),"")</f>
        <v>#REF!</v>
      </c>
      <c r="I155" s="51"/>
      <c r="J155" s="51"/>
      <c r="K155" s="51"/>
      <c r="L155" s="51"/>
      <c r="M155" s="65" t="e">
        <f>IF($C155&lt;&gt;0,IF(ISNA(VLOOKUP($A155,DSLOP,DS_THI!M$4,0))=FALSE,VLOOKUP($A155,DSLOP,DS_THI!M$4,0),""),"")</f>
        <v>#REF!</v>
      </c>
    </row>
    <row r="156" spans="1:17" s="14" customFormat="1" ht="18.75" customHeight="1">
      <c r="A156" s="13">
        <f t="shared" si="8"/>
        <v>133</v>
      </c>
      <c r="B156" s="48">
        <f t="shared" si="9"/>
        <v>9</v>
      </c>
      <c r="C156" s="48" t="e">
        <f>IF(ISNA(VLOOKUP($A156,DSLOP,DS_THI!C$4,0))=FALSE,VLOOKUP($A156,DSLOP,DS_THI!C$4,0),"")</f>
        <v>#REF!</v>
      </c>
      <c r="D156" s="49" t="e">
        <f>IF(ISNA(VLOOKUP($A156,DSLOP,DS_THI!D$4,0))=FALSE,VLOOKUP($A156,DSLOP,DS_THI!D$4,0),"")</f>
        <v>#REF!</v>
      </c>
      <c r="E156" s="50" t="e">
        <f>IF(ISNA(VLOOKUP($A156,DSLOP,DS_THI!E$4,0))=FALSE,VLOOKUP($A156,DSLOP,DS_THI!E$4,0),"")</f>
        <v>#REF!</v>
      </c>
      <c r="F156" s="99" t="e">
        <f>IF(ISNA(VLOOKUP($A156,DSLOP,DS_THI!F$4,0))=FALSE,VLOOKUP($A156,DSLOP,DS_THI!F$4,0),"")</f>
        <v>#REF!</v>
      </c>
      <c r="G156" s="101" t="e">
        <f>IF(ISNA(VLOOKUP($A156,DSLOP,DS_THI!G$4,0))=FALSE,VLOOKUP($A156,DSLOP,DS_THI!G$4,0),"")</f>
        <v>#REF!</v>
      </c>
      <c r="H156" s="100" t="e">
        <f>IF(ISNA(VLOOKUP($A156,DSLOP,DS_THI!H$4,0))=FALSE,VLOOKUP($A156,DSLOP,DS_THI!H$4,0),"")</f>
        <v>#REF!</v>
      </c>
      <c r="I156" s="51"/>
      <c r="J156" s="51"/>
      <c r="K156" s="51"/>
      <c r="L156" s="51"/>
      <c r="M156" s="65" t="e">
        <f>IF($C156&lt;&gt;0,IF(ISNA(VLOOKUP($A156,DSLOP,DS_THI!M$4,0))=FALSE,VLOOKUP($A156,DSLOP,DS_THI!M$4,0),""),"")</f>
        <v>#REF!</v>
      </c>
    </row>
    <row r="157" spans="1:17" s="14" customFormat="1" ht="18.75" customHeight="1">
      <c r="A157" s="13">
        <f t="shared" si="8"/>
        <v>134</v>
      </c>
      <c r="B157" s="48">
        <f t="shared" si="9"/>
        <v>10</v>
      </c>
      <c r="C157" s="48" t="e">
        <f>IF(ISNA(VLOOKUP($A157,DSLOP,DS_THI!C$4,0))=FALSE,VLOOKUP($A157,DSLOP,DS_THI!C$4,0),"")</f>
        <v>#REF!</v>
      </c>
      <c r="D157" s="49" t="e">
        <f>IF(ISNA(VLOOKUP($A157,DSLOP,DS_THI!D$4,0))=FALSE,VLOOKUP($A157,DSLOP,DS_THI!D$4,0),"")</f>
        <v>#REF!</v>
      </c>
      <c r="E157" s="50" t="e">
        <f>IF(ISNA(VLOOKUP($A157,DSLOP,DS_THI!E$4,0))=FALSE,VLOOKUP($A157,DSLOP,DS_THI!E$4,0),"")</f>
        <v>#REF!</v>
      </c>
      <c r="F157" s="99" t="e">
        <f>IF(ISNA(VLOOKUP($A157,DSLOP,DS_THI!F$4,0))=FALSE,VLOOKUP($A157,DSLOP,DS_THI!F$4,0),"")</f>
        <v>#REF!</v>
      </c>
      <c r="G157" s="101" t="e">
        <f>IF(ISNA(VLOOKUP($A157,DSLOP,DS_THI!G$4,0))=FALSE,VLOOKUP($A157,DSLOP,DS_THI!G$4,0),"")</f>
        <v>#REF!</v>
      </c>
      <c r="H157" s="100" t="e">
        <f>IF(ISNA(VLOOKUP($A157,DSLOP,DS_THI!H$4,0))=FALSE,VLOOKUP($A157,DSLOP,DS_THI!H$4,0),"")</f>
        <v>#REF!</v>
      </c>
      <c r="I157" s="51"/>
      <c r="J157" s="51"/>
      <c r="K157" s="51"/>
      <c r="L157" s="51"/>
      <c r="M157" s="65" t="e">
        <f>IF($C157&lt;&gt;0,IF(ISNA(VLOOKUP($A157,DSLOP,DS_THI!M$4,0))=FALSE,VLOOKUP($A157,DSLOP,DS_THI!M$4,0),""),"")</f>
        <v>#REF!</v>
      </c>
    </row>
    <row r="158" spans="1:17" s="14" customFormat="1" ht="18.75" customHeight="1">
      <c r="A158" s="13">
        <f t="shared" si="8"/>
        <v>135</v>
      </c>
      <c r="B158" s="48">
        <f t="shared" si="9"/>
        <v>11</v>
      </c>
      <c r="C158" s="48" t="e">
        <f>IF(ISNA(VLOOKUP($A158,DSLOP,DS_THI!C$4,0))=FALSE,VLOOKUP($A158,DSLOP,DS_THI!C$4,0),"")</f>
        <v>#REF!</v>
      </c>
      <c r="D158" s="49" t="e">
        <f>IF(ISNA(VLOOKUP($A158,DSLOP,DS_THI!D$4,0))=FALSE,VLOOKUP($A158,DSLOP,DS_THI!D$4,0),"")</f>
        <v>#REF!</v>
      </c>
      <c r="E158" s="50" t="e">
        <f>IF(ISNA(VLOOKUP($A158,DSLOP,DS_THI!E$4,0))=FALSE,VLOOKUP($A158,DSLOP,DS_THI!E$4,0),"")</f>
        <v>#REF!</v>
      </c>
      <c r="F158" s="99" t="e">
        <f>IF(ISNA(VLOOKUP($A158,DSLOP,DS_THI!F$4,0))=FALSE,VLOOKUP($A158,DSLOP,DS_THI!F$4,0),"")</f>
        <v>#REF!</v>
      </c>
      <c r="G158" s="101" t="e">
        <f>IF(ISNA(VLOOKUP($A158,DSLOP,DS_THI!G$4,0))=FALSE,VLOOKUP($A158,DSLOP,DS_THI!G$4,0),"")</f>
        <v>#REF!</v>
      </c>
      <c r="H158" s="100" t="e">
        <f>IF(ISNA(VLOOKUP($A158,DSLOP,DS_THI!H$4,0))=FALSE,VLOOKUP($A158,DSLOP,DS_THI!H$4,0),"")</f>
        <v>#REF!</v>
      </c>
      <c r="I158" s="51"/>
      <c r="J158" s="51"/>
      <c r="K158" s="51"/>
      <c r="L158" s="51"/>
      <c r="M158" s="65" t="e">
        <f>IF($C158&lt;&gt;0,IF(ISNA(VLOOKUP($A158,DSLOP,DS_THI!M$4,0))=FALSE,VLOOKUP($A158,DSLOP,DS_THI!M$4,0),""),"")</f>
        <v>#REF!</v>
      </c>
    </row>
    <row r="159" spans="1:17" s="14" customFormat="1" ht="18.75" customHeight="1">
      <c r="A159" s="13">
        <f t="shared" si="8"/>
        <v>136</v>
      </c>
      <c r="B159" s="48">
        <f t="shared" si="9"/>
        <v>12</v>
      </c>
      <c r="C159" s="48" t="e">
        <f>IF(ISNA(VLOOKUP($A159,DSLOP,DS_THI!C$4,0))=FALSE,VLOOKUP($A159,DSLOP,DS_THI!C$4,0),"")</f>
        <v>#REF!</v>
      </c>
      <c r="D159" s="49" t="e">
        <f>IF(ISNA(VLOOKUP($A159,DSLOP,DS_THI!D$4,0))=FALSE,VLOOKUP($A159,DSLOP,DS_THI!D$4,0),"")</f>
        <v>#REF!</v>
      </c>
      <c r="E159" s="50" t="e">
        <f>IF(ISNA(VLOOKUP($A159,DSLOP,DS_THI!E$4,0))=FALSE,VLOOKUP($A159,DSLOP,DS_THI!E$4,0),"")</f>
        <v>#REF!</v>
      </c>
      <c r="F159" s="99" t="e">
        <f>IF(ISNA(VLOOKUP($A159,DSLOP,DS_THI!F$4,0))=FALSE,VLOOKUP($A159,DSLOP,DS_THI!F$4,0),"")</f>
        <v>#REF!</v>
      </c>
      <c r="G159" s="101" t="e">
        <f>IF(ISNA(VLOOKUP($A159,DSLOP,DS_THI!G$4,0))=FALSE,VLOOKUP($A159,DSLOP,DS_THI!G$4,0),"")</f>
        <v>#REF!</v>
      </c>
      <c r="H159" s="100" t="e">
        <f>IF(ISNA(VLOOKUP($A159,DSLOP,DS_THI!H$4,0))=FALSE,VLOOKUP($A159,DSLOP,DS_THI!H$4,0),"")</f>
        <v>#REF!</v>
      </c>
      <c r="I159" s="51"/>
      <c r="J159" s="51"/>
      <c r="K159" s="51"/>
      <c r="L159" s="51"/>
      <c r="M159" s="65" t="e">
        <f>IF($C159&lt;&gt;0,IF(ISNA(VLOOKUP($A159,DSLOP,DS_THI!M$4,0))=FALSE,VLOOKUP($A159,DSLOP,DS_THI!M$4,0),""),"")</f>
        <v>#REF!</v>
      </c>
    </row>
    <row r="160" spans="1:17" s="14" customFormat="1" ht="18.75" customHeight="1">
      <c r="A160" s="13">
        <f t="shared" si="8"/>
        <v>137</v>
      </c>
      <c r="B160" s="48">
        <f t="shared" si="9"/>
        <v>13</v>
      </c>
      <c r="C160" s="48" t="e">
        <f>IF(ISNA(VLOOKUP($A160,DSLOP,DS_THI!C$4,0))=FALSE,VLOOKUP($A160,DSLOP,DS_THI!C$4,0),"")</f>
        <v>#REF!</v>
      </c>
      <c r="D160" s="49" t="e">
        <f>IF(ISNA(VLOOKUP($A160,DSLOP,DS_THI!D$4,0))=FALSE,VLOOKUP($A160,DSLOP,DS_THI!D$4,0),"")</f>
        <v>#REF!</v>
      </c>
      <c r="E160" s="50" t="e">
        <f>IF(ISNA(VLOOKUP($A160,DSLOP,DS_THI!E$4,0))=FALSE,VLOOKUP($A160,DSLOP,DS_THI!E$4,0),"")</f>
        <v>#REF!</v>
      </c>
      <c r="F160" s="99" t="e">
        <f>IF(ISNA(VLOOKUP($A160,DSLOP,DS_THI!F$4,0))=FALSE,VLOOKUP($A160,DSLOP,DS_THI!F$4,0),"")</f>
        <v>#REF!</v>
      </c>
      <c r="G160" s="101" t="e">
        <f>IF(ISNA(VLOOKUP($A160,DSLOP,DS_THI!G$4,0))=FALSE,VLOOKUP($A160,DSLOP,DS_THI!G$4,0),"")</f>
        <v>#REF!</v>
      </c>
      <c r="H160" s="100" t="e">
        <f>IF(ISNA(VLOOKUP($A160,DSLOP,DS_THI!H$4,0))=FALSE,VLOOKUP($A160,DSLOP,DS_THI!H$4,0),"")</f>
        <v>#REF!</v>
      </c>
      <c r="I160" s="51"/>
      <c r="J160" s="51"/>
      <c r="K160" s="51"/>
      <c r="L160" s="51"/>
      <c r="M160" s="65" t="e">
        <f>IF($C160&lt;&gt;0,IF(ISNA(VLOOKUP($A160,DSLOP,DS_THI!M$4,0))=FALSE,VLOOKUP($A160,DSLOP,DS_THI!M$4,0),""),"")</f>
        <v>#REF!</v>
      </c>
    </row>
    <row r="161" spans="1:13" s="14" customFormat="1" ht="18.75" customHeight="1">
      <c r="A161" s="13">
        <f t="shared" si="8"/>
        <v>138</v>
      </c>
      <c r="B161" s="48">
        <f t="shared" si="9"/>
        <v>14</v>
      </c>
      <c r="C161" s="48" t="e">
        <f>IF(ISNA(VLOOKUP($A161,DSLOP,DS_THI!C$4,0))=FALSE,VLOOKUP($A161,DSLOP,DS_THI!C$4,0),"")</f>
        <v>#REF!</v>
      </c>
      <c r="D161" s="49" t="e">
        <f>IF(ISNA(VLOOKUP($A161,DSLOP,DS_THI!D$4,0))=FALSE,VLOOKUP($A161,DSLOP,DS_THI!D$4,0),"")</f>
        <v>#REF!</v>
      </c>
      <c r="E161" s="50" t="e">
        <f>IF(ISNA(VLOOKUP($A161,DSLOP,DS_THI!E$4,0))=FALSE,VLOOKUP($A161,DSLOP,DS_THI!E$4,0),"")</f>
        <v>#REF!</v>
      </c>
      <c r="F161" s="99" t="e">
        <f>IF(ISNA(VLOOKUP($A161,DSLOP,DS_THI!F$4,0))=FALSE,VLOOKUP($A161,DSLOP,DS_THI!F$4,0),"")</f>
        <v>#REF!</v>
      </c>
      <c r="G161" s="101" t="e">
        <f>IF(ISNA(VLOOKUP($A161,DSLOP,DS_THI!G$4,0))=FALSE,VLOOKUP($A161,DSLOP,DS_THI!G$4,0),"")</f>
        <v>#REF!</v>
      </c>
      <c r="H161" s="100" t="e">
        <f>IF(ISNA(VLOOKUP($A161,DSLOP,DS_THI!H$4,0))=FALSE,VLOOKUP($A161,DSLOP,DS_THI!H$4,0),"")</f>
        <v>#REF!</v>
      </c>
      <c r="I161" s="51"/>
      <c r="J161" s="51"/>
      <c r="K161" s="51"/>
      <c r="L161" s="51"/>
      <c r="M161" s="65" t="e">
        <f>IF($C161&lt;&gt;0,IF(ISNA(VLOOKUP($A161,DSLOP,DS_THI!M$4,0))=FALSE,VLOOKUP($A161,DSLOP,DS_THI!M$4,0),""),"")</f>
        <v>#REF!</v>
      </c>
    </row>
    <row r="162" spans="1:13" s="14" customFormat="1" ht="18.75" customHeight="1">
      <c r="A162" s="13">
        <f t="shared" si="8"/>
        <v>139</v>
      </c>
      <c r="B162" s="48">
        <f t="shared" si="9"/>
        <v>15</v>
      </c>
      <c r="C162" s="48" t="e">
        <f>IF(ISNA(VLOOKUP($A162,DSLOP,DS_THI!C$4,0))=FALSE,VLOOKUP($A162,DSLOP,DS_THI!C$4,0),"")</f>
        <v>#REF!</v>
      </c>
      <c r="D162" s="49" t="e">
        <f>IF(ISNA(VLOOKUP($A162,DSLOP,DS_THI!D$4,0))=FALSE,VLOOKUP($A162,DSLOP,DS_THI!D$4,0),"")</f>
        <v>#REF!</v>
      </c>
      <c r="E162" s="50" t="e">
        <f>IF(ISNA(VLOOKUP($A162,DSLOP,DS_THI!E$4,0))=FALSE,VLOOKUP($A162,DSLOP,DS_THI!E$4,0),"")</f>
        <v>#REF!</v>
      </c>
      <c r="F162" s="99" t="e">
        <f>IF(ISNA(VLOOKUP($A162,DSLOP,DS_THI!F$4,0))=FALSE,VLOOKUP($A162,DSLOP,DS_THI!F$4,0),"")</f>
        <v>#REF!</v>
      </c>
      <c r="G162" s="101" t="e">
        <f>IF(ISNA(VLOOKUP($A162,DSLOP,DS_THI!G$4,0))=FALSE,VLOOKUP($A162,DSLOP,DS_THI!G$4,0),"")</f>
        <v>#REF!</v>
      </c>
      <c r="H162" s="100" t="e">
        <f>IF(ISNA(VLOOKUP($A162,DSLOP,DS_THI!H$4,0))=FALSE,VLOOKUP($A162,DSLOP,DS_THI!H$4,0),"")</f>
        <v>#REF!</v>
      </c>
      <c r="I162" s="51"/>
      <c r="J162" s="51"/>
      <c r="K162" s="51"/>
      <c r="L162" s="51"/>
      <c r="M162" s="65" t="e">
        <f>IF($C162&lt;&gt;0,IF(ISNA(VLOOKUP($A162,DSLOP,DS_THI!M$4,0))=FALSE,VLOOKUP($A162,DSLOP,DS_THI!M$4,0),""),"")</f>
        <v>#REF!</v>
      </c>
    </row>
    <row r="163" spans="1:13" s="14" customFormat="1" ht="18.75" customHeight="1">
      <c r="A163" s="13">
        <f t="shared" si="8"/>
        <v>140</v>
      </c>
      <c r="B163" s="48">
        <f t="shared" si="9"/>
        <v>16</v>
      </c>
      <c r="C163" s="48" t="e">
        <f>IF(ISNA(VLOOKUP($A163,DSLOP,DS_THI!C$4,0))=FALSE,VLOOKUP($A163,DSLOP,DS_THI!C$4,0),"")</f>
        <v>#REF!</v>
      </c>
      <c r="D163" s="49" t="e">
        <f>IF(ISNA(VLOOKUP($A163,DSLOP,DS_THI!D$4,0))=FALSE,VLOOKUP($A163,DSLOP,DS_THI!D$4,0),"")</f>
        <v>#REF!</v>
      </c>
      <c r="E163" s="50" t="e">
        <f>IF(ISNA(VLOOKUP($A163,DSLOP,DS_THI!E$4,0))=FALSE,VLOOKUP($A163,DSLOP,DS_THI!E$4,0),"")</f>
        <v>#REF!</v>
      </c>
      <c r="F163" s="99" t="e">
        <f>IF(ISNA(VLOOKUP($A163,DSLOP,DS_THI!F$4,0))=FALSE,VLOOKUP($A163,DSLOP,DS_THI!F$4,0),"")</f>
        <v>#REF!</v>
      </c>
      <c r="G163" s="101" t="e">
        <f>IF(ISNA(VLOOKUP($A163,DSLOP,DS_THI!G$4,0))=FALSE,VLOOKUP($A163,DSLOP,DS_THI!G$4,0),"")</f>
        <v>#REF!</v>
      </c>
      <c r="H163" s="100" t="e">
        <f>IF(ISNA(VLOOKUP($A163,DSLOP,DS_THI!H$4,0))=FALSE,VLOOKUP($A163,DSLOP,DS_THI!H$4,0),"")</f>
        <v>#REF!</v>
      </c>
      <c r="I163" s="51"/>
      <c r="J163" s="51"/>
      <c r="K163" s="51"/>
      <c r="L163" s="51"/>
      <c r="M163" s="65" t="e">
        <f>IF($C163&lt;&gt;0,IF(ISNA(VLOOKUP($A163,DSLOP,DS_THI!M$4,0))=FALSE,VLOOKUP($A163,DSLOP,DS_THI!M$4,0),""),"")</f>
        <v>#REF!</v>
      </c>
    </row>
    <row r="164" spans="1:13" s="14" customFormat="1" ht="18.75" customHeight="1">
      <c r="A164" s="13">
        <f t="shared" si="8"/>
        <v>141</v>
      </c>
      <c r="B164" s="48">
        <f t="shared" si="9"/>
        <v>17</v>
      </c>
      <c r="C164" s="48" t="e">
        <f>IF(ISNA(VLOOKUP($A164,DSLOP,DS_THI!C$4,0))=FALSE,VLOOKUP($A164,DSLOP,DS_THI!C$4,0),"")</f>
        <v>#REF!</v>
      </c>
      <c r="D164" s="49" t="e">
        <f>IF(ISNA(VLOOKUP($A164,DSLOP,DS_THI!D$4,0))=FALSE,VLOOKUP($A164,DSLOP,DS_THI!D$4,0),"")</f>
        <v>#REF!</v>
      </c>
      <c r="E164" s="50" t="e">
        <f>IF(ISNA(VLOOKUP($A164,DSLOP,DS_THI!E$4,0))=FALSE,VLOOKUP($A164,DSLOP,DS_THI!E$4,0),"")</f>
        <v>#REF!</v>
      </c>
      <c r="F164" s="99" t="e">
        <f>IF(ISNA(VLOOKUP($A164,DSLOP,DS_THI!F$4,0))=FALSE,VLOOKUP($A164,DSLOP,DS_THI!F$4,0),"")</f>
        <v>#REF!</v>
      </c>
      <c r="G164" s="101" t="e">
        <f>IF(ISNA(VLOOKUP($A164,DSLOP,DS_THI!G$4,0))=FALSE,VLOOKUP($A164,DSLOP,DS_THI!G$4,0),"")</f>
        <v>#REF!</v>
      </c>
      <c r="H164" s="100" t="e">
        <f>IF(ISNA(VLOOKUP($A164,DSLOP,DS_THI!H$4,0))=FALSE,VLOOKUP($A164,DSLOP,DS_THI!H$4,0),"")</f>
        <v>#REF!</v>
      </c>
      <c r="I164" s="51"/>
      <c r="J164" s="51"/>
      <c r="K164" s="51"/>
      <c r="L164" s="51"/>
      <c r="M164" s="65" t="e">
        <f>IF($C164&lt;&gt;0,IF(ISNA(VLOOKUP($A164,DSLOP,DS_THI!M$4,0))=FALSE,VLOOKUP($A164,DSLOP,DS_THI!M$4,0),""),"")</f>
        <v>#REF!</v>
      </c>
    </row>
    <row r="165" spans="1:13" s="14" customFormat="1" ht="18.75" customHeight="1">
      <c r="A165" s="13">
        <f t="shared" si="8"/>
        <v>142</v>
      </c>
      <c r="B165" s="48">
        <f t="shared" si="9"/>
        <v>18</v>
      </c>
      <c r="C165" s="48" t="e">
        <f>IF(ISNA(VLOOKUP($A165,DSLOP,DS_THI!C$4,0))=FALSE,VLOOKUP($A165,DSLOP,DS_THI!C$4,0),"")</f>
        <v>#REF!</v>
      </c>
      <c r="D165" s="49" t="e">
        <f>IF(ISNA(VLOOKUP($A165,DSLOP,DS_THI!D$4,0))=FALSE,VLOOKUP($A165,DSLOP,DS_THI!D$4,0),"")</f>
        <v>#REF!</v>
      </c>
      <c r="E165" s="50" t="e">
        <f>IF(ISNA(VLOOKUP($A165,DSLOP,DS_THI!E$4,0))=FALSE,VLOOKUP($A165,DSLOP,DS_THI!E$4,0),"")</f>
        <v>#REF!</v>
      </c>
      <c r="F165" s="99" t="e">
        <f>IF(ISNA(VLOOKUP($A165,DSLOP,DS_THI!F$4,0))=FALSE,VLOOKUP($A165,DSLOP,DS_THI!F$4,0),"")</f>
        <v>#REF!</v>
      </c>
      <c r="G165" s="101" t="e">
        <f>IF(ISNA(VLOOKUP($A165,DSLOP,DS_THI!G$4,0))=FALSE,VLOOKUP($A165,DSLOP,DS_THI!G$4,0),"")</f>
        <v>#REF!</v>
      </c>
      <c r="H165" s="100" t="e">
        <f>IF(ISNA(VLOOKUP($A165,DSLOP,DS_THI!H$4,0))=FALSE,VLOOKUP($A165,DSLOP,DS_THI!H$4,0),"")</f>
        <v>#REF!</v>
      </c>
      <c r="I165" s="51"/>
      <c r="J165" s="51"/>
      <c r="K165" s="51"/>
      <c r="L165" s="51"/>
      <c r="M165" s="65" t="e">
        <f>IF($C165&lt;&gt;0,IF(ISNA(VLOOKUP($A165,DSLOP,DS_THI!M$4,0))=FALSE,VLOOKUP($A165,DSLOP,DS_THI!M$4,0),""),"")</f>
        <v>#REF!</v>
      </c>
    </row>
    <row r="166" spans="1:13" s="14" customFormat="1" ht="18.75" customHeight="1">
      <c r="A166" s="13">
        <f t="shared" si="8"/>
        <v>143</v>
      </c>
      <c r="B166" s="48">
        <f t="shared" si="9"/>
        <v>19</v>
      </c>
      <c r="C166" s="48" t="e">
        <f>IF(ISNA(VLOOKUP($A166,DSLOP,DS_THI!C$4,0))=FALSE,VLOOKUP($A166,DSLOP,DS_THI!C$4,0),"")</f>
        <v>#REF!</v>
      </c>
      <c r="D166" s="49" t="e">
        <f>IF(ISNA(VLOOKUP($A166,DSLOP,DS_THI!D$4,0))=FALSE,VLOOKUP($A166,DSLOP,DS_THI!D$4,0),"")</f>
        <v>#REF!</v>
      </c>
      <c r="E166" s="50" t="e">
        <f>IF(ISNA(VLOOKUP($A166,DSLOP,DS_THI!E$4,0))=FALSE,VLOOKUP($A166,DSLOP,DS_THI!E$4,0),"")</f>
        <v>#REF!</v>
      </c>
      <c r="F166" s="99" t="e">
        <f>IF(ISNA(VLOOKUP($A166,DSLOP,DS_THI!F$4,0))=FALSE,VLOOKUP($A166,DSLOP,DS_THI!F$4,0),"")</f>
        <v>#REF!</v>
      </c>
      <c r="G166" s="101" t="e">
        <f>IF(ISNA(VLOOKUP($A166,DSLOP,DS_THI!G$4,0))=FALSE,VLOOKUP($A166,DSLOP,DS_THI!G$4,0),"")</f>
        <v>#REF!</v>
      </c>
      <c r="H166" s="100" t="e">
        <f>IF(ISNA(VLOOKUP($A166,DSLOP,DS_THI!H$4,0))=FALSE,VLOOKUP($A166,DSLOP,DS_THI!H$4,0),"")</f>
        <v>#REF!</v>
      </c>
      <c r="I166" s="51"/>
      <c r="J166" s="51"/>
      <c r="K166" s="51"/>
      <c r="L166" s="51"/>
      <c r="M166" s="65" t="e">
        <f>IF($C166&lt;&gt;0,IF(ISNA(VLOOKUP($A166,DSLOP,DS_THI!M$4,0))=FALSE,VLOOKUP($A166,DSLOP,DS_THI!M$4,0),""),"")</f>
        <v>#REF!</v>
      </c>
    </row>
    <row r="167" spans="1:13" s="14" customFormat="1" ht="18.75" customHeight="1">
      <c r="A167" s="13">
        <f t="shared" si="8"/>
        <v>144</v>
      </c>
      <c r="B167" s="48">
        <f t="shared" si="9"/>
        <v>20</v>
      </c>
      <c r="C167" s="48" t="e">
        <f>IF(ISNA(VLOOKUP($A167,DSLOP,DS_THI!C$4,0))=FALSE,VLOOKUP($A167,DSLOP,DS_THI!C$4,0),"")</f>
        <v>#REF!</v>
      </c>
      <c r="D167" s="49" t="e">
        <f>IF(ISNA(VLOOKUP($A167,DSLOP,DS_THI!D$4,0))=FALSE,VLOOKUP($A167,DSLOP,DS_THI!D$4,0),"")</f>
        <v>#REF!</v>
      </c>
      <c r="E167" s="50" t="e">
        <f>IF(ISNA(VLOOKUP($A167,DSLOP,DS_THI!E$4,0))=FALSE,VLOOKUP($A167,DSLOP,DS_THI!E$4,0),"")</f>
        <v>#REF!</v>
      </c>
      <c r="F167" s="99" t="e">
        <f>IF(ISNA(VLOOKUP($A167,DSLOP,DS_THI!F$4,0))=FALSE,VLOOKUP($A167,DSLOP,DS_THI!F$4,0),"")</f>
        <v>#REF!</v>
      </c>
      <c r="G167" s="101" t="e">
        <f>IF(ISNA(VLOOKUP($A167,DSLOP,DS_THI!G$4,0))=FALSE,VLOOKUP($A167,DSLOP,DS_THI!G$4,0),"")</f>
        <v>#REF!</v>
      </c>
      <c r="H167" s="100" t="e">
        <f>IF(ISNA(VLOOKUP($A167,DSLOP,DS_THI!H$4,0))=FALSE,VLOOKUP($A167,DSLOP,DS_THI!H$4,0),"")</f>
        <v>#REF!</v>
      </c>
      <c r="I167" s="51"/>
      <c r="J167" s="51"/>
      <c r="K167" s="51"/>
      <c r="L167" s="51"/>
      <c r="M167" s="65" t="e">
        <f>IF($C167&lt;&gt;0,IF(ISNA(VLOOKUP($A167,DSLOP,DS_THI!M$4,0))=FALSE,VLOOKUP($A167,DSLOP,DS_THI!M$4,0),""),"")</f>
        <v>#REF!</v>
      </c>
    </row>
    <row r="168" spans="1:13" s="14" customFormat="1" ht="18.75" customHeight="1">
      <c r="A168" s="13">
        <f t="shared" si="8"/>
        <v>145</v>
      </c>
      <c r="B168" s="48">
        <f t="shared" si="9"/>
        <v>21</v>
      </c>
      <c r="C168" s="48" t="e">
        <f>IF(ISNA(VLOOKUP($A168,DSLOP,DS_THI!C$4,0))=FALSE,VLOOKUP($A168,DSLOP,DS_THI!C$4,0),"")</f>
        <v>#REF!</v>
      </c>
      <c r="D168" s="49" t="e">
        <f>IF(ISNA(VLOOKUP($A168,DSLOP,DS_THI!D$4,0))=FALSE,VLOOKUP($A168,DSLOP,DS_THI!D$4,0),"")</f>
        <v>#REF!</v>
      </c>
      <c r="E168" s="50" t="e">
        <f>IF(ISNA(VLOOKUP($A168,DSLOP,DS_THI!E$4,0))=FALSE,VLOOKUP($A168,DSLOP,DS_THI!E$4,0),"")</f>
        <v>#REF!</v>
      </c>
      <c r="F168" s="99" t="e">
        <f>IF(ISNA(VLOOKUP($A168,DSLOP,DS_THI!F$4,0))=FALSE,VLOOKUP($A168,DSLOP,DS_THI!F$4,0),"")</f>
        <v>#REF!</v>
      </c>
      <c r="G168" s="101" t="e">
        <f>IF(ISNA(VLOOKUP($A168,DSLOP,DS_THI!G$4,0))=FALSE,VLOOKUP($A168,DSLOP,DS_THI!G$4,0),"")</f>
        <v>#REF!</v>
      </c>
      <c r="H168" s="100" t="e">
        <f>IF(ISNA(VLOOKUP($A168,DSLOP,DS_THI!H$4,0))=FALSE,VLOOKUP($A168,DSLOP,DS_THI!H$4,0),"")</f>
        <v>#REF!</v>
      </c>
      <c r="I168" s="51"/>
      <c r="J168" s="51"/>
      <c r="K168" s="51"/>
      <c r="L168" s="51"/>
      <c r="M168" s="65" t="e">
        <f>IF($C168&lt;&gt;0,IF(ISNA(VLOOKUP($A168,DSLOP,DS_THI!M$4,0))=FALSE,VLOOKUP($A168,DSLOP,DS_THI!M$4,0),""),"")</f>
        <v>#REF!</v>
      </c>
    </row>
    <row r="169" spans="1:13" s="14" customFormat="1" ht="18.75" customHeight="1">
      <c r="A169" s="13">
        <f t="shared" si="8"/>
        <v>146</v>
      </c>
      <c r="B169" s="48">
        <f t="shared" si="9"/>
        <v>22</v>
      </c>
      <c r="C169" s="48" t="e">
        <f>IF(ISNA(VLOOKUP($A169,DSLOP,DS_THI!C$4,0))=FALSE,VLOOKUP($A169,DSLOP,DS_THI!C$4,0),"")</f>
        <v>#REF!</v>
      </c>
      <c r="D169" s="49" t="e">
        <f>IF(ISNA(VLOOKUP($A169,DSLOP,DS_THI!D$4,0))=FALSE,VLOOKUP($A169,DSLOP,DS_THI!D$4,0),"")</f>
        <v>#REF!</v>
      </c>
      <c r="E169" s="50" t="e">
        <f>IF(ISNA(VLOOKUP($A169,DSLOP,DS_THI!E$4,0))=FALSE,VLOOKUP($A169,DSLOP,DS_THI!E$4,0),"")</f>
        <v>#REF!</v>
      </c>
      <c r="F169" s="99" t="e">
        <f>IF(ISNA(VLOOKUP($A169,DSLOP,DS_THI!F$4,0))=FALSE,VLOOKUP($A169,DSLOP,DS_THI!F$4,0),"")</f>
        <v>#REF!</v>
      </c>
      <c r="G169" s="101" t="e">
        <f>IF(ISNA(VLOOKUP($A169,DSLOP,DS_THI!G$4,0))=FALSE,VLOOKUP($A169,DSLOP,DS_THI!G$4,0),"")</f>
        <v>#REF!</v>
      </c>
      <c r="H169" s="100" t="e">
        <f>IF(ISNA(VLOOKUP($A169,DSLOP,DS_THI!H$4,0))=FALSE,VLOOKUP($A169,DSLOP,DS_THI!H$4,0),"")</f>
        <v>#REF!</v>
      </c>
      <c r="I169" s="51"/>
      <c r="J169" s="51"/>
      <c r="K169" s="51"/>
      <c r="L169" s="51"/>
      <c r="M169" s="65" t="e">
        <f>IF($C169&lt;&gt;0,IF(ISNA(VLOOKUP($A169,DSLOP,DS_THI!M$4,0))=FALSE,VLOOKUP($A169,DSLOP,DS_THI!M$4,0),""),"")</f>
        <v>#REF!</v>
      </c>
    </row>
    <row r="170" spans="1:13" s="14" customFormat="1" ht="18.75" customHeight="1">
      <c r="A170" s="13">
        <f t="shared" si="8"/>
        <v>147</v>
      </c>
      <c r="B170" s="48">
        <f t="shared" si="9"/>
        <v>23</v>
      </c>
      <c r="C170" s="48" t="e">
        <f>IF(ISNA(VLOOKUP($A170,DSLOP,DS_THI!C$4,0))=FALSE,VLOOKUP($A170,DSLOP,DS_THI!C$4,0),"")</f>
        <v>#REF!</v>
      </c>
      <c r="D170" s="49" t="e">
        <f>IF(ISNA(VLOOKUP($A170,DSLOP,DS_THI!D$4,0))=FALSE,VLOOKUP($A170,DSLOP,DS_THI!D$4,0),"")</f>
        <v>#REF!</v>
      </c>
      <c r="E170" s="50" t="e">
        <f>IF(ISNA(VLOOKUP($A170,DSLOP,DS_THI!E$4,0))=FALSE,VLOOKUP($A170,DSLOP,DS_THI!E$4,0),"")</f>
        <v>#REF!</v>
      </c>
      <c r="F170" s="99" t="e">
        <f>IF(ISNA(VLOOKUP($A170,DSLOP,DS_THI!F$4,0))=FALSE,VLOOKUP($A170,DSLOP,DS_THI!F$4,0),"")</f>
        <v>#REF!</v>
      </c>
      <c r="G170" s="101" t="e">
        <f>IF(ISNA(VLOOKUP($A170,DSLOP,DS_THI!G$4,0))=FALSE,VLOOKUP($A170,DSLOP,DS_THI!G$4,0),"")</f>
        <v>#REF!</v>
      </c>
      <c r="H170" s="100" t="e">
        <f>IF(ISNA(VLOOKUP($A170,DSLOP,DS_THI!H$4,0))=FALSE,VLOOKUP($A170,DSLOP,DS_THI!H$4,0),"")</f>
        <v>#REF!</v>
      </c>
      <c r="I170" s="51"/>
      <c r="J170" s="51"/>
      <c r="K170" s="51"/>
      <c r="L170" s="51"/>
      <c r="M170" s="65" t="e">
        <f>IF($C170&lt;&gt;0,IF(ISNA(VLOOKUP($A170,DSLOP,DS_THI!M$4,0))=FALSE,VLOOKUP($A170,DSLOP,DS_THI!M$4,0),""),"")</f>
        <v>#REF!</v>
      </c>
    </row>
    <row r="171" spans="1:13" s="14" customFormat="1" ht="18.75" customHeight="1">
      <c r="A171" s="13">
        <f t="shared" si="8"/>
        <v>148</v>
      </c>
      <c r="B171" s="48">
        <f t="shared" si="9"/>
        <v>24</v>
      </c>
      <c r="C171" s="48" t="e">
        <f>IF(ISNA(VLOOKUP($A171,DSLOP,DS_THI!C$4,0))=FALSE,VLOOKUP($A171,DSLOP,DS_THI!C$4,0),"")</f>
        <v>#REF!</v>
      </c>
      <c r="D171" s="49" t="e">
        <f>IF(ISNA(VLOOKUP($A171,DSLOP,DS_THI!D$4,0))=FALSE,VLOOKUP($A171,DSLOP,DS_THI!D$4,0),"")</f>
        <v>#REF!</v>
      </c>
      <c r="E171" s="50" t="e">
        <f>IF(ISNA(VLOOKUP($A171,DSLOP,DS_THI!E$4,0))=FALSE,VLOOKUP($A171,DSLOP,DS_THI!E$4,0),"")</f>
        <v>#REF!</v>
      </c>
      <c r="F171" s="99" t="e">
        <f>IF(ISNA(VLOOKUP($A171,DSLOP,DS_THI!F$4,0))=FALSE,VLOOKUP($A171,DSLOP,DS_THI!F$4,0),"")</f>
        <v>#REF!</v>
      </c>
      <c r="G171" s="101" t="e">
        <f>IF(ISNA(VLOOKUP($A171,DSLOP,DS_THI!G$4,0))=FALSE,VLOOKUP($A171,DSLOP,DS_THI!G$4,0),"")</f>
        <v>#REF!</v>
      </c>
      <c r="H171" s="100" t="e">
        <f>IF(ISNA(VLOOKUP($A171,DSLOP,DS_THI!H$4,0))=FALSE,VLOOKUP($A171,DSLOP,DS_THI!H$4,0),"")</f>
        <v>#REF!</v>
      </c>
      <c r="I171" s="51"/>
      <c r="J171" s="51"/>
      <c r="K171" s="51"/>
      <c r="L171" s="51"/>
      <c r="M171" s="65" t="e">
        <f>IF($C171&lt;&gt;0,IF(ISNA(VLOOKUP($A171,DSLOP,DS_THI!M$4,0))=FALSE,VLOOKUP($A171,DSLOP,DS_THI!M$4,0),""),"")</f>
        <v>#REF!</v>
      </c>
    </row>
    <row r="172" spans="1:13" s="14" customFormat="1" ht="18.75" customHeight="1">
      <c r="A172" s="13">
        <f t="shared" si="8"/>
        <v>149</v>
      </c>
      <c r="B172" s="48">
        <f t="shared" si="9"/>
        <v>25</v>
      </c>
      <c r="C172" s="48" t="e">
        <f>IF(ISNA(VLOOKUP($A172,DSLOP,DS_THI!C$4,0))=FALSE,VLOOKUP($A172,DSLOP,DS_THI!C$4,0),"")</f>
        <v>#REF!</v>
      </c>
      <c r="D172" s="49" t="e">
        <f>IF(ISNA(VLOOKUP($A172,DSLOP,DS_THI!D$4,0))=FALSE,VLOOKUP($A172,DSLOP,DS_THI!D$4,0),"")</f>
        <v>#REF!</v>
      </c>
      <c r="E172" s="50" t="e">
        <f>IF(ISNA(VLOOKUP($A172,DSLOP,DS_THI!E$4,0))=FALSE,VLOOKUP($A172,DSLOP,DS_THI!E$4,0),"")</f>
        <v>#REF!</v>
      </c>
      <c r="F172" s="99" t="e">
        <f>IF(ISNA(VLOOKUP($A172,DSLOP,DS_THI!F$4,0))=FALSE,VLOOKUP($A172,DSLOP,DS_THI!F$4,0),"")</f>
        <v>#REF!</v>
      </c>
      <c r="G172" s="101" t="e">
        <f>IF(ISNA(VLOOKUP($A172,DSLOP,DS_THI!G$4,0))=FALSE,VLOOKUP($A172,DSLOP,DS_THI!G$4,0),"")</f>
        <v>#REF!</v>
      </c>
      <c r="H172" s="100" t="e">
        <f>IF(ISNA(VLOOKUP($A172,DSLOP,DS_THI!H$4,0))=FALSE,VLOOKUP($A172,DSLOP,DS_THI!H$4,0),"")</f>
        <v>#REF!</v>
      </c>
      <c r="I172" s="51"/>
      <c r="J172" s="51"/>
      <c r="K172" s="51"/>
      <c r="L172" s="51"/>
      <c r="M172" s="65" t="e">
        <f>IF($C172&lt;&gt;0,IF(ISNA(VLOOKUP($A172,DSLOP,DS_THI!M$4,0))=FALSE,VLOOKUP($A172,DSLOP,DS_THI!M$4,0),""),"")</f>
        <v>#REF!</v>
      </c>
    </row>
    <row r="173" spans="1:13" s="14" customFormat="1" ht="18.75" customHeight="1">
      <c r="A173" s="13">
        <f t="shared" si="8"/>
        <v>150</v>
      </c>
      <c r="B173" s="48">
        <f t="shared" si="9"/>
        <v>26</v>
      </c>
      <c r="C173" s="48" t="e">
        <f>IF(ISNA(VLOOKUP($A173,DSLOP,DS_THI!C$4,0))=FALSE,VLOOKUP($A173,DSLOP,DS_THI!C$4,0),"")</f>
        <v>#REF!</v>
      </c>
      <c r="D173" s="49" t="e">
        <f>IF(ISNA(VLOOKUP($A173,DSLOP,DS_THI!D$4,0))=FALSE,VLOOKUP($A173,DSLOP,DS_THI!D$4,0),"")</f>
        <v>#REF!</v>
      </c>
      <c r="E173" s="50" t="e">
        <f>IF(ISNA(VLOOKUP($A173,DSLOP,DS_THI!E$4,0))=FALSE,VLOOKUP($A173,DSLOP,DS_THI!E$4,0),"")</f>
        <v>#REF!</v>
      </c>
      <c r="F173" s="99" t="e">
        <f>IF(ISNA(VLOOKUP($A173,DSLOP,DS_THI!F$4,0))=FALSE,VLOOKUP($A173,DSLOP,DS_THI!F$4,0),"")</f>
        <v>#REF!</v>
      </c>
      <c r="G173" s="101" t="e">
        <f>IF(ISNA(VLOOKUP($A173,DSLOP,DS_THI!G$4,0))=FALSE,VLOOKUP($A173,DSLOP,DS_THI!G$4,0),"")</f>
        <v>#REF!</v>
      </c>
      <c r="H173" s="100" t="e">
        <f>IF(ISNA(VLOOKUP($A173,DSLOP,DS_THI!H$4,0))=FALSE,VLOOKUP($A173,DSLOP,DS_THI!H$4,0),"")</f>
        <v>#REF!</v>
      </c>
      <c r="I173" s="51"/>
      <c r="J173" s="51"/>
      <c r="K173" s="51"/>
      <c r="L173" s="51"/>
      <c r="M173" s="65" t="e">
        <f>IF($C173&lt;&gt;0,IF(ISNA(VLOOKUP($A173,DSLOP,DS_THI!M$4,0))=FALSE,VLOOKUP($A173,DSLOP,DS_THI!M$4,0),""),"")</f>
        <v>#REF!</v>
      </c>
    </row>
    <row r="174" spans="1:13" s="14" customFormat="1" ht="18.75" customHeight="1">
      <c r="A174" s="13">
        <f t="shared" si="8"/>
        <v>151</v>
      </c>
      <c r="B174" s="48">
        <f t="shared" si="9"/>
        <v>27</v>
      </c>
      <c r="C174" s="48" t="e">
        <f>IF(ISNA(VLOOKUP($A174,DSLOP,DS_THI!C$4,0))=FALSE,VLOOKUP($A174,DSLOP,DS_THI!C$4,0),"")</f>
        <v>#REF!</v>
      </c>
      <c r="D174" s="49" t="e">
        <f>IF(ISNA(VLOOKUP($A174,DSLOP,DS_THI!D$4,0))=FALSE,VLOOKUP($A174,DSLOP,DS_THI!D$4,0),"")</f>
        <v>#REF!</v>
      </c>
      <c r="E174" s="50" t="e">
        <f>IF(ISNA(VLOOKUP($A174,DSLOP,DS_THI!E$4,0))=FALSE,VLOOKUP($A174,DSLOP,DS_THI!E$4,0),"")</f>
        <v>#REF!</v>
      </c>
      <c r="F174" s="99" t="e">
        <f>IF(ISNA(VLOOKUP($A174,DSLOP,DS_THI!F$4,0))=FALSE,VLOOKUP($A174,DSLOP,DS_THI!F$4,0),"")</f>
        <v>#REF!</v>
      </c>
      <c r="G174" s="101" t="e">
        <f>IF(ISNA(VLOOKUP($A174,DSLOP,DS_THI!G$4,0))=FALSE,VLOOKUP($A174,DSLOP,DS_THI!G$4,0),"")</f>
        <v>#REF!</v>
      </c>
      <c r="H174" s="100" t="e">
        <f>IF(ISNA(VLOOKUP($A174,DSLOP,DS_THI!H$4,0))=FALSE,VLOOKUP($A174,DSLOP,DS_THI!H$4,0),"")</f>
        <v>#REF!</v>
      </c>
      <c r="I174" s="51"/>
      <c r="J174" s="51"/>
      <c r="K174" s="51"/>
      <c r="L174" s="51"/>
      <c r="M174" s="65" t="e">
        <f>IF($C174&lt;&gt;0,IF(ISNA(VLOOKUP($A174,DSLOP,DS_THI!M$4,0))=FALSE,VLOOKUP($A174,DSLOP,DS_THI!M$4,0),""),"")</f>
        <v>#REF!</v>
      </c>
    </row>
    <row r="175" spans="1:13" s="14" customFormat="1" ht="18.75" customHeight="1">
      <c r="A175" s="13">
        <f t="shared" si="8"/>
        <v>152</v>
      </c>
      <c r="B175" s="48">
        <f t="shared" si="9"/>
        <v>28</v>
      </c>
      <c r="C175" s="48" t="e">
        <f>IF(ISNA(VLOOKUP($A175,DSLOP,DS_THI!C$4,0))=FALSE,VLOOKUP($A175,DSLOP,DS_THI!C$4,0),"")</f>
        <v>#REF!</v>
      </c>
      <c r="D175" s="49" t="e">
        <f>IF(ISNA(VLOOKUP($A175,DSLOP,DS_THI!D$4,0))=FALSE,VLOOKUP($A175,DSLOP,DS_THI!D$4,0),"")</f>
        <v>#REF!</v>
      </c>
      <c r="E175" s="50" t="e">
        <f>IF(ISNA(VLOOKUP($A175,DSLOP,DS_THI!E$4,0))=FALSE,VLOOKUP($A175,DSLOP,DS_THI!E$4,0),"")</f>
        <v>#REF!</v>
      </c>
      <c r="F175" s="99" t="e">
        <f>IF(ISNA(VLOOKUP($A175,DSLOP,DS_THI!F$4,0))=FALSE,VLOOKUP($A175,DSLOP,DS_THI!F$4,0),"")</f>
        <v>#REF!</v>
      </c>
      <c r="G175" s="101" t="e">
        <f>IF(ISNA(VLOOKUP($A175,DSLOP,DS_THI!G$4,0))=FALSE,VLOOKUP($A175,DSLOP,DS_THI!G$4,0),"")</f>
        <v>#REF!</v>
      </c>
      <c r="H175" s="100" t="e">
        <f>IF(ISNA(VLOOKUP($A175,DSLOP,DS_THI!H$4,0))=FALSE,VLOOKUP($A175,DSLOP,DS_THI!H$4,0),"")</f>
        <v>#REF!</v>
      </c>
      <c r="I175" s="51"/>
      <c r="J175" s="51"/>
      <c r="K175" s="51"/>
      <c r="L175" s="51"/>
      <c r="M175" s="65" t="e">
        <f>IF($C175&lt;&gt;0,IF(ISNA(VLOOKUP($A175,DSLOP,DS_THI!M$4,0))=FALSE,VLOOKUP($A175,DSLOP,DS_THI!M$4,0),""),"")</f>
        <v>#REF!</v>
      </c>
    </row>
    <row r="176" spans="1:13" s="14" customFormat="1" ht="18.75" customHeight="1">
      <c r="A176" s="13">
        <f t="shared" si="8"/>
        <v>153</v>
      </c>
      <c r="B176" s="48">
        <f t="shared" si="9"/>
        <v>29</v>
      </c>
      <c r="C176" s="48" t="e">
        <f>IF(ISNA(VLOOKUP($A176,DSLOP,DS_THI!C$4,0))=FALSE,VLOOKUP($A176,DSLOP,DS_THI!C$4,0),"")</f>
        <v>#REF!</v>
      </c>
      <c r="D176" s="49" t="e">
        <f>IF(ISNA(VLOOKUP($A176,DSLOP,DS_THI!D$4,0))=FALSE,VLOOKUP($A176,DSLOP,DS_THI!D$4,0),"")</f>
        <v>#REF!</v>
      </c>
      <c r="E176" s="50" t="e">
        <f>IF(ISNA(VLOOKUP($A176,DSLOP,DS_THI!E$4,0))=FALSE,VLOOKUP($A176,DSLOP,DS_THI!E$4,0),"")</f>
        <v>#REF!</v>
      </c>
      <c r="F176" s="99" t="e">
        <f>IF(ISNA(VLOOKUP($A176,DSLOP,DS_THI!F$4,0))=FALSE,VLOOKUP($A176,DSLOP,DS_THI!F$4,0),"")</f>
        <v>#REF!</v>
      </c>
      <c r="G176" s="101" t="e">
        <f>IF(ISNA(VLOOKUP($A176,DSLOP,DS_THI!G$4,0))=FALSE,VLOOKUP($A176,DSLOP,DS_THI!G$4,0),"")</f>
        <v>#REF!</v>
      </c>
      <c r="H176" s="100" t="e">
        <f>IF(ISNA(VLOOKUP($A176,DSLOP,DS_THI!H$4,0))=FALSE,VLOOKUP($A176,DSLOP,DS_THI!H$4,0),"")</f>
        <v>#REF!</v>
      </c>
      <c r="I176" s="51"/>
      <c r="J176" s="51"/>
      <c r="K176" s="51"/>
      <c r="L176" s="51"/>
      <c r="M176" s="65" t="e">
        <f>IF($C176&lt;&gt;0,IF(ISNA(VLOOKUP($A176,DSLOP,DS_THI!M$4,0))=FALSE,VLOOKUP($A176,DSLOP,DS_THI!M$4,0),""),"")</f>
        <v>#REF!</v>
      </c>
    </row>
    <row r="177" spans="1:13" s="14" customFormat="1" ht="18.75" customHeight="1">
      <c r="A177" s="13">
        <f t="shared" si="8"/>
        <v>154</v>
      </c>
      <c r="B177" s="48">
        <f t="shared" si="9"/>
        <v>30</v>
      </c>
      <c r="C177" s="48" t="e">
        <f>IF(ISNA(VLOOKUP($A177,DSLOP,DS_THI!C$4,0))=FALSE,VLOOKUP($A177,DSLOP,DS_THI!C$4,0),"")</f>
        <v>#REF!</v>
      </c>
      <c r="D177" s="49" t="e">
        <f>IF(ISNA(VLOOKUP($A177,DSLOP,DS_THI!D$4,0))=FALSE,VLOOKUP($A177,DSLOP,DS_THI!D$4,0),"")</f>
        <v>#REF!</v>
      </c>
      <c r="E177" s="50" t="e">
        <f>IF(ISNA(VLOOKUP($A177,DSLOP,DS_THI!E$4,0))=FALSE,VLOOKUP($A177,DSLOP,DS_THI!E$4,0),"")</f>
        <v>#REF!</v>
      </c>
      <c r="F177" s="99" t="e">
        <f>IF(ISNA(VLOOKUP($A177,DSLOP,DS_THI!F$4,0))=FALSE,VLOOKUP($A177,DSLOP,DS_THI!F$4,0),"")</f>
        <v>#REF!</v>
      </c>
      <c r="G177" s="101" t="e">
        <f>IF(ISNA(VLOOKUP($A177,DSLOP,DS_THI!G$4,0))=FALSE,VLOOKUP($A177,DSLOP,DS_THI!G$4,0),"")</f>
        <v>#REF!</v>
      </c>
      <c r="H177" s="100" t="e">
        <f>IF(ISNA(VLOOKUP($A177,DSLOP,DS_THI!H$4,0))=FALSE,VLOOKUP($A177,DSLOP,DS_THI!H$4,0),"")</f>
        <v>#REF!</v>
      </c>
      <c r="I177" s="51"/>
      <c r="J177" s="51"/>
      <c r="K177" s="51"/>
      <c r="L177" s="51"/>
      <c r="M177" s="65" t="e">
        <f>IF($C177&lt;&gt;0,IF(ISNA(VLOOKUP($A177,DSLOP,DS_THI!M$4,0))=FALSE,VLOOKUP($A177,DSLOP,DS_THI!M$4,0),""),"")</f>
        <v>#REF!</v>
      </c>
    </row>
    <row r="178" spans="1:13" s="14" customFormat="1" ht="18.75" customHeight="1">
      <c r="A178" s="13">
        <f t="shared" si="8"/>
        <v>155</v>
      </c>
      <c r="B178" s="48">
        <f t="shared" si="9"/>
        <v>31</v>
      </c>
      <c r="C178" s="48" t="e">
        <f>IF(ISNA(VLOOKUP($A178,DSLOP,DS_THI!C$4,0))=FALSE,VLOOKUP($A178,DSLOP,DS_THI!C$4,0),"")</f>
        <v>#REF!</v>
      </c>
      <c r="D178" s="49" t="e">
        <f>IF(ISNA(VLOOKUP($A178,DSLOP,DS_THI!D$4,0))=FALSE,VLOOKUP($A178,DSLOP,DS_THI!D$4,0),"")</f>
        <v>#REF!</v>
      </c>
      <c r="E178" s="50" t="e">
        <f>IF(ISNA(VLOOKUP($A178,DSLOP,DS_THI!E$4,0))=FALSE,VLOOKUP($A178,DSLOP,DS_THI!E$4,0),"")</f>
        <v>#REF!</v>
      </c>
      <c r="F178" s="99" t="e">
        <f>IF(ISNA(VLOOKUP($A178,DSLOP,DS_THI!F$4,0))=FALSE,VLOOKUP($A178,DSLOP,DS_THI!F$4,0),"")</f>
        <v>#REF!</v>
      </c>
      <c r="G178" s="101" t="e">
        <f>IF(ISNA(VLOOKUP($A178,DSLOP,DS_THI!G$4,0))=FALSE,VLOOKUP($A178,DSLOP,DS_THI!G$4,0),"")</f>
        <v>#REF!</v>
      </c>
      <c r="H178" s="100" t="e">
        <f>IF(ISNA(VLOOKUP($A178,DSLOP,DS_THI!H$4,0))=FALSE,VLOOKUP($A178,DSLOP,DS_THI!H$4,0),"")</f>
        <v>#REF!</v>
      </c>
      <c r="I178" s="51"/>
      <c r="J178" s="51"/>
      <c r="K178" s="51"/>
      <c r="L178" s="51"/>
      <c r="M178" s="65" t="e">
        <f>IF($C178&lt;&gt;0,IF(ISNA(VLOOKUP($A178,DSLOP,DS_THI!M$4,0))=FALSE,VLOOKUP($A178,DSLOP,DS_THI!M$4,0),""),"")</f>
        <v>#REF!</v>
      </c>
    </row>
    <row r="179" spans="1:13" s="14" customFormat="1" ht="18.75" customHeight="1">
      <c r="A179" s="13">
        <f t="shared" si="8"/>
        <v>156</v>
      </c>
      <c r="B179" s="48">
        <f t="shared" si="9"/>
        <v>32</v>
      </c>
      <c r="C179" s="48" t="e">
        <f>IF(ISNA(VLOOKUP($A179,DSLOP,DS_THI!C$4,0))=FALSE,VLOOKUP($A179,DSLOP,DS_THI!C$4,0),"")</f>
        <v>#REF!</v>
      </c>
      <c r="D179" s="49" t="e">
        <f>IF(ISNA(VLOOKUP($A179,DSLOP,DS_THI!D$4,0))=FALSE,VLOOKUP($A179,DSLOP,DS_THI!D$4,0),"")</f>
        <v>#REF!</v>
      </c>
      <c r="E179" s="50" t="e">
        <f>IF(ISNA(VLOOKUP($A179,DSLOP,DS_THI!E$4,0))=FALSE,VLOOKUP($A179,DSLOP,DS_THI!E$4,0),"")</f>
        <v>#REF!</v>
      </c>
      <c r="F179" s="99" t="e">
        <f>IF(ISNA(VLOOKUP($A179,DSLOP,DS_THI!F$4,0))=FALSE,VLOOKUP($A179,DSLOP,DS_THI!F$4,0),"")</f>
        <v>#REF!</v>
      </c>
      <c r="G179" s="101" t="e">
        <f>IF(ISNA(VLOOKUP($A179,DSLOP,DS_THI!G$4,0))=FALSE,VLOOKUP($A179,DSLOP,DS_THI!G$4,0),"")</f>
        <v>#REF!</v>
      </c>
      <c r="H179" s="100" t="e">
        <f>IF(ISNA(VLOOKUP($A179,DSLOP,DS_THI!H$4,0))=FALSE,VLOOKUP($A179,DSLOP,DS_THI!H$4,0),"")</f>
        <v>#REF!</v>
      </c>
      <c r="I179" s="51"/>
      <c r="J179" s="51"/>
      <c r="K179" s="51"/>
      <c r="L179" s="51"/>
      <c r="M179" s="65" t="e">
        <f>IF($C179&lt;&gt;0,IF(ISNA(VLOOKUP($A179,DSLOP,DS_THI!M$4,0))=FALSE,VLOOKUP($A179,DSLOP,DS_THI!M$4,0),""),"")</f>
        <v>#REF!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4" customWidth="1"/>
    <col min="5" max="5" width="8.42578125" style="15" customWidth="1"/>
    <col min="6" max="6" width="15.5703125" style="12" customWidth="1"/>
    <col min="7" max="7" width="24" style="12" customWidth="1"/>
    <col min="8" max="8" width="17.28515625" style="10" customWidth="1"/>
    <col min="9" max="16384" width="9.140625" style="9"/>
  </cols>
  <sheetData>
    <row r="1" spans="1:8" s="19" customFormat="1" ht="15">
      <c r="B1" s="304" t="s">
        <v>30</v>
      </c>
      <c r="C1" s="304"/>
      <c r="D1" s="304"/>
      <c r="E1" s="304" t="s">
        <v>215</v>
      </c>
      <c r="F1" s="304"/>
      <c r="G1" s="304"/>
      <c r="H1" s="304"/>
    </row>
    <row r="2" spans="1:8" s="19" customFormat="1" ht="15">
      <c r="B2" s="304" t="s">
        <v>19</v>
      </c>
      <c r="C2" s="304"/>
      <c r="D2" s="304"/>
      <c r="E2" s="229" t="e">
        <f>#REF!&amp; " - " &amp;#REF!</f>
        <v>#REF!</v>
      </c>
      <c r="F2" s="229"/>
      <c r="G2" s="229"/>
      <c r="H2" s="229"/>
    </row>
    <row r="3" spans="1:8" ht="14.25">
      <c r="B3" s="8"/>
      <c r="D3" s="13"/>
      <c r="E3" s="13"/>
      <c r="F3" s="8"/>
      <c r="G3" s="8"/>
      <c r="H3" s="29" t="e">
        <f>"Học kỳ : " &amp;#REF!</f>
        <v>#REF!</v>
      </c>
    </row>
    <row r="4" spans="1:8" ht="14.25">
      <c r="B4" s="11" t="e">
        <f>#REF!</f>
        <v>#REF!</v>
      </c>
      <c r="C4" s="10"/>
      <c r="D4" s="17"/>
      <c r="E4" s="18"/>
      <c r="H4" s="29" t="e">
        <f>"Lần thi : " &amp;#REF!</f>
        <v>#REF!</v>
      </c>
    </row>
    <row r="5" spans="1:8" hidden="1">
      <c r="B5" s="11">
        <v>1</v>
      </c>
      <c r="C5" s="10">
        <v>2</v>
      </c>
      <c r="D5" s="17">
        <v>3</v>
      </c>
      <c r="E5" s="18">
        <v>4</v>
      </c>
      <c r="F5" s="10">
        <v>7</v>
      </c>
      <c r="G5" s="10">
        <v>8</v>
      </c>
      <c r="H5" s="10">
        <v>19</v>
      </c>
    </row>
    <row r="6" spans="1:8" s="20" customFormat="1" ht="15" customHeight="1">
      <c r="A6" s="305" t="s">
        <v>0</v>
      </c>
      <c r="B6" s="299" t="s">
        <v>0</v>
      </c>
      <c r="C6" s="298" t="s">
        <v>218</v>
      </c>
      <c r="D6" s="294" t="s">
        <v>139</v>
      </c>
      <c r="E6" s="295"/>
      <c r="F6" s="299" t="s">
        <v>15</v>
      </c>
      <c r="G6" s="298" t="s">
        <v>35</v>
      </c>
      <c r="H6" s="298" t="s">
        <v>17</v>
      </c>
    </row>
    <row r="7" spans="1:8" s="20" customFormat="1" ht="15" customHeight="1">
      <c r="A7" s="305"/>
      <c r="B7" s="299"/>
      <c r="C7" s="299"/>
      <c r="D7" s="296"/>
      <c r="E7" s="297"/>
      <c r="F7" s="299"/>
      <c r="G7" s="299"/>
      <c r="H7" s="298"/>
    </row>
    <row r="8" spans="1:8" s="14" customFormat="1" ht="18.75" customHeight="1">
      <c r="A8" s="13">
        <v>1</v>
      </c>
      <c r="B8" s="72">
        <v>1</v>
      </c>
      <c r="C8" s="72" t="e">
        <f>IF(ISNA(VLOOKUP($A8,DSLOP,DS_THI!C$4,0))=FALSE,VLOOKUP($A8,DSLOP,DS_THI!C$4,0),"")</f>
        <v>#REF!</v>
      </c>
      <c r="D8" s="73" t="e">
        <f>IF(ISNA(VLOOKUP($A8,DSLOP,DS_THI!D$4,0))=FALSE,VLOOKUP($A8,DSLOP,DS_THI!D$4,0),"")</f>
        <v>#REF!</v>
      </c>
      <c r="E8" s="74" t="e">
        <f>IF(ISNA(VLOOKUP($A8,DSLOP,DS_THI!E$4,0))=FALSE,VLOOKUP($A8,DSLOP,DS_THI!E$4,0),"")</f>
        <v>#REF!</v>
      </c>
      <c r="F8" s="25" t="e">
        <f>IF(ISNA(VLOOKUP($A8,DSLOP,IN_DTK!G$5,0))=FALSE,VLOOKUP($A8,DSLOP,IN_DTK!G$5,0),"")</f>
        <v>#REF!</v>
      </c>
      <c r="G8" s="75"/>
      <c r="H8" s="76" t="e">
        <f>IF($C8&lt;&gt;0,IF(ISNA(VLOOKUP($A8,DSLOP,DS_NLP!H$5,0))=FALSE,VLOOKUP($A8,DSLOP,DS_NLP!H$5,0),""),"")</f>
        <v>#REF!</v>
      </c>
    </row>
    <row r="9" spans="1:8" s="14" customFormat="1" ht="18.75" customHeight="1">
      <c r="A9" s="13">
        <v>2</v>
      </c>
      <c r="B9" s="22">
        <v>2</v>
      </c>
      <c r="C9" s="22" t="e">
        <f>IF(ISNA(VLOOKUP($A9,DSLOP,DS_THI!C$4,0))=FALSE,VLOOKUP($A9,DSLOP,DS_THI!C$4,0),"")</f>
        <v>#REF!</v>
      </c>
      <c r="D9" s="23" t="e">
        <f>IF(ISNA(VLOOKUP($A9,DSLOP,DS_THI!D$4,0))=FALSE,VLOOKUP($A9,DSLOP,DS_THI!D$4,0),"")</f>
        <v>#REF!</v>
      </c>
      <c r="E9" s="24" t="e">
        <f>IF(ISNA(VLOOKUP($A9,DSLOP,DS_THI!E$4,0))=FALSE,VLOOKUP($A9,DSLOP,DS_THI!E$4,0),"")</f>
        <v>#REF!</v>
      </c>
      <c r="F9" s="25" t="e">
        <f>IF(ISNA(VLOOKUP($A9,DSLOP,IN_DTK!G$5,0))=FALSE,VLOOKUP($A9,DSLOP,IN_DTK!G$5,0),"")</f>
        <v>#REF!</v>
      </c>
      <c r="G9" s="25"/>
      <c r="H9" s="59" t="e">
        <f>IF($C9&lt;&gt;0,IF(ISNA(VLOOKUP($A9,DSLOP,DS_NLP!H$5,0))=FALSE,VLOOKUP($A9,DSLOP,DS_NLP!H$5,0),""),"")</f>
        <v>#REF!</v>
      </c>
    </row>
    <row r="10" spans="1:8" s="14" customFormat="1" ht="18.75" customHeight="1">
      <c r="A10" s="13">
        <v>3</v>
      </c>
      <c r="B10" s="22">
        <v>3</v>
      </c>
      <c r="C10" s="22" t="e">
        <f>IF(ISNA(VLOOKUP($A10,DSLOP,DS_THI!C$4,0))=FALSE,VLOOKUP($A10,DSLOP,DS_THI!C$4,0),"")</f>
        <v>#REF!</v>
      </c>
      <c r="D10" s="23" t="e">
        <f>IF(ISNA(VLOOKUP($A10,DSLOP,DS_THI!D$4,0))=FALSE,VLOOKUP($A10,DSLOP,DS_THI!D$4,0),"")</f>
        <v>#REF!</v>
      </c>
      <c r="E10" s="24" t="e">
        <f>IF(ISNA(VLOOKUP($A10,DSLOP,DS_THI!E$4,0))=FALSE,VLOOKUP($A10,DSLOP,DS_THI!E$4,0),"")</f>
        <v>#REF!</v>
      </c>
      <c r="F10" s="25" t="e">
        <f>IF(ISNA(VLOOKUP($A10,DSLOP,IN_DTK!G$5,0))=FALSE,VLOOKUP($A10,DSLOP,IN_DTK!G$5,0),"")</f>
        <v>#REF!</v>
      </c>
      <c r="G10" s="25"/>
      <c r="H10" s="59" t="e">
        <f>IF($C10&lt;&gt;0,IF(ISNA(VLOOKUP($A10,DSLOP,DS_NLP!H$5,0))=FALSE,VLOOKUP($A10,DSLOP,DS_NLP!H$5,0),""),"")</f>
        <v>#REF!</v>
      </c>
    </row>
    <row r="11" spans="1:8" s="14" customFormat="1" ht="18.75" customHeight="1">
      <c r="A11" s="13">
        <v>4</v>
      </c>
      <c r="B11" s="22">
        <v>4</v>
      </c>
      <c r="C11" s="22" t="e">
        <f>IF(ISNA(VLOOKUP($A11,DSLOP,DS_THI!C$4,0))=FALSE,VLOOKUP($A11,DSLOP,DS_THI!C$4,0),"")</f>
        <v>#REF!</v>
      </c>
      <c r="D11" s="23" t="e">
        <f>IF(ISNA(VLOOKUP($A11,DSLOP,DS_THI!D$4,0))=FALSE,VLOOKUP($A11,DSLOP,DS_THI!D$4,0),"")</f>
        <v>#REF!</v>
      </c>
      <c r="E11" s="24" t="e">
        <f>IF(ISNA(VLOOKUP($A11,DSLOP,DS_THI!E$4,0))=FALSE,VLOOKUP($A11,DSLOP,DS_THI!E$4,0),"")</f>
        <v>#REF!</v>
      </c>
      <c r="F11" s="25" t="e">
        <f>IF(ISNA(VLOOKUP($A11,DSLOP,IN_DTK!G$5,0))=FALSE,VLOOKUP($A11,DSLOP,IN_DTK!G$5,0),"")</f>
        <v>#REF!</v>
      </c>
      <c r="G11" s="25"/>
      <c r="H11" s="59" t="e">
        <f>IF($C11&lt;&gt;0,IF(ISNA(VLOOKUP($A11,DSLOP,DS_NLP!H$5,0))=FALSE,VLOOKUP($A11,DSLOP,DS_NLP!H$5,0),""),"")</f>
        <v>#REF!</v>
      </c>
    </row>
    <row r="12" spans="1:8" s="14" customFormat="1" ht="18.75" customHeight="1">
      <c r="A12" s="13">
        <v>5</v>
      </c>
      <c r="B12" s="22">
        <v>5</v>
      </c>
      <c r="C12" s="22" t="e">
        <f>IF(ISNA(VLOOKUP($A12,DSLOP,DS_THI!C$4,0))=FALSE,VLOOKUP($A12,DSLOP,DS_THI!C$4,0),"")</f>
        <v>#REF!</v>
      </c>
      <c r="D12" s="23" t="e">
        <f>IF(ISNA(VLOOKUP($A12,DSLOP,DS_THI!D$4,0))=FALSE,VLOOKUP($A12,DSLOP,DS_THI!D$4,0),"")</f>
        <v>#REF!</v>
      </c>
      <c r="E12" s="24" t="e">
        <f>IF(ISNA(VLOOKUP($A12,DSLOP,DS_THI!E$4,0))=FALSE,VLOOKUP($A12,DSLOP,DS_THI!E$4,0),"")</f>
        <v>#REF!</v>
      </c>
      <c r="F12" s="25" t="e">
        <f>IF(ISNA(VLOOKUP($A12,DSLOP,IN_DTK!G$5,0))=FALSE,VLOOKUP($A12,DSLOP,IN_DTK!G$5,0),"")</f>
        <v>#REF!</v>
      </c>
      <c r="G12" s="25"/>
      <c r="H12" s="59" t="e">
        <f>IF($C12&lt;&gt;0,IF(ISNA(VLOOKUP($A12,DSLOP,DS_NLP!H$5,0))=FALSE,VLOOKUP($A12,DSLOP,DS_NLP!H$5,0),""),"")</f>
        <v>#REF!</v>
      </c>
    </row>
    <row r="13" spans="1:8" s="14" customFormat="1" ht="18.75" customHeight="1">
      <c r="A13" s="13">
        <v>6</v>
      </c>
      <c r="B13" s="22">
        <v>6</v>
      </c>
      <c r="C13" s="22" t="e">
        <f>IF(ISNA(VLOOKUP($A13,DSLOP,DS_THI!C$4,0))=FALSE,VLOOKUP($A13,DSLOP,DS_THI!C$4,0),"")</f>
        <v>#REF!</v>
      </c>
      <c r="D13" s="23" t="e">
        <f>IF(ISNA(VLOOKUP($A13,DSLOP,DS_THI!D$4,0))=FALSE,VLOOKUP($A13,DSLOP,DS_THI!D$4,0),"")</f>
        <v>#REF!</v>
      </c>
      <c r="E13" s="24" t="e">
        <f>IF(ISNA(VLOOKUP($A13,DSLOP,DS_THI!E$4,0))=FALSE,VLOOKUP($A13,DSLOP,DS_THI!E$4,0),"")</f>
        <v>#REF!</v>
      </c>
      <c r="F13" s="25" t="e">
        <f>IF(ISNA(VLOOKUP($A13,DSLOP,IN_DTK!G$5,0))=FALSE,VLOOKUP($A13,DSLOP,IN_DTK!G$5,0),"")</f>
        <v>#REF!</v>
      </c>
      <c r="G13" s="25"/>
      <c r="H13" s="59" t="e">
        <f>IF($C13&lt;&gt;0,IF(ISNA(VLOOKUP($A13,DSLOP,DS_NLP!H$5,0))=FALSE,VLOOKUP($A13,DSLOP,DS_NLP!H$5,0),""),"")</f>
        <v>#REF!</v>
      </c>
    </row>
    <row r="14" spans="1:8" s="14" customFormat="1" ht="18.75" customHeight="1">
      <c r="A14" s="13">
        <v>7</v>
      </c>
      <c r="B14" s="22">
        <v>7</v>
      </c>
      <c r="C14" s="22" t="e">
        <f>IF(ISNA(VLOOKUP($A14,DSLOP,DS_THI!C$4,0))=FALSE,VLOOKUP($A14,DSLOP,DS_THI!C$4,0),"")</f>
        <v>#REF!</v>
      </c>
      <c r="D14" s="23" t="e">
        <f>IF(ISNA(VLOOKUP($A14,DSLOP,DS_THI!D$4,0))=FALSE,VLOOKUP($A14,DSLOP,DS_THI!D$4,0),"")</f>
        <v>#REF!</v>
      </c>
      <c r="E14" s="24" t="e">
        <f>IF(ISNA(VLOOKUP($A14,DSLOP,DS_THI!E$4,0))=FALSE,VLOOKUP($A14,DSLOP,DS_THI!E$4,0),"")</f>
        <v>#REF!</v>
      </c>
      <c r="F14" s="25" t="e">
        <f>IF(ISNA(VLOOKUP($A14,DSLOP,IN_DTK!G$5,0))=FALSE,VLOOKUP($A14,DSLOP,IN_DTK!G$5,0),"")</f>
        <v>#REF!</v>
      </c>
      <c r="G14" s="25"/>
      <c r="H14" s="59" t="e">
        <f>IF($C14&lt;&gt;0,IF(ISNA(VLOOKUP($A14,DSLOP,DS_NLP!H$5,0))=FALSE,VLOOKUP($A14,DSLOP,DS_NLP!H$5,0),""),"")</f>
        <v>#REF!</v>
      </c>
    </row>
    <row r="15" spans="1:8" s="14" customFormat="1" ht="18.75" customHeight="1">
      <c r="A15" s="13">
        <v>8</v>
      </c>
      <c r="B15" s="22">
        <v>8</v>
      </c>
      <c r="C15" s="22" t="e">
        <f>IF(ISNA(VLOOKUP($A15,DSLOP,DS_THI!C$4,0))=FALSE,VLOOKUP($A15,DSLOP,DS_THI!C$4,0),"")</f>
        <v>#REF!</v>
      </c>
      <c r="D15" s="23" t="e">
        <f>IF(ISNA(VLOOKUP($A15,DSLOP,DS_THI!D$4,0))=FALSE,VLOOKUP($A15,DSLOP,DS_THI!D$4,0),"")</f>
        <v>#REF!</v>
      </c>
      <c r="E15" s="24" t="e">
        <f>IF(ISNA(VLOOKUP($A15,DSLOP,DS_THI!E$4,0))=FALSE,VLOOKUP($A15,DSLOP,DS_THI!E$4,0),"")</f>
        <v>#REF!</v>
      </c>
      <c r="F15" s="25" t="e">
        <f>IF(ISNA(VLOOKUP($A15,DSLOP,IN_DTK!G$5,0))=FALSE,VLOOKUP($A15,DSLOP,IN_DTK!G$5,0),"")</f>
        <v>#REF!</v>
      </c>
      <c r="G15" s="25"/>
      <c r="H15" s="59" t="e">
        <f>IF($C15&lt;&gt;0,IF(ISNA(VLOOKUP($A15,DSLOP,DS_NLP!H$5,0))=FALSE,VLOOKUP($A15,DSLOP,DS_NLP!H$5,0),""),"")</f>
        <v>#REF!</v>
      </c>
    </row>
    <row r="16" spans="1:8" s="14" customFormat="1" ht="18.75" customHeight="1">
      <c r="A16" s="13">
        <v>9</v>
      </c>
      <c r="B16" s="22">
        <v>9</v>
      </c>
      <c r="C16" s="22" t="e">
        <f>IF(ISNA(VLOOKUP($A16,DSLOP,DS_THI!C$4,0))=FALSE,VLOOKUP($A16,DSLOP,DS_THI!C$4,0),"")</f>
        <v>#REF!</v>
      </c>
      <c r="D16" s="23" t="e">
        <f>IF(ISNA(VLOOKUP($A16,DSLOP,DS_THI!D$4,0))=FALSE,VLOOKUP($A16,DSLOP,DS_THI!D$4,0),"")</f>
        <v>#REF!</v>
      </c>
      <c r="E16" s="24" t="e">
        <f>IF(ISNA(VLOOKUP($A16,DSLOP,DS_THI!E$4,0))=FALSE,VLOOKUP($A16,DSLOP,DS_THI!E$4,0),"")</f>
        <v>#REF!</v>
      </c>
      <c r="F16" s="25" t="e">
        <f>IF(ISNA(VLOOKUP($A16,DSLOP,IN_DTK!G$5,0))=FALSE,VLOOKUP($A16,DSLOP,IN_DTK!G$5,0),"")</f>
        <v>#REF!</v>
      </c>
      <c r="G16" s="25"/>
      <c r="H16" s="59" t="e">
        <f>IF($C16&lt;&gt;0,IF(ISNA(VLOOKUP($A16,DSLOP,DS_NLP!H$5,0))=FALSE,VLOOKUP($A16,DSLOP,DS_NLP!H$5,0),""),"")</f>
        <v>#REF!</v>
      </c>
    </row>
    <row r="17" spans="1:8" s="14" customFormat="1" ht="18.75" customHeight="1">
      <c r="A17" s="13">
        <v>10</v>
      </c>
      <c r="B17" s="22">
        <v>10</v>
      </c>
      <c r="C17" s="22" t="e">
        <f>IF(ISNA(VLOOKUP($A17,DSLOP,DS_THI!C$4,0))=FALSE,VLOOKUP($A17,DSLOP,DS_THI!C$4,0),"")</f>
        <v>#REF!</v>
      </c>
      <c r="D17" s="23" t="e">
        <f>IF(ISNA(VLOOKUP($A17,DSLOP,DS_THI!D$4,0))=FALSE,VLOOKUP($A17,DSLOP,DS_THI!D$4,0),"")</f>
        <v>#REF!</v>
      </c>
      <c r="E17" s="24" t="e">
        <f>IF(ISNA(VLOOKUP($A17,DSLOP,DS_THI!E$4,0))=FALSE,VLOOKUP($A17,DSLOP,DS_THI!E$4,0),"")</f>
        <v>#REF!</v>
      </c>
      <c r="F17" s="25" t="e">
        <f>IF(ISNA(VLOOKUP($A17,DSLOP,IN_DTK!G$5,0))=FALSE,VLOOKUP($A17,DSLOP,IN_DTK!G$5,0),"")</f>
        <v>#REF!</v>
      </c>
      <c r="G17" s="25"/>
      <c r="H17" s="59" t="e">
        <f>IF($C17&lt;&gt;0,IF(ISNA(VLOOKUP($A17,DSLOP,DS_NLP!H$5,0))=FALSE,VLOOKUP($A17,DSLOP,DS_NLP!H$5,0),""),"")</f>
        <v>#REF!</v>
      </c>
    </row>
    <row r="18" spans="1:8" s="14" customFormat="1" ht="18.75" customHeight="1">
      <c r="A18" s="13">
        <v>11</v>
      </c>
      <c r="B18" s="22">
        <v>11</v>
      </c>
      <c r="C18" s="22" t="e">
        <f>IF(ISNA(VLOOKUP($A18,DSLOP,DS_THI!C$4,0))=FALSE,VLOOKUP($A18,DSLOP,DS_THI!C$4,0),"")</f>
        <v>#REF!</v>
      </c>
      <c r="D18" s="23" t="e">
        <f>IF(ISNA(VLOOKUP($A18,DSLOP,DS_THI!D$4,0))=FALSE,VLOOKUP($A18,DSLOP,DS_THI!D$4,0),"")</f>
        <v>#REF!</v>
      </c>
      <c r="E18" s="24" t="e">
        <f>IF(ISNA(VLOOKUP($A18,DSLOP,DS_THI!E$4,0))=FALSE,VLOOKUP($A18,DSLOP,DS_THI!E$4,0),"")</f>
        <v>#REF!</v>
      </c>
      <c r="F18" s="25" t="e">
        <f>IF(ISNA(VLOOKUP($A18,DSLOP,IN_DTK!G$5,0))=FALSE,VLOOKUP($A18,DSLOP,IN_DTK!G$5,0),"")</f>
        <v>#REF!</v>
      </c>
      <c r="G18" s="25"/>
      <c r="H18" s="59" t="e">
        <f>IF($C18&lt;&gt;0,IF(ISNA(VLOOKUP($A18,DSLOP,DS_NLP!H$5,0))=FALSE,VLOOKUP($A18,DSLOP,DS_NLP!H$5,0),""),"")</f>
        <v>#REF!</v>
      </c>
    </row>
    <row r="19" spans="1:8" s="14" customFormat="1" ht="18.75" customHeight="1">
      <c r="A19" s="13">
        <v>12</v>
      </c>
      <c r="B19" s="22">
        <v>12</v>
      </c>
      <c r="C19" s="22" t="e">
        <f>IF(ISNA(VLOOKUP($A19,DSLOP,DS_THI!C$4,0))=FALSE,VLOOKUP($A19,DSLOP,DS_THI!C$4,0),"")</f>
        <v>#REF!</v>
      </c>
      <c r="D19" s="23" t="e">
        <f>IF(ISNA(VLOOKUP($A19,DSLOP,DS_THI!D$4,0))=FALSE,VLOOKUP($A19,DSLOP,DS_THI!D$4,0),"")</f>
        <v>#REF!</v>
      </c>
      <c r="E19" s="24" t="e">
        <f>IF(ISNA(VLOOKUP($A19,DSLOP,DS_THI!E$4,0))=FALSE,VLOOKUP($A19,DSLOP,DS_THI!E$4,0),"")</f>
        <v>#REF!</v>
      </c>
      <c r="F19" s="25" t="e">
        <f>IF(ISNA(VLOOKUP($A19,DSLOP,IN_DTK!G$5,0))=FALSE,VLOOKUP($A19,DSLOP,IN_DTK!G$5,0),"")</f>
        <v>#REF!</v>
      </c>
      <c r="G19" s="25"/>
      <c r="H19" s="59" t="e">
        <f>IF($C19&lt;&gt;0,IF(ISNA(VLOOKUP($A19,DSLOP,DS_NLP!H$5,0))=FALSE,VLOOKUP($A19,DSLOP,DS_NLP!H$5,0),""),"")</f>
        <v>#REF!</v>
      </c>
    </row>
    <row r="20" spans="1:8" s="14" customFormat="1" ht="18.75" customHeight="1">
      <c r="A20" s="13">
        <v>13</v>
      </c>
      <c r="B20" s="22">
        <v>13</v>
      </c>
      <c r="C20" s="22" t="e">
        <f>IF(ISNA(VLOOKUP($A20,DSLOP,DS_THI!C$4,0))=FALSE,VLOOKUP($A20,DSLOP,DS_THI!C$4,0),"")</f>
        <v>#REF!</v>
      </c>
      <c r="D20" s="23" t="e">
        <f>IF(ISNA(VLOOKUP($A20,DSLOP,DS_THI!D$4,0))=FALSE,VLOOKUP($A20,DSLOP,DS_THI!D$4,0),"")</f>
        <v>#REF!</v>
      </c>
      <c r="E20" s="24" t="e">
        <f>IF(ISNA(VLOOKUP($A20,DSLOP,DS_THI!E$4,0))=FALSE,VLOOKUP($A20,DSLOP,DS_THI!E$4,0),"")</f>
        <v>#REF!</v>
      </c>
      <c r="F20" s="25" t="e">
        <f>IF(ISNA(VLOOKUP($A20,DSLOP,IN_DTK!G$5,0))=FALSE,VLOOKUP($A20,DSLOP,IN_DTK!G$5,0),"")</f>
        <v>#REF!</v>
      </c>
      <c r="G20" s="25"/>
      <c r="H20" s="59" t="e">
        <f>IF($C20&lt;&gt;0,IF(ISNA(VLOOKUP($A20,DSLOP,DS_NLP!H$5,0))=FALSE,VLOOKUP($A20,DSLOP,DS_NLP!H$5,0),""),"")</f>
        <v>#REF!</v>
      </c>
    </row>
    <row r="21" spans="1:8" s="14" customFormat="1" ht="18.75" customHeight="1">
      <c r="A21" s="13">
        <v>14</v>
      </c>
      <c r="B21" s="22">
        <v>14</v>
      </c>
      <c r="C21" s="22" t="e">
        <f>IF(ISNA(VLOOKUP($A21,DSLOP,DS_THI!C$4,0))=FALSE,VLOOKUP($A21,DSLOP,DS_THI!C$4,0),"")</f>
        <v>#REF!</v>
      </c>
      <c r="D21" s="23" t="e">
        <f>IF(ISNA(VLOOKUP($A21,DSLOP,DS_THI!D$4,0))=FALSE,VLOOKUP($A21,DSLOP,DS_THI!D$4,0),"")</f>
        <v>#REF!</v>
      </c>
      <c r="E21" s="24" t="e">
        <f>IF(ISNA(VLOOKUP($A21,DSLOP,DS_THI!E$4,0))=FALSE,VLOOKUP($A21,DSLOP,DS_THI!E$4,0),"")</f>
        <v>#REF!</v>
      </c>
      <c r="F21" s="25" t="e">
        <f>IF(ISNA(VLOOKUP($A21,DSLOP,IN_DTK!G$5,0))=FALSE,VLOOKUP($A21,DSLOP,IN_DTK!G$5,0),"")</f>
        <v>#REF!</v>
      </c>
      <c r="G21" s="25"/>
      <c r="H21" s="59" t="e">
        <f>IF($C21&lt;&gt;0,IF(ISNA(VLOOKUP($A21,DSLOP,DS_NLP!H$5,0))=FALSE,VLOOKUP($A21,DSLOP,DS_NLP!H$5,0),""),"")</f>
        <v>#REF!</v>
      </c>
    </row>
    <row r="22" spans="1:8" s="14" customFormat="1" ht="18.75" customHeight="1">
      <c r="A22" s="13">
        <v>15</v>
      </c>
      <c r="B22" s="22">
        <v>15</v>
      </c>
      <c r="C22" s="22" t="e">
        <f>IF(ISNA(VLOOKUP($A22,DSLOP,DS_THI!C$4,0))=FALSE,VLOOKUP($A22,DSLOP,DS_THI!C$4,0),"")</f>
        <v>#REF!</v>
      </c>
      <c r="D22" s="23" t="e">
        <f>IF(ISNA(VLOOKUP($A22,DSLOP,DS_THI!D$4,0))=FALSE,VLOOKUP($A22,DSLOP,DS_THI!D$4,0),"")</f>
        <v>#REF!</v>
      </c>
      <c r="E22" s="24" t="e">
        <f>IF(ISNA(VLOOKUP($A22,DSLOP,DS_THI!E$4,0))=FALSE,VLOOKUP($A22,DSLOP,DS_THI!E$4,0),"")</f>
        <v>#REF!</v>
      </c>
      <c r="F22" s="25" t="e">
        <f>IF(ISNA(VLOOKUP($A22,DSLOP,IN_DTK!G$5,0))=FALSE,VLOOKUP($A22,DSLOP,IN_DTK!G$5,0),"")</f>
        <v>#REF!</v>
      </c>
      <c r="G22" s="25"/>
      <c r="H22" s="59" t="e">
        <f>IF($C22&lt;&gt;0,IF(ISNA(VLOOKUP($A22,DSLOP,DS_NLP!H$5,0))=FALSE,VLOOKUP($A22,DSLOP,DS_NLP!H$5,0),""),"")</f>
        <v>#REF!</v>
      </c>
    </row>
    <row r="23" spans="1:8" s="14" customFormat="1" ht="18.75" customHeight="1">
      <c r="A23" s="13">
        <v>16</v>
      </c>
      <c r="B23" s="22">
        <v>16</v>
      </c>
      <c r="C23" s="22" t="e">
        <f>IF(ISNA(VLOOKUP($A23,DSLOP,DS_THI!C$4,0))=FALSE,VLOOKUP($A23,DSLOP,DS_THI!C$4,0),"")</f>
        <v>#REF!</v>
      </c>
      <c r="D23" s="23" t="e">
        <f>IF(ISNA(VLOOKUP($A23,DSLOP,DS_THI!D$4,0))=FALSE,VLOOKUP($A23,DSLOP,DS_THI!D$4,0),"")</f>
        <v>#REF!</v>
      </c>
      <c r="E23" s="24" t="e">
        <f>IF(ISNA(VLOOKUP($A23,DSLOP,DS_THI!E$4,0))=FALSE,VLOOKUP($A23,DSLOP,DS_THI!E$4,0),"")</f>
        <v>#REF!</v>
      </c>
      <c r="F23" s="25" t="e">
        <f>IF(ISNA(VLOOKUP($A23,DSLOP,IN_DTK!G$5,0))=FALSE,VLOOKUP($A23,DSLOP,IN_DTK!G$5,0),"")</f>
        <v>#REF!</v>
      </c>
      <c r="G23" s="25"/>
      <c r="H23" s="59" t="e">
        <f>IF($C23&lt;&gt;0,IF(ISNA(VLOOKUP($A23,DSLOP,DS_NLP!H$5,0))=FALSE,VLOOKUP($A23,DSLOP,DS_NLP!H$5,0),""),"")</f>
        <v>#REF!</v>
      </c>
    </row>
    <row r="24" spans="1:8" s="14" customFormat="1" ht="18.75" customHeight="1">
      <c r="A24" s="13">
        <v>17</v>
      </c>
      <c r="B24" s="22">
        <v>17</v>
      </c>
      <c r="C24" s="22" t="e">
        <f>IF(ISNA(VLOOKUP($A24,DSLOP,DS_THI!C$4,0))=FALSE,VLOOKUP($A24,DSLOP,DS_THI!C$4,0),"")</f>
        <v>#REF!</v>
      </c>
      <c r="D24" s="23" t="e">
        <f>IF(ISNA(VLOOKUP($A24,DSLOP,DS_THI!D$4,0))=FALSE,VLOOKUP($A24,DSLOP,DS_THI!D$4,0),"")</f>
        <v>#REF!</v>
      </c>
      <c r="E24" s="24" t="e">
        <f>IF(ISNA(VLOOKUP($A24,DSLOP,DS_THI!E$4,0))=FALSE,VLOOKUP($A24,DSLOP,DS_THI!E$4,0),"")</f>
        <v>#REF!</v>
      </c>
      <c r="F24" s="25" t="e">
        <f>IF(ISNA(VLOOKUP($A24,DSLOP,IN_DTK!G$5,0))=FALSE,VLOOKUP($A24,DSLOP,IN_DTK!G$5,0),"")</f>
        <v>#REF!</v>
      </c>
      <c r="G24" s="25"/>
      <c r="H24" s="59" t="e">
        <f>IF($C24&lt;&gt;0,IF(ISNA(VLOOKUP($A24,DSLOP,DS_NLP!H$5,0))=FALSE,VLOOKUP($A24,DSLOP,DS_NLP!H$5,0),""),"")</f>
        <v>#REF!</v>
      </c>
    </row>
    <row r="25" spans="1:8" s="14" customFormat="1" ht="18.75" customHeight="1">
      <c r="A25" s="13">
        <v>18</v>
      </c>
      <c r="B25" s="22">
        <v>18</v>
      </c>
      <c r="C25" s="22" t="e">
        <f>IF(ISNA(VLOOKUP($A25,DSLOP,DS_THI!C$4,0))=FALSE,VLOOKUP($A25,DSLOP,DS_THI!C$4,0),"")</f>
        <v>#REF!</v>
      </c>
      <c r="D25" s="23" t="e">
        <f>IF(ISNA(VLOOKUP($A25,DSLOP,DS_THI!D$4,0))=FALSE,VLOOKUP($A25,DSLOP,DS_THI!D$4,0),"")</f>
        <v>#REF!</v>
      </c>
      <c r="E25" s="24" t="e">
        <f>IF(ISNA(VLOOKUP($A25,DSLOP,DS_THI!E$4,0))=FALSE,VLOOKUP($A25,DSLOP,DS_THI!E$4,0),"")</f>
        <v>#REF!</v>
      </c>
      <c r="F25" s="25" t="e">
        <f>IF(ISNA(VLOOKUP($A25,DSLOP,IN_DTK!G$5,0))=FALSE,VLOOKUP($A25,DSLOP,IN_DTK!G$5,0),"")</f>
        <v>#REF!</v>
      </c>
      <c r="G25" s="25"/>
      <c r="H25" s="59" t="e">
        <f>IF($C25&lt;&gt;0,IF(ISNA(VLOOKUP($A25,DSLOP,DS_NLP!H$5,0))=FALSE,VLOOKUP($A25,DSLOP,DS_NLP!H$5,0),""),"")</f>
        <v>#REF!</v>
      </c>
    </row>
    <row r="26" spans="1:8" s="14" customFormat="1" ht="18.75" customHeight="1">
      <c r="A26" s="13">
        <v>19</v>
      </c>
      <c r="B26" s="22">
        <v>19</v>
      </c>
      <c r="C26" s="22" t="e">
        <f>IF(ISNA(VLOOKUP($A26,DSLOP,DS_THI!C$4,0))=FALSE,VLOOKUP($A26,DSLOP,DS_THI!C$4,0),"")</f>
        <v>#REF!</v>
      </c>
      <c r="D26" s="23" t="e">
        <f>IF(ISNA(VLOOKUP($A26,DSLOP,DS_THI!D$4,0))=FALSE,VLOOKUP($A26,DSLOP,DS_THI!D$4,0),"")</f>
        <v>#REF!</v>
      </c>
      <c r="E26" s="24" t="e">
        <f>IF(ISNA(VLOOKUP($A26,DSLOP,DS_THI!E$4,0))=FALSE,VLOOKUP($A26,DSLOP,DS_THI!E$4,0),"")</f>
        <v>#REF!</v>
      </c>
      <c r="F26" s="25" t="e">
        <f>IF(ISNA(VLOOKUP($A26,DSLOP,IN_DTK!G$5,0))=FALSE,VLOOKUP($A26,DSLOP,IN_DTK!G$5,0),"")</f>
        <v>#REF!</v>
      </c>
      <c r="G26" s="25"/>
      <c r="H26" s="59" t="e">
        <f>IF($C26&lt;&gt;0,IF(ISNA(VLOOKUP($A26,DSLOP,DS_NLP!H$5,0))=FALSE,VLOOKUP($A26,DSLOP,DS_NLP!H$5,0),""),"")</f>
        <v>#REF!</v>
      </c>
    </row>
    <row r="27" spans="1:8" s="14" customFormat="1" ht="18.75" customHeight="1">
      <c r="A27" s="13">
        <v>20</v>
      </c>
      <c r="B27" s="22">
        <v>20</v>
      </c>
      <c r="C27" s="22" t="e">
        <f>IF(ISNA(VLOOKUP($A27,DSLOP,DS_THI!C$4,0))=FALSE,VLOOKUP($A27,DSLOP,DS_THI!C$4,0),"")</f>
        <v>#REF!</v>
      </c>
      <c r="D27" s="23" t="e">
        <f>IF(ISNA(VLOOKUP($A27,DSLOP,DS_THI!D$4,0))=FALSE,VLOOKUP($A27,DSLOP,DS_THI!D$4,0),"")</f>
        <v>#REF!</v>
      </c>
      <c r="E27" s="24" t="e">
        <f>IF(ISNA(VLOOKUP($A27,DSLOP,DS_THI!E$4,0))=FALSE,VLOOKUP($A27,DSLOP,DS_THI!E$4,0),"")</f>
        <v>#REF!</v>
      </c>
      <c r="F27" s="25" t="e">
        <f>IF(ISNA(VLOOKUP($A27,DSLOP,IN_DTK!G$5,0))=FALSE,VLOOKUP($A27,DSLOP,IN_DTK!G$5,0),"")</f>
        <v>#REF!</v>
      </c>
      <c r="G27" s="25"/>
      <c r="H27" s="59" t="e">
        <f>IF($C27&lt;&gt;0,IF(ISNA(VLOOKUP($A27,DSLOP,DS_NLP!H$5,0))=FALSE,VLOOKUP($A27,DSLOP,DS_NLP!H$5,0),""),"")</f>
        <v>#REF!</v>
      </c>
    </row>
    <row r="28" spans="1:8" s="14" customFormat="1" ht="18.75" customHeight="1">
      <c r="A28" s="13">
        <v>21</v>
      </c>
      <c r="B28" s="22">
        <v>21</v>
      </c>
      <c r="C28" s="22" t="e">
        <f>IF(ISNA(VLOOKUP($A28,DSLOP,DS_THI!C$4,0))=FALSE,VLOOKUP($A28,DSLOP,DS_THI!C$4,0),"")</f>
        <v>#REF!</v>
      </c>
      <c r="D28" s="23" t="e">
        <f>IF(ISNA(VLOOKUP($A28,DSLOP,DS_THI!D$4,0))=FALSE,VLOOKUP($A28,DSLOP,DS_THI!D$4,0),"")</f>
        <v>#REF!</v>
      </c>
      <c r="E28" s="24" t="e">
        <f>IF(ISNA(VLOOKUP($A28,DSLOP,DS_THI!E$4,0))=FALSE,VLOOKUP($A28,DSLOP,DS_THI!E$4,0),"")</f>
        <v>#REF!</v>
      </c>
      <c r="F28" s="25" t="e">
        <f>IF(ISNA(VLOOKUP($A28,DSLOP,IN_DTK!G$5,0))=FALSE,VLOOKUP($A28,DSLOP,IN_DTK!G$5,0),"")</f>
        <v>#REF!</v>
      </c>
      <c r="G28" s="25"/>
      <c r="H28" s="59" t="e">
        <f>IF($C28&lt;&gt;0,IF(ISNA(VLOOKUP($A28,DSLOP,DS_NLP!H$5,0))=FALSE,VLOOKUP($A28,DSLOP,DS_NLP!H$5,0),""),"")</f>
        <v>#REF!</v>
      </c>
    </row>
    <row r="29" spans="1:8" s="14" customFormat="1" ht="18.75" customHeight="1">
      <c r="A29" s="13">
        <v>22</v>
      </c>
      <c r="B29" s="22">
        <v>22</v>
      </c>
      <c r="C29" s="22" t="e">
        <f>IF(ISNA(VLOOKUP($A29,DSLOP,DS_THI!C$4,0))=FALSE,VLOOKUP($A29,DSLOP,DS_THI!C$4,0),"")</f>
        <v>#REF!</v>
      </c>
      <c r="D29" s="23" t="e">
        <f>IF(ISNA(VLOOKUP($A29,DSLOP,DS_THI!D$4,0))=FALSE,VLOOKUP($A29,DSLOP,DS_THI!D$4,0),"")</f>
        <v>#REF!</v>
      </c>
      <c r="E29" s="24" t="e">
        <f>IF(ISNA(VLOOKUP($A29,DSLOP,DS_THI!E$4,0))=FALSE,VLOOKUP($A29,DSLOP,DS_THI!E$4,0),"")</f>
        <v>#REF!</v>
      </c>
      <c r="F29" s="25" t="e">
        <f>IF(ISNA(VLOOKUP($A29,DSLOP,IN_DTK!G$5,0))=FALSE,VLOOKUP($A29,DSLOP,IN_DTK!G$5,0),"")</f>
        <v>#REF!</v>
      </c>
      <c r="G29" s="25"/>
      <c r="H29" s="59" t="e">
        <f>IF($C29&lt;&gt;0,IF(ISNA(VLOOKUP($A29,DSLOP,DS_NLP!H$5,0))=FALSE,VLOOKUP($A29,DSLOP,DS_NLP!H$5,0),""),"")</f>
        <v>#REF!</v>
      </c>
    </row>
    <row r="30" spans="1:8" s="14" customFormat="1" ht="18.75" customHeight="1">
      <c r="A30" s="13">
        <v>23</v>
      </c>
      <c r="B30" s="22">
        <v>23</v>
      </c>
      <c r="C30" s="22" t="e">
        <f>IF(ISNA(VLOOKUP($A30,DSLOP,DS_THI!C$4,0))=FALSE,VLOOKUP($A30,DSLOP,DS_THI!C$4,0),"")</f>
        <v>#REF!</v>
      </c>
      <c r="D30" s="23" t="e">
        <f>IF(ISNA(VLOOKUP($A30,DSLOP,DS_THI!D$4,0))=FALSE,VLOOKUP($A30,DSLOP,DS_THI!D$4,0),"")</f>
        <v>#REF!</v>
      </c>
      <c r="E30" s="24" t="e">
        <f>IF(ISNA(VLOOKUP($A30,DSLOP,DS_THI!E$4,0))=FALSE,VLOOKUP($A30,DSLOP,DS_THI!E$4,0),"")</f>
        <v>#REF!</v>
      </c>
      <c r="F30" s="25" t="e">
        <f>IF(ISNA(VLOOKUP($A30,DSLOP,IN_DTK!G$5,0))=FALSE,VLOOKUP($A30,DSLOP,IN_DTK!G$5,0),"")</f>
        <v>#REF!</v>
      </c>
      <c r="G30" s="25"/>
      <c r="H30" s="59" t="e">
        <f>IF($C30&lt;&gt;0,IF(ISNA(VLOOKUP($A30,DSLOP,DS_NLP!H$5,0))=FALSE,VLOOKUP($A30,DSLOP,DS_NLP!H$5,0),""),"")</f>
        <v>#REF!</v>
      </c>
    </row>
    <row r="31" spans="1:8" s="14" customFormat="1" ht="18.75" customHeight="1">
      <c r="A31" s="13">
        <v>24</v>
      </c>
      <c r="B31" s="22">
        <v>24</v>
      </c>
      <c r="C31" s="22" t="e">
        <f>IF(ISNA(VLOOKUP($A31,DSLOP,DS_THI!C$4,0))=FALSE,VLOOKUP($A31,DSLOP,DS_THI!C$4,0),"")</f>
        <v>#REF!</v>
      </c>
      <c r="D31" s="23" t="e">
        <f>IF(ISNA(VLOOKUP($A31,DSLOP,DS_THI!D$4,0))=FALSE,VLOOKUP($A31,DSLOP,DS_THI!D$4,0),"")</f>
        <v>#REF!</v>
      </c>
      <c r="E31" s="24" t="e">
        <f>IF(ISNA(VLOOKUP($A31,DSLOP,DS_THI!E$4,0))=FALSE,VLOOKUP($A31,DSLOP,DS_THI!E$4,0),"")</f>
        <v>#REF!</v>
      </c>
      <c r="F31" s="25" t="e">
        <f>IF(ISNA(VLOOKUP($A31,DSLOP,IN_DTK!G$5,0))=FALSE,VLOOKUP($A31,DSLOP,IN_DTK!G$5,0),"")</f>
        <v>#REF!</v>
      </c>
      <c r="G31" s="25"/>
      <c r="H31" s="59" t="e">
        <f>IF($C31&lt;&gt;0,IF(ISNA(VLOOKUP($A31,DSLOP,DS_NLP!H$5,0))=FALSE,VLOOKUP($A31,DSLOP,DS_NLP!H$5,0),""),"")</f>
        <v>#REF!</v>
      </c>
    </row>
    <row r="32" spans="1:8" s="14" customFormat="1" ht="18.75" customHeight="1">
      <c r="A32" s="13">
        <v>25</v>
      </c>
      <c r="B32" s="22">
        <v>25</v>
      </c>
      <c r="C32" s="22" t="e">
        <f>IF(ISNA(VLOOKUP($A32,DSLOP,DS_THI!C$4,0))=FALSE,VLOOKUP($A32,DSLOP,DS_THI!C$4,0),"")</f>
        <v>#REF!</v>
      </c>
      <c r="D32" s="23" t="e">
        <f>IF(ISNA(VLOOKUP($A32,DSLOP,DS_THI!D$4,0))=FALSE,VLOOKUP($A32,DSLOP,DS_THI!D$4,0),"")</f>
        <v>#REF!</v>
      </c>
      <c r="E32" s="24" t="e">
        <f>IF(ISNA(VLOOKUP($A32,DSLOP,DS_THI!E$4,0))=FALSE,VLOOKUP($A32,DSLOP,DS_THI!E$4,0),"")</f>
        <v>#REF!</v>
      </c>
      <c r="F32" s="25" t="e">
        <f>IF(ISNA(VLOOKUP($A32,DSLOP,IN_DTK!G$5,0))=FALSE,VLOOKUP($A32,DSLOP,IN_DTK!G$5,0),"")</f>
        <v>#REF!</v>
      </c>
      <c r="G32" s="25"/>
      <c r="H32" s="59" t="e">
        <f>IF($C32&lt;&gt;0,IF(ISNA(VLOOKUP($A32,DSLOP,DS_NLP!H$5,0))=FALSE,VLOOKUP($A32,DSLOP,DS_NLP!H$5,0),""),"")</f>
        <v>#REF!</v>
      </c>
    </row>
    <row r="33" spans="1:8" s="14" customFormat="1" ht="18.75" customHeight="1">
      <c r="A33" s="13">
        <v>26</v>
      </c>
      <c r="B33" s="22">
        <v>26</v>
      </c>
      <c r="C33" s="22" t="e">
        <f>IF(ISNA(VLOOKUP($A33,DSLOP,DS_THI!C$4,0))=FALSE,VLOOKUP($A33,DSLOP,DS_THI!C$4,0),"")</f>
        <v>#REF!</v>
      </c>
      <c r="D33" s="23" t="e">
        <f>IF(ISNA(VLOOKUP($A33,DSLOP,DS_THI!D$4,0))=FALSE,VLOOKUP($A33,DSLOP,DS_THI!D$4,0),"")</f>
        <v>#REF!</v>
      </c>
      <c r="E33" s="24" t="e">
        <f>IF(ISNA(VLOOKUP($A33,DSLOP,DS_THI!E$4,0))=FALSE,VLOOKUP($A33,DSLOP,DS_THI!E$4,0),"")</f>
        <v>#REF!</v>
      </c>
      <c r="F33" s="25" t="e">
        <f>IF(ISNA(VLOOKUP($A33,DSLOP,IN_DTK!G$5,0))=FALSE,VLOOKUP($A33,DSLOP,IN_DTK!G$5,0),"")</f>
        <v>#REF!</v>
      </c>
      <c r="G33" s="25"/>
      <c r="H33" s="59" t="e">
        <f>IF($C33&lt;&gt;0,IF(ISNA(VLOOKUP($A33,DSLOP,DS_NLP!H$5,0))=FALSE,VLOOKUP($A33,DSLOP,DS_NLP!H$5,0),""),"")</f>
        <v>#REF!</v>
      </c>
    </row>
    <row r="34" spans="1:8" s="14" customFormat="1" ht="18.75" customHeight="1">
      <c r="A34" s="13">
        <v>27</v>
      </c>
      <c r="B34" s="22">
        <v>27</v>
      </c>
      <c r="C34" s="22" t="e">
        <f>IF(ISNA(VLOOKUP($A34,DSLOP,DS_THI!C$4,0))=FALSE,VLOOKUP($A34,DSLOP,DS_THI!C$4,0),"")</f>
        <v>#REF!</v>
      </c>
      <c r="D34" s="23" t="e">
        <f>IF(ISNA(VLOOKUP($A34,DSLOP,DS_THI!D$4,0))=FALSE,VLOOKUP($A34,DSLOP,DS_THI!D$4,0),"")</f>
        <v>#REF!</v>
      </c>
      <c r="E34" s="24" t="e">
        <f>IF(ISNA(VLOOKUP($A34,DSLOP,DS_THI!E$4,0))=FALSE,VLOOKUP($A34,DSLOP,DS_THI!E$4,0),"")</f>
        <v>#REF!</v>
      </c>
      <c r="F34" s="25" t="e">
        <f>IF(ISNA(VLOOKUP($A34,DSLOP,IN_DTK!G$5,0))=FALSE,VLOOKUP($A34,DSLOP,IN_DTK!G$5,0),"")</f>
        <v>#REF!</v>
      </c>
      <c r="G34" s="25"/>
      <c r="H34" s="59" t="e">
        <f>IF($C34&lt;&gt;0,IF(ISNA(VLOOKUP($A34,DSLOP,DS_NLP!H$5,0))=FALSE,VLOOKUP($A34,DSLOP,DS_NLP!H$5,0),""),"")</f>
        <v>#REF!</v>
      </c>
    </row>
    <row r="35" spans="1:8" s="14" customFormat="1" ht="18.75" customHeight="1">
      <c r="A35" s="13">
        <v>28</v>
      </c>
      <c r="B35" s="22">
        <v>28</v>
      </c>
      <c r="C35" s="22" t="e">
        <f>IF(ISNA(VLOOKUP($A35,DSLOP,DS_THI!C$4,0))=FALSE,VLOOKUP($A35,DSLOP,DS_THI!C$4,0),"")</f>
        <v>#REF!</v>
      </c>
      <c r="D35" s="23" t="e">
        <f>IF(ISNA(VLOOKUP($A35,DSLOP,DS_THI!D$4,0))=FALSE,VLOOKUP($A35,DSLOP,DS_THI!D$4,0),"")</f>
        <v>#REF!</v>
      </c>
      <c r="E35" s="24" t="e">
        <f>IF(ISNA(VLOOKUP($A35,DSLOP,DS_THI!E$4,0))=FALSE,VLOOKUP($A35,DSLOP,DS_THI!E$4,0),"")</f>
        <v>#REF!</v>
      </c>
      <c r="F35" s="25" t="e">
        <f>IF(ISNA(VLOOKUP($A35,DSLOP,IN_DTK!G$5,0))=FALSE,VLOOKUP($A35,DSLOP,IN_DTK!G$5,0),"")</f>
        <v>#REF!</v>
      </c>
      <c r="G35" s="25"/>
      <c r="H35" s="59" t="e">
        <f>IF($C35&lt;&gt;0,IF(ISNA(VLOOKUP($A35,DSLOP,DS_NLP!H$5,0))=FALSE,VLOOKUP($A35,DSLOP,DS_NLP!H$5,0),""),"")</f>
        <v>#REF!</v>
      </c>
    </row>
    <row r="36" spans="1:8" s="14" customFormat="1" ht="18.75" customHeight="1">
      <c r="A36" s="13">
        <v>29</v>
      </c>
      <c r="B36" s="22">
        <v>29</v>
      </c>
      <c r="C36" s="22" t="e">
        <f>IF(ISNA(VLOOKUP($A36,DSLOP,DS_THI!C$4,0))=FALSE,VLOOKUP($A36,DSLOP,DS_THI!C$4,0),"")</f>
        <v>#REF!</v>
      </c>
      <c r="D36" s="23" t="e">
        <f>IF(ISNA(VLOOKUP($A36,DSLOP,DS_THI!D$4,0))=FALSE,VLOOKUP($A36,DSLOP,DS_THI!D$4,0),"")</f>
        <v>#REF!</v>
      </c>
      <c r="E36" s="24" t="e">
        <f>IF(ISNA(VLOOKUP($A36,DSLOP,DS_THI!E$4,0))=FALSE,VLOOKUP($A36,DSLOP,DS_THI!E$4,0),"")</f>
        <v>#REF!</v>
      </c>
      <c r="F36" s="25" t="e">
        <f>IF(ISNA(VLOOKUP($A36,DSLOP,IN_DTK!G$5,0))=FALSE,VLOOKUP($A36,DSLOP,IN_DTK!G$5,0),"")</f>
        <v>#REF!</v>
      </c>
      <c r="G36" s="25"/>
      <c r="H36" s="59" t="e">
        <f>IF($C36&lt;&gt;0,IF(ISNA(VLOOKUP($A36,DSLOP,DS_NLP!H$5,0))=FALSE,VLOOKUP($A36,DSLOP,DS_NLP!H$5,0),""),"")</f>
        <v>#REF!</v>
      </c>
    </row>
    <row r="37" spans="1:8" s="14" customFormat="1" ht="18.75" customHeight="1">
      <c r="A37" s="13">
        <v>30</v>
      </c>
      <c r="B37" s="22">
        <v>30</v>
      </c>
      <c r="C37" s="22" t="e">
        <f>IF(ISNA(VLOOKUP($A37,DSLOP,DS_THI!C$4,0))=FALSE,VLOOKUP($A37,DSLOP,DS_THI!C$4,0),"")</f>
        <v>#REF!</v>
      </c>
      <c r="D37" s="23" t="e">
        <f>IF(ISNA(VLOOKUP($A37,DSLOP,DS_THI!D$4,0))=FALSE,VLOOKUP($A37,DSLOP,DS_THI!D$4,0),"")</f>
        <v>#REF!</v>
      </c>
      <c r="E37" s="24" t="e">
        <f>IF(ISNA(VLOOKUP($A37,DSLOP,DS_THI!E$4,0))=FALSE,VLOOKUP($A37,DSLOP,DS_THI!E$4,0),"")</f>
        <v>#REF!</v>
      </c>
      <c r="F37" s="25" t="e">
        <f>IF(ISNA(VLOOKUP($A37,DSLOP,IN_DTK!G$5,0))=FALSE,VLOOKUP($A37,DSLOP,IN_DTK!G$5,0),"")</f>
        <v>#REF!</v>
      </c>
      <c r="G37" s="25"/>
      <c r="H37" s="59" t="e">
        <f>IF($C37&lt;&gt;0,IF(ISNA(VLOOKUP($A37,DSLOP,DS_NLP!H$5,0))=FALSE,VLOOKUP($A37,DSLOP,DS_NLP!H$5,0),""),"")</f>
        <v>#REF!</v>
      </c>
    </row>
    <row r="38" spans="1:8" s="14" customFormat="1" ht="18.75" customHeight="1">
      <c r="A38" s="13">
        <v>31</v>
      </c>
      <c r="B38" s="22">
        <v>31</v>
      </c>
      <c r="C38" s="22" t="e">
        <f>IF(ISNA(VLOOKUP($A38,DSLOP,DS_THI!C$4,0))=FALSE,VLOOKUP($A38,DSLOP,DS_THI!C$4,0),"")</f>
        <v>#REF!</v>
      </c>
      <c r="D38" s="23" t="e">
        <f>IF(ISNA(VLOOKUP($A38,DSLOP,DS_THI!D$4,0))=FALSE,VLOOKUP($A38,DSLOP,DS_THI!D$4,0),"")</f>
        <v>#REF!</v>
      </c>
      <c r="E38" s="24" t="e">
        <f>IF(ISNA(VLOOKUP($A38,DSLOP,DS_THI!E$4,0))=FALSE,VLOOKUP($A38,DSLOP,DS_THI!E$4,0),"")</f>
        <v>#REF!</v>
      </c>
      <c r="F38" s="25" t="e">
        <f>IF(ISNA(VLOOKUP($A38,DSLOP,IN_DTK!G$5,0))=FALSE,VLOOKUP($A38,DSLOP,IN_DTK!G$5,0),"")</f>
        <v>#REF!</v>
      </c>
      <c r="G38" s="25"/>
      <c r="H38" s="59" t="e">
        <f>IF($C38&lt;&gt;0,IF(ISNA(VLOOKUP($A38,DSLOP,DS_NLP!H$5,0))=FALSE,VLOOKUP($A38,DSLOP,DS_NLP!H$5,0),""),"")</f>
        <v>#REF!</v>
      </c>
    </row>
    <row r="39" spans="1:8" s="14" customFormat="1" ht="18.75" customHeight="1">
      <c r="A39" s="13">
        <v>32</v>
      </c>
      <c r="B39" s="22">
        <v>32</v>
      </c>
      <c r="C39" s="22" t="e">
        <f>IF(ISNA(VLOOKUP($A39,DSLOP,DS_THI!C$4,0))=FALSE,VLOOKUP($A39,DSLOP,DS_THI!C$4,0),"")</f>
        <v>#REF!</v>
      </c>
      <c r="D39" s="23" t="e">
        <f>IF(ISNA(VLOOKUP($A39,DSLOP,DS_THI!D$4,0))=FALSE,VLOOKUP($A39,DSLOP,DS_THI!D$4,0),"")</f>
        <v>#REF!</v>
      </c>
      <c r="E39" s="24" t="e">
        <f>IF(ISNA(VLOOKUP($A39,DSLOP,DS_THI!E$4,0))=FALSE,VLOOKUP($A39,DSLOP,DS_THI!E$4,0),"")</f>
        <v>#REF!</v>
      </c>
      <c r="F39" s="25" t="e">
        <f>IF(ISNA(VLOOKUP($A39,DSLOP,IN_DTK!G$5,0))=FALSE,VLOOKUP($A39,DSLOP,IN_DTK!G$5,0),"")</f>
        <v>#REF!</v>
      </c>
      <c r="G39" s="25"/>
      <c r="H39" s="59" t="e">
        <f>IF($C39&lt;&gt;0,IF(ISNA(VLOOKUP($A39,DSLOP,DS_NLP!H$5,0))=FALSE,VLOOKUP($A39,DSLOP,DS_NLP!H$5,0),""),"")</f>
        <v>#REF!</v>
      </c>
    </row>
    <row r="40" spans="1:8" s="14" customFormat="1" ht="18.75" customHeight="1">
      <c r="A40" s="13">
        <v>33</v>
      </c>
      <c r="B40" s="22">
        <v>33</v>
      </c>
      <c r="C40" s="22" t="e">
        <f>IF(ISNA(VLOOKUP($A40,DSLOP,DS_THI!C$4,0))=FALSE,VLOOKUP($A40,DSLOP,DS_THI!C$4,0),"")</f>
        <v>#REF!</v>
      </c>
      <c r="D40" s="23" t="e">
        <f>IF(ISNA(VLOOKUP($A40,DSLOP,DS_THI!D$4,0))=FALSE,VLOOKUP($A40,DSLOP,DS_THI!D$4,0),"")</f>
        <v>#REF!</v>
      </c>
      <c r="E40" s="24" t="e">
        <f>IF(ISNA(VLOOKUP($A40,DSLOP,DS_THI!E$4,0))=FALSE,VLOOKUP($A40,DSLOP,DS_THI!E$4,0),"")</f>
        <v>#REF!</v>
      </c>
      <c r="F40" s="25" t="e">
        <f>IF(ISNA(VLOOKUP($A40,DSLOP,IN_DTK!G$5,0))=FALSE,VLOOKUP($A40,DSLOP,IN_DTK!G$5,0),"")</f>
        <v>#REF!</v>
      </c>
      <c r="G40" s="25"/>
      <c r="H40" s="59" t="e">
        <f>IF($C40&lt;&gt;0,IF(ISNA(VLOOKUP($A40,DSLOP,DS_NLP!H$5,0))=FALSE,VLOOKUP($A40,DSLOP,DS_NLP!H$5,0),""),"")</f>
        <v>#REF!</v>
      </c>
    </row>
    <row r="41" spans="1:8" s="14" customFormat="1" ht="18.75" customHeight="1">
      <c r="A41" s="13">
        <v>34</v>
      </c>
      <c r="B41" s="22">
        <v>34</v>
      </c>
      <c r="C41" s="22" t="e">
        <f>IF(ISNA(VLOOKUP($A41,DSLOP,DS_THI!C$4,0))=FALSE,VLOOKUP($A41,DSLOP,DS_THI!C$4,0),"")</f>
        <v>#REF!</v>
      </c>
      <c r="D41" s="23" t="e">
        <f>IF(ISNA(VLOOKUP($A41,DSLOP,DS_THI!D$4,0))=FALSE,VLOOKUP($A41,DSLOP,DS_THI!D$4,0),"")</f>
        <v>#REF!</v>
      </c>
      <c r="E41" s="24" t="e">
        <f>IF(ISNA(VLOOKUP($A41,DSLOP,DS_THI!E$4,0))=FALSE,VLOOKUP($A41,DSLOP,DS_THI!E$4,0),"")</f>
        <v>#REF!</v>
      </c>
      <c r="F41" s="25" t="e">
        <f>IF(ISNA(VLOOKUP($A41,DSLOP,IN_DTK!G$5,0))=FALSE,VLOOKUP($A41,DSLOP,IN_DTK!G$5,0),"")</f>
        <v>#REF!</v>
      </c>
      <c r="G41" s="25"/>
      <c r="H41" s="59" t="e">
        <f>IF($C41&lt;&gt;0,IF(ISNA(VLOOKUP($A41,DSLOP,DS_NLP!H$5,0))=FALSE,VLOOKUP($A41,DSLOP,DS_NLP!H$5,0),""),"")</f>
        <v>#REF!</v>
      </c>
    </row>
    <row r="42" spans="1:8" s="14" customFormat="1" ht="18.75" customHeight="1">
      <c r="A42" s="13">
        <v>35</v>
      </c>
      <c r="B42" s="22">
        <v>35</v>
      </c>
      <c r="C42" s="22" t="e">
        <f>IF(ISNA(VLOOKUP($A42,DSLOP,DS_THI!C$4,0))=FALSE,VLOOKUP($A42,DSLOP,DS_THI!C$4,0),"")</f>
        <v>#REF!</v>
      </c>
      <c r="D42" s="23" t="e">
        <f>IF(ISNA(VLOOKUP($A42,DSLOP,DS_THI!D$4,0))=FALSE,VLOOKUP($A42,DSLOP,DS_THI!D$4,0),"")</f>
        <v>#REF!</v>
      </c>
      <c r="E42" s="24" t="e">
        <f>IF(ISNA(VLOOKUP($A42,DSLOP,DS_THI!E$4,0))=FALSE,VLOOKUP($A42,DSLOP,DS_THI!E$4,0),"")</f>
        <v>#REF!</v>
      </c>
      <c r="F42" s="25" t="e">
        <f>IF(ISNA(VLOOKUP($A42,DSLOP,IN_DTK!G$5,0))=FALSE,VLOOKUP($A42,DSLOP,IN_DTK!G$5,0),"")</f>
        <v>#REF!</v>
      </c>
      <c r="G42" s="25"/>
      <c r="H42" s="59" t="e">
        <f>IF($C42&lt;&gt;0,IF(ISNA(VLOOKUP($A42,DSLOP,DS_NLP!H$5,0))=FALSE,VLOOKUP($A42,DSLOP,DS_NLP!H$5,0),""),"")</f>
        <v>#REF!</v>
      </c>
    </row>
    <row r="43" spans="1:8" s="14" customFormat="1" ht="18.75" customHeight="1">
      <c r="A43" s="13">
        <v>36</v>
      </c>
      <c r="B43" s="22">
        <v>36</v>
      </c>
      <c r="C43" s="22" t="e">
        <f>IF(ISNA(VLOOKUP($A43,DSLOP,DS_THI!C$4,0))=FALSE,VLOOKUP($A43,DSLOP,DS_THI!C$4,0),"")</f>
        <v>#REF!</v>
      </c>
      <c r="D43" s="23" t="e">
        <f>IF(ISNA(VLOOKUP($A43,DSLOP,DS_THI!D$4,0))=FALSE,VLOOKUP($A43,DSLOP,DS_THI!D$4,0),"")</f>
        <v>#REF!</v>
      </c>
      <c r="E43" s="24" t="e">
        <f>IF(ISNA(VLOOKUP($A43,DSLOP,DS_THI!E$4,0))=FALSE,VLOOKUP($A43,DSLOP,DS_THI!E$4,0),"")</f>
        <v>#REF!</v>
      </c>
      <c r="F43" s="25" t="e">
        <f>IF(ISNA(VLOOKUP($A43,DSLOP,IN_DTK!G$5,0))=FALSE,VLOOKUP($A43,DSLOP,IN_DTK!G$5,0),"")</f>
        <v>#REF!</v>
      </c>
      <c r="G43" s="25"/>
      <c r="H43" s="59" t="e">
        <f>IF($C43&lt;&gt;0,IF(ISNA(VLOOKUP($A43,DSLOP,DS_NLP!H$5,0))=FALSE,VLOOKUP($A43,DSLOP,DS_NLP!H$5,0),""),"")</f>
        <v>#REF!</v>
      </c>
    </row>
    <row r="44" spans="1:8" s="14" customFormat="1" ht="18.75" customHeight="1">
      <c r="A44" s="13">
        <v>37</v>
      </c>
      <c r="B44" s="22">
        <v>37</v>
      </c>
      <c r="C44" s="22" t="e">
        <f>IF(ISNA(VLOOKUP($A44,DSLOP,DS_THI!C$4,0))=FALSE,VLOOKUP($A44,DSLOP,DS_THI!C$4,0),"")</f>
        <v>#REF!</v>
      </c>
      <c r="D44" s="23" t="e">
        <f>IF(ISNA(VLOOKUP($A44,DSLOP,DS_THI!D$4,0))=FALSE,VLOOKUP($A44,DSLOP,DS_THI!D$4,0),"")</f>
        <v>#REF!</v>
      </c>
      <c r="E44" s="24" t="e">
        <f>IF(ISNA(VLOOKUP($A44,DSLOP,DS_THI!E$4,0))=FALSE,VLOOKUP($A44,DSLOP,DS_THI!E$4,0),"")</f>
        <v>#REF!</v>
      </c>
      <c r="F44" s="25" t="e">
        <f>IF(ISNA(VLOOKUP($A44,DSLOP,IN_DTK!G$5,0))=FALSE,VLOOKUP($A44,DSLOP,IN_DTK!G$5,0),"")</f>
        <v>#REF!</v>
      </c>
      <c r="G44" s="25"/>
      <c r="H44" s="59" t="e">
        <f>IF($C44&lt;&gt;0,IF(ISNA(VLOOKUP($A44,DSLOP,DS_NLP!H$5,0))=FALSE,VLOOKUP($A44,DSLOP,DS_NLP!H$5,0),""),"")</f>
        <v>#REF!</v>
      </c>
    </row>
    <row r="45" spans="1:8" s="14" customFormat="1" ht="18.75" customHeight="1">
      <c r="A45" s="13">
        <v>38</v>
      </c>
      <c r="B45" s="22">
        <v>38</v>
      </c>
      <c r="C45" s="22" t="e">
        <f>IF(ISNA(VLOOKUP($A45,DSLOP,DS_THI!C$4,0))=FALSE,VLOOKUP($A45,DSLOP,DS_THI!C$4,0),"")</f>
        <v>#REF!</v>
      </c>
      <c r="D45" s="23" t="e">
        <f>IF(ISNA(VLOOKUP($A45,DSLOP,DS_THI!D$4,0))=FALSE,VLOOKUP($A45,DSLOP,DS_THI!D$4,0),"")</f>
        <v>#REF!</v>
      </c>
      <c r="E45" s="24" t="e">
        <f>IF(ISNA(VLOOKUP($A45,DSLOP,DS_THI!E$4,0))=FALSE,VLOOKUP($A45,DSLOP,DS_THI!E$4,0),"")</f>
        <v>#REF!</v>
      </c>
      <c r="F45" s="25" t="e">
        <f>IF(ISNA(VLOOKUP($A45,DSLOP,IN_DTK!G$5,0))=FALSE,VLOOKUP($A45,DSLOP,IN_DTK!G$5,0),"")</f>
        <v>#REF!</v>
      </c>
      <c r="G45" s="25"/>
      <c r="H45" s="59" t="e">
        <f>IF($C45&lt;&gt;0,IF(ISNA(VLOOKUP($A45,DSLOP,DS_NLP!H$5,0))=FALSE,VLOOKUP($A45,DSLOP,DS_NLP!H$5,0),""),"")</f>
        <v>#REF!</v>
      </c>
    </row>
    <row r="46" spans="1:8" s="14" customFormat="1" ht="18.75" customHeight="1">
      <c r="A46" s="13">
        <v>39</v>
      </c>
      <c r="B46" s="22">
        <v>39</v>
      </c>
      <c r="C46" s="22" t="e">
        <f>IF(ISNA(VLOOKUP($A46,DSLOP,DS_THI!C$4,0))=FALSE,VLOOKUP($A46,DSLOP,DS_THI!C$4,0),"")</f>
        <v>#REF!</v>
      </c>
      <c r="D46" s="23" t="e">
        <f>IF(ISNA(VLOOKUP($A46,DSLOP,DS_THI!D$4,0))=FALSE,VLOOKUP($A46,DSLOP,DS_THI!D$4,0),"")</f>
        <v>#REF!</v>
      </c>
      <c r="E46" s="24" t="e">
        <f>IF(ISNA(VLOOKUP($A46,DSLOP,DS_THI!E$4,0))=FALSE,VLOOKUP($A46,DSLOP,DS_THI!E$4,0),"")</f>
        <v>#REF!</v>
      </c>
      <c r="F46" s="25" t="e">
        <f>IF(ISNA(VLOOKUP($A46,DSLOP,IN_DTK!G$5,0))=FALSE,VLOOKUP($A46,DSLOP,IN_DTK!G$5,0),"")</f>
        <v>#REF!</v>
      </c>
      <c r="G46" s="25"/>
      <c r="H46" s="59" t="e">
        <f>IF($C46&lt;&gt;0,IF(ISNA(VLOOKUP($A46,DSLOP,DS_NLP!H$5,0))=FALSE,VLOOKUP($A46,DSLOP,DS_NLP!H$5,0),""),"")</f>
        <v>#REF!</v>
      </c>
    </row>
    <row r="47" spans="1:8" s="14" customFormat="1" ht="18.75" customHeight="1">
      <c r="A47" s="13">
        <v>40</v>
      </c>
      <c r="B47" s="22">
        <v>40</v>
      </c>
      <c r="C47" s="22" t="e">
        <f>IF(ISNA(VLOOKUP($A47,DSLOP,DS_THI!C$4,0))=FALSE,VLOOKUP($A47,DSLOP,DS_THI!C$4,0),"")</f>
        <v>#REF!</v>
      </c>
      <c r="D47" s="23" t="e">
        <f>IF(ISNA(VLOOKUP($A47,DSLOP,DS_THI!D$4,0))=FALSE,VLOOKUP($A47,DSLOP,DS_THI!D$4,0),"")</f>
        <v>#REF!</v>
      </c>
      <c r="E47" s="24" t="e">
        <f>IF(ISNA(VLOOKUP($A47,DSLOP,DS_THI!E$4,0))=FALSE,VLOOKUP($A47,DSLOP,DS_THI!E$4,0),"")</f>
        <v>#REF!</v>
      </c>
      <c r="F47" s="25" t="e">
        <f>IF(ISNA(VLOOKUP($A47,DSLOP,IN_DTK!G$5,0))=FALSE,VLOOKUP($A47,DSLOP,IN_DTK!G$5,0),"")</f>
        <v>#REF!</v>
      </c>
      <c r="G47" s="25"/>
      <c r="H47" s="59" t="e">
        <f>IF($C47&lt;&gt;0,IF(ISNA(VLOOKUP($A47,DSLOP,DS_NLP!H$5,0))=FALSE,VLOOKUP($A47,DSLOP,DS_NLP!H$5,0),""),"")</f>
        <v>#REF!</v>
      </c>
    </row>
    <row r="48" spans="1:8" s="14" customFormat="1" ht="18.75" customHeight="1">
      <c r="A48" s="13">
        <v>41</v>
      </c>
      <c r="B48" s="22">
        <v>41</v>
      </c>
      <c r="C48" s="22" t="e">
        <f>IF(ISNA(VLOOKUP($A48,DSLOP,DS_THI!C$4,0))=FALSE,VLOOKUP($A48,DSLOP,DS_THI!C$4,0),"")</f>
        <v>#REF!</v>
      </c>
      <c r="D48" s="23" t="e">
        <f>IF(ISNA(VLOOKUP($A48,DSLOP,DS_THI!D$4,0))=FALSE,VLOOKUP($A48,DSLOP,DS_THI!D$4,0),"")</f>
        <v>#REF!</v>
      </c>
      <c r="E48" s="24" t="e">
        <f>IF(ISNA(VLOOKUP($A48,DSLOP,DS_THI!E$4,0))=FALSE,VLOOKUP($A48,DSLOP,DS_THI!E$4,0),"")</f>
        <v>#REF!</v>
      </c>
      <c r="F48" s="25" t="e">
        <f>IF(ISNA(VLOOKUP($A48,DSLOP,IN_DTK!G$5,0))=FALSE,VLOOKUP($A48,DSLOP,IN_DTK!G$5,0),"")</f>
        <v>#REF!</v>
      </c>
      <c r="G48" s="25"/>
      <c r="H48" s="59" t="e">
        <f>IF($C48&lt;&gt;0,IF(ISNA(VLOOKUP($A48,DSLOP,DS_NLP!H$5,0))=FALSE,VLOOKUP($A48,DSLOP,DS_NLP!H$5,0),""),"")</f>
        <v>#REF!</v>
      </c>
    </row>
    <row r="49" spans="1:8" s="14" customFormat="1" ht="18.75" customHeight="1">
      <c r="A49" s="13">
        <v>42</v>
      </c>
      <c r="B49" s="22">
        <v>42</v>
      </c>
      <c r="C49" s="22" t="e">
        <f>IF(ISNA(VLOOKUP($A49,DSLOP,DS_THI!C$4,0))=FALSE,VLOOKUP($A49,DSLOP,DS_THI!C$4,0),"")</f>
        <v>#REF!</v>
      </c>
      <c r="D49" s="23" t="e">
        <f>IF(ISNA(VLOOKUP($A49,DSLOP,DS_THI!D$4,0))=FALSE,VLOOKUP($A49,DSLOP,DS_THI!D$4,0),"")</f>
        <v>#REF!</v>
      </c>
      <c r="E49" s="24" t="e">
        <f>IF(ISNA(VLOOKUP($A49,DSLOP,DS_THI!E$4,0))=FALSE,VLOOKUP($A49,DSLOP,DS_THI!E$4,0),"")</f>
        <v>#REF!</v>
      </c>
      <c r="F49" s="25" t="e">
        <f>IF(ISNA(VLOOKUP($A49,DSLOP,IN_DTK!G$5,0))=FALSE,VLOOKUP($A49,DSLOP,IN_DTK!G$5,0),"")</f>
        <v>#REF!</v>
      </c>
      <c r="G49" s="25"/>
      <c r="H49" s="59" t="e">
        <f>IF($C49&lt;&gt;0,IF(ISNA(VLOOKUP($A49,DSLOP,DS_NLP!H$5,0))=FALSE,VLOOKUP($A49,DSLOP,DS_NLP!H$5,0),""),"")</f>
        <v>#REF!</v>
      </c>
    </row>
    <row r="50" spans="1:8" s="14" customFormat="1" ht="18.75" customHeight="1">
      <c r="A50" s="13">
        <v>43</v>
      </c>
      <c r="B50" s="22">
        <v>43</v>
      </c>
      <c r="C50" s="22" t="e">
        <f>IF(ISNA(VLOOKUP($A50,DSLOP,DS_THI!C$4,0))=FALSE,VLOOKUP($A50,DSLOP,DS_THI!C$4,0),"")</f>
        <v>#REF!</v>
      </c>
      <c r="D50" s="23" t="e">
        <f>IF(ISNA(VLOOKUP($A50,DSLOP,DS_THI!D$4,0))=FALSE,VLOOKUP($A50,DSLOP,DS_THI!D$4,0),"")</f>
        <v>#REF!</v>
      </c>
      <c r="E50" s="24" t="e">
        <f>IF(ISNA(VLOOKUP($A50,DSLOP,DS_THI!E$4,0))=FALSE,VLOOKUP($A50,DSLOP,DS_THI!E$4,0),"")</f>
        <v>#REF!</v>
      </c>
      <c r="F50" s="25" t="e">
        <f>IF(ISNA(VLOOKUP($A50,DSLOP,IN_DTK!G$5,0))=FALSE,VLOOKUP($A50,DSLOP,IN_DTK!G$5,0),"")</f>
        <v>#REF!</v>
      </c>
      <c r="G50" s="25"/>
      <c r="H50" s="59" t="e">
        <f>IF($C50&lt;&gt;0,IF(ISNA(VLOOKUP($A50,DSLOP,DS_NLP!H$5,0))=FALSE,VLOOKUP($A50,DSLOP,DS_NLP!H$5,0),""),"")</f>
        <v>#REF!</v>
      </c>
    </row>
    <row r="51" spans="1:8" s="14" customFormat="1" ht="18.75" customHeight="1">
      <c r="A51" s="13">
        <v>44</v>
      </c>
      <c r="B51" s="22">
        <v>44</v>
      </c>
      <c r="C51" s="22" t="e">
        <f>IF(ISNA(VLOOKUP($A51,DSLOP,DS_THI!C$4,0))=FALSE,VLOOKUP($A51,DSLOP,DS_THI!C$4,0),"")</f>
        <v>#REF!</v>
      </c>
      <c r="D51" s="23" t="e">
        <f>IF(ISNA(VLOOKUP($A51,DSLOP,DS_THI!D$4,0))=FALSE,VLOOKUP($A51,DSLOP,DS_THI!D$4,0),"")</f>
        <v>#REF!</v>
      </c>
      <c r="E51" s="24" t="e">
        <f>IF(ISNA(VLOOKUP($A51,DSLOP,DS_THI!E$4,0))=FALSE,VLOOKUP($A51,DSLOP,DS_THI!E$4,0),"")</f>
        <v>#REF!</v>
      </c>
      <c r="F51" s="25" t="e">
        <f>IF(ISNA(VLOOKUP($A51,DSLOP,IN_DTK!G$5,0))=FALSE,VLOOKUP($A51,DSLOP,IN_DTK!G$5,0),"")</f>
        <v>#REF!</v>
      </c>
      <c r="G51" s="25"/>
      <c r="H51" s="59" t="e">
        <f>IF($C51&lt;&gt;0,IF(ISNA(VLOOKUP($A51,DSLOP,DS_NLP!H$5,0))=FALSE,VLOOKUP($A51,DSLOP,DS_NLP!H$5,0),""),"")</f>
        <v>#REF!</v>
      </c>
    </row>
    <row r="52" spans="1:8" s="14" customFormat="1" ht="18.75" customHeight="1">
      <c r="A52" s="13">
        <v>45</v>
      </c>
      <c r="B52" s="22">
        <v>45</v>
      </c>
      <c r="C52" s="22" t="e">
        <f>IF(ISNA(VLOOKUP($A52,DSLOP,DS_THI!C$4,0))=FALSE,VLOOKUP($A52,DSLOP,DS_THI!C$4,0),"")</f>
        <v>#REF!</v>
      </c>
      <c r="D52" s="23" t="e">
        <f>IF(ISNA(VLOOKUP($A52,DSLOP,DS_THI!D$4,0))=FALSE,VLOOKUP($A52,DSLOP,DS_THI!D$4,0),"")</f>
        <v>#REF!</v>
      </c>
      <c r="E52" s="24" t="e">
        <f>IF(ISNA(VLOOKUP($A52,DSLOP,DS_THI!E$4,0))=FALSE,VLOOKUP($A52,DSLOP,DS_THI!E$4,0),"")</f>
        <v>#REF!</v>
      </c>
      <c r="F52" s="25" t="e">
        <f>IF(ISNA(VLOOKUP($A52,DSLOP,IN_DTK!G$5,0))=FALSE,VLOOKUP($A52,DSLOP,IN_DTK!G$5,0),"")</f>
        <v>#REF!</v>
      </c>
      <c r="G52" s="25"/>
      <c r="H52" s="59" t="e">
        <f>IF($C52&lt;&gt;0,IF(ISNA(VLOOKUP($A52,DSLOP,DS_NLP!H$5,0))=FALSE,VLOOKUP($A52,DSLOP,DS_NLP!H$5,0),""),"")</f>
        <v>#REF!</v>
      </c>
    </row>
    <row r="53" spans="1:8" s="14" customFormat="1" ht="18.75" customHeight="1">
      <c r="A53" s="13">
        <v>46</v>
      </c>
      <c r="B53" s="22">
        <v>46</v>
      </c>
      <c r="C53" s="22" t="e">
        <f>IF(ISNA(VLOOKUP($A53,DSLOP,DS_THI!C$4,0))=FALSE,VLOOKUP($A53,DSLOP,DS_THI!C$4,0),"")</f>
        <v>#REF!</v>
      </c>
      <c r="D53" s="23" t="e">
        <f>IF(ISNA(VLOOKUP($A53,DSLOP,DS_THI!D$4,0))=FALSE,VLOOKUP($A53,DSLOP,DS_THI!D$4,0),"")</f>
        <v>#REF!</v>
      </c>
      <c r="E53" s="24" t="e">
        <f>IF(ISNA(VLOOKUP($A53,DSLOP,DS_THI!E$4,0))=FALSE,VLOOKUP($A53,DSLOP,DS_THI!E$4,0),"")</f>
        <v>#REF!</v>
      </c>
      <c r="F53" s="25" t="e">
        <f>IF(ISNA(VLOOKUP($A53,DSLOP,IN_DTK!G$5,0))=FALSE,VLOOKUP($A53,DSLOP,IN_DTK!G$5,0),"")</f>
        <v>#REF!</v>
      </c>
      <c r="G53" s="25"/>
      <c r="H53" s="59" t="e">
        <f>IF($C53&lt;&gt;0,IF(ISNA(VLOOKUP($A53,DSLOP,DS_NLP!H$5,0))=FALSE,VLOOKUP($A53,DSLOP,DS_NLP!H$5,0),""),"")</f>
        <v>#REF!</v>
      </c>
    </row>
    <row r="54" spans="1:8" s="14" customFormat="1" ht="18.75" customHeight="1">
      <c r="A54" s="13">
        <v>47</v>
      </c>
      <c r="B54" s="22">
        <v>47</v>
      </c>
      <c r="C54" s="22" t="e">
        <f>IF(ISNA(VLOOKUP($A54,DSLOP,DS_THI!C$4,0))=FALSE,VLOOKUP($A54,DSLOP,DS_THI!C$4,0),"")</f>
        <v>#REF!</v>
      </c>
      <c r="D54" s="23" t="e">
        <f>IF(ISNA(VLOOKUP($A54,DSLOP,DS_THI!D$4,0))=FALSE,VLOOKUP($A54,DSLOP,DS_THI!D$4,0),"")</f>
        <v>#REF!</v>
      </c>
      <c r="E54" s="24" t="e">
        <f>IF(ISNA(VLOOKUP($A54,DSLOP,DS_THI!E$4,0))=FALSE,VLOOKUP($A54,DSLOP,DS_THI!E$4,0),"")</f>
        <v>#REF!</v>
      </c>
      <c r="F54" s="25" t="e">
        <f>IF(ISNA(VLOOKUP($A54,DSLOP,IN_DTK!G$5,0))=FALSE,VLOOKUP($A54,DSLOP,IN_DTK!G$5,0),"")</f>
        <v>#REF!</v>
      </c>
      <c r="G54" s="25"/>
      <c r="H54" s="59" t="e">
        <f>IF($C54&lt;&gt;0,IF(ISNA(VLOOKUP($A54,DSLOP,DS_NLP!H$5,0))=FALSE,VLOOKUP($A54,DSLOP,DS_NLP!H$5,0),""),"")</f>
        <v>#REF!</v>
      </c>
    </row>
    <row r="55" spans="1:8" s="14" customFormat="1" ht="18.75" customHeight="1">
      <c r="A55" s="13">
        <v>48</v>
      </c>
      <c r="B55" s="22">
        <v>48</v>
      </c>
      <c r="C55" s="22" t="e">
        <f>IF(ISNA(VLOOKUP($A55,DSLOP,DS_THI!C$4,0))=FALSE,VLOOKUP($A55,DSLOP,DS_THI!C$4,0),"")</f>
        <v>#REF!</v>
      </c>
      <c r="D55" s="23" t="e">
        <f>IF(ISNA(VLOOKUP($A55,DSLOP,DS_THI!D$4,0))=FALSE,VLOOKUP($A55,DSLOP,DS_THI!D$4,0),"")</f>
        <v>#REF!</v>
      </c>
      <c r="E55" s="24" t="e">
        <f>IF(ISNA(VLOOKUP($A55,DSLOP,DS_THI!E$4,0))=FALSE,VLOOKUP($A55,DSLOP,DS_THI!E$4,0),"")</f>
        <v>#REF!</v>
      </c>
      <c r="F55" s="25" t="e">
        <f>IF(ISNA(VLOOKUP($A55,DSLOP,IN_DTK!G$5,0))=FALSE,VLOOKUP($A55,DSLOP,IN_DTK!G$5,0),"")</f>
        <v>#REF!</v>
      </c>
      <c r="G55" s="25"/>
      <c r="H55" s="59" t="e">
        <f>IF($C55&lt;&gt;0,IF(ISNA(VLOOKUP($A55,DSLOP,DS_NLP!H$5,0))=FALSE,VLOOKUP($A55,DSLOP,DS_NLP!H$5,0),""),"")</f>
        <v>#REF!</v>
      </c>
    </row>
    <row r="56" spans="1:8" s="14" customFormat="1" ht="18.75" customHeight="1">
      <c r="A56" s="13">
        <v>49</v>
      </c>
      <c r="B56" s="22">
        <v>49</v>
      </c>
      <c r="C56" s="22" t="e">
        <f>IF(ISNA(VLOOKUP($A56,DSLOP,DS_THI!C$4,0))=FALSE,VLOOKUP($A56,DSLOP,DS_THI!C$4,0),"")</f>
        <v>#REF!</v>
      </c>
      <c r="D56" s="23" t="e">
        <f>IF(ISNA(VLOOKUP($A56,DSLOP,DS_THI!D$4,0))=FALSE,VLOOKUP($A56,DSLOP,DS_THI!D$4,0),"")</f>
        <v>#REF!</v>
      </c>
      <c r="E56" s="24" t="e">
        <f>IF(ISNA(VLOOKUP($A56,DSLOP,DS_THI!E$4,0))=FALSE,VLOOKUP($A56,DSLOP,DS_THI!E$4,0),"")</f>
        <v>#REF!</v>
      </c>
      <c r="F56" s="25" t="e">
        <f>IF(ISNA(VLOOKUP($A56,DSLOP,IN_DTK!G$5,0))=FALSE,VLOOKUP($A56,DSLOP,IN_DTK!G$5,0),"")</f>
        <v>#REF!</v>
      </c>
      <c r="G56" s="25"/>
      <c r="H56" s="59" t="e">
        <f>IF($C56&lt;&gt;0,IF(ISNA(VLOOKUP($A56,DSLOP,DS_NLP!H$5,0))=FALSE,VLOOKUP($A56,DSLOP,DS_NLP!H$5,0),""),"")</f>
        <v>#REF!</v>
      </c>
    </row>
    <row r="57" spans="1:8" s="14" customFormat="1" ht="18.75" customHeight="1">
      <c r="A57" s="13">
        <v>50</v>
      </c>
      <c r="B57" s="22">
        <v>50</v>
      </c>
      <c r="C57" s="22" t="e">
        <f>IF(ISNA(VLOOKUP($A57,DSLOP,DS_THI!C$4,0))=FALSE,VLOOKUP($A57,DSLOP,DS_THI!C$4,0),"")</f>
        <v>#REF!</v>
      </c>
      <c r="D57" s="23" t="e">
        <f>IF(ISNA(VLOOKUP($A57,DSLOP,DS_THI!D$4,0))=FALSE,VLOOKUP($A57,DSLOP,DS_THI!D$4,0),"")</f>
        <v>#REF!</v>
      </c>
      <c r="E57" s="24" t="e">
        <f>IF(ISNA(VLOOKUP($A57,DSLOP,DS_THI!E$4,0))=FALSE,VLOOKUP($A57,DSLOP,DS_THI!E$4,0),"")</f>
        <v>#REF!</v>
      </c>
      <c r="F57" s="25" t="e">
        <f>IF(ISNA(VLOOKUP($A57,DSLOP,IN_DTK!G$5,0))=FALSE,VLOOKUP($A57,DSLOP,IN_DTK!G$5,0),"")</f>
        <v>#REF!</v>
      </c>
      <c r="G57" s="25"/>
      <c r="H57" s="59" t="e">
        <f>IF($C57&lt;&gt;0,IF(ISNA(VLOOKUP($A57,DSLOP,DS_NLP!H$5,0))=FALSE,VLOOKUP($A57,DSLOP,DS_NLP!H$5,0),""),"")</f>
        <v>#REF!</v>
      </c>
    </row>
    <row r="58" spans="1:8" s="14" customFormat="1" ht="18.75" customHeight="1">
      <c r="A58" s="13">
        <v>51</v>
      </c>
      <c r="B58" s="22">
        <v>51</v>
      </c>
      <c r="C58" s="22" t="e">
        <f>IF(ISNA(VLOOKUP($A58,DSLOP,DS_THI!C$4,0))=FALSE,VLOOKUP($A58,DSLOP,DS_THI!C$4,0),"")</f>
        <v>#REF!</v>
      </c>
      <c r="D58" s="23" t="e">
        <f>IF(ISNA(VLOOKUP($A58,DSLOP,DS_THI!D$4,0))=FALSE,VLOOKUP($A58,DSLOP,DS_THI!D$4,0),"")</f>
        <v>#REF!</v>
      </c>
      <c r="E58" s="24" t="e">
        <f>IF(ISNA(VLOOKUP($A58,DSLOP,DS_THI!E$4,0))=FALSE,VLOOKUP($A58,DSLOP,DS_THI!E$4,0),"")</f>
        <v>#REF!</v>
      </c>
      <c r="F58" s="25" t="e">
        <f>IF(ISNA(VLOOKUP($A58,DSLOP,IN_DTK!G$5,0))=FALSE,VLOOKUP($A58,DSLOP,IN_DTK!G$5,0),"")</f>
        <v>#REF!</v>
      </c>
      <c r="G58" s="25"/>
      <c r="H58" s="59" t="e">
        <f>IF($C58&lt;&gt;0,IF(ISNA(VLOOKUP($A58,DSLOP,DS_NLP!H$5,0))=FALSE,VLOOKUP($A58,DSLOP,DS_NLP!H$5,0),""),"")</f>
        <v>#REF!</v>
      </c>
    </row>
    <row r="59" spans="1:8" s="14" customFormat="1" ht="18.75" customHeight="1">
      <c r="A59" s="13">
        <v>52</v>
      </c>
      <c r="B59" s="22">
        <v>52</v>
      </c>
      <c r="C59" s="22" t="e">
        <f>IF(ISNA(VLOOKUP($A59,DSLOP,DS_THI!C$4,0))=FALSE,VLOOKUP($A59,DSLOP,DS_THI!C$4,0),"")</f>
        <v>#REF!</v>
      </c>
      <c r="D59" s="23" t="e">
        <f>IF(ISNA(VLOOKUP($A59,DSLOP,DS_THI!D$4,0))=FALSE,VLOOKUP($A59,DSLOP,DS_THI!D$4,0),"")</f>
        <v>#REF!</v>
      </c>
      <c r="E59" s="24" t="e">
        <f>IF(ISNA(VLOOKUP($A59,DSLOP,DS_THI!E$4,0))=FALSE,VLOOKUP($A59,DSLOP,DS_THI!E$4,0),"")</f>
        <v>#REF!</v>
      </c>
      <c r="F59" s="25" t="e">
        <f>IF(ISNA(VLOOKUP($A59,DSLOP,IN_DTK!G$5,0))=FALSE,VLOOKUP($A59,DSLOP,IN_DTK!G$5,0),"")</f>
        <v>#REF!</v>
      </c>
      <c r="G59" s="25"/>
      <c r="H59" s="59" t="e">
        <f>IF($C59&lt;&gt;0,IF(ISNA(VLOOKUP($A59,DSLOP,DS_NLP!H$5,0))=FALSE,VLOOKUP($A59,DSLOP,DS_NLP!H$5,0),""),"")</f>
        <v>#REF!</v>
      </c>
    </row>
    <row r="60" spans="1:8" s="14" customFormat="1" ht="18.75" customHeight="1">
      <c r="A60" s="13">
        <v>53</v>
      </c>
      <c r="B60" s="22">
        <v>53</v>
      </c>
      <c r="C60" s="22" t="e">
        <f>IF(ISNA(VLOOKUP($A60,DSLOP,DS_THI!C$4,0))=FALSE,VLOOKUP($A60,DSLOP,DS_THI!C$4,0),"")</f>
        <v>#REF!</v>
      </c>
      <c r="D60" s="23" t="e">
        <f>IF(ISNA(VLOOKUP($A60,DSLOP,DS_THI!D$4,0))=FALSE,VLOOKUP($A60,DSLOP,DS_THI!D$4,0),"")</f>
        <v>#REF!</v>
      </c>
      <c r="E60" s="24" t="e">
        <f>IF(ISNA(VLOOKUP($A60,DSLOP,DS_THI!E$4,0))=FALSE,VLOOKUP($A60,DSLOP,DS_THI!E$4,0),"")</f>
        <v>#REF!</v>
      </c>
      <c r="F60" s="25" t="e">
        <f>IF(ISNA(VLOOKUP($A60,DSLOP,IN_DTK!G$5,0))=FALSE,VLOOKUP($A60,DSLOP,IN_DTK!G$5,0),"")</f>
        <v>#REF!</v>
      </c>
      <c r="G60" s="25"/>
      <c r="H60" s="59" t="e">
        <f>IF($C60&lt;&gt;0,IF(ISNA(VLOOKUP($A60,DSLOP,DS_NLP!H$5,0))=FALSE,VLOOKUP($A60,DSLOP,DS_NLP!H$5,0),""),"")</f>
        <v>#REF!</v>
      </c>
    </row>
    <row r="61" spans="1:8" s="14" customFormat="1" ht="18.75" customHeight="1">
      <c r="A61" s="13">
        <v>54</v>
      </c>
      <c r="B61" s="22">
        <v>54</v>
      </c>
      <c r="C61" s="22" t="e">
        <f>IF(ISNA(VLOOKUP($A61,DSLOP,DS_THI!C$4,0))=FALSE,VLOOKUP($A61,DSLOP,DS_THI!C$4,0),"")</f>
        <v>#REF!</v>
      </c>
      <c r="D61" s="23" t="e">
        <f>IF(ISNA(VLOOKUP($A61,DSLOP,DS_THI!D$4,0))=FALSE,VLOOKUP($A61,DSLOP,DS_THI!D$4,0),"")</f>
        <v>#REF!</v>
      </c>
      <c r="E61" s="24" t="e">
        <f>IF(ISNA(VLOOKUP($A61,DSLOP,DS_THI!E$4,0))=FALSE,VLOOKUP($A61,DSLOP,DS_THI!E$4,0),"")</f>
        <v>#REF!</v>
      </c>
      <c r="F61" s="25" t="e">
        <f>IF(ISNA(VLOOKUP($A61,DSLOP,IN_DTK!G$5,0))=FALSE,VLOOKUP($A61,DSLOP,IN_DTK!G$5,0),"")</f>
        <v>#REF!</v>
      </c>
      <c r="G61" s="25"/>
      <c r="H61" s="59" t="e">
        <f>IF($C61&lt;&gt;0,IF(ISNA(VLOOKUP($A61,DSLOP,DS_NLP!H$5,0))=FALSE,VLOOKUP($A61,DSLOP,DS_NLP!H$5,0),""),"")</f>
        <v>#REF!</v>
      </c>
    </row>
    <row r="62" spans="1:8" s="14" customFormat="1" ht="18.75" customHeight="1">
      <c r="A62" s="13">
        <v>55</v>
      </c>
      <c r="B62" s="22">
        <v>55</v>
      </c>
      <c r="C62" s="22" t="e">
        <f>IF(ISNA(VLOOKUP($A62,DSLOP,DS_THI!C$4,0))=FALSE,VLOOKUP($A62,DSLOP,DS_THI!C$4,0),"")</f>
        <v>#REF!</v>
      </c>
      <c r="D62" s="23" t="e">
        <f>IF(ISNA(VLOOKUP($A62,DSLOP,DS_THI!D$4,0))=FALSE,VLOOKUP($A62,DSLOP,DS_THI!D$4,0),"")</f>
        <v>#REF!</v>
      </c>
      <c r="E62" s="24" t="e">
        <f>IF(ISNA(VLOOKUP($A62,DSLOP,DS_THI!E$4,0))=FALSE,VLOOKUP($A62,DSLOP,DS_THI!E$4,0),"")</f>
        <v>#REF!</v>
      </c>
      <c r="F62" s="25" t="e">
        <f>IF(ISNA(VLOOKUP($A62,DSLOP,IN_DTK!G$5,0))=FALSE,VLOOKUP($A62,DSLOP,IN_DTK!G$5,0),"")</f>
        <v>#REF!</v>
      </c>
      <c r="G62" s="25"/>
      <c r="H62" s="59" t="e">
        <f>IF($C62&lt;&gt;0,IF(ISNA(VLOOKUP($A62,DSLOP,DS_NLP!H$5,0))=FALSE,VLOOKUP($A62,DSLOP,DS_NLP!H$5,0),""),"")</f>
        <v>#REF!</v>
      </c>
    </row>
    <row r="63" spans="1:8" s="14" customFormat="1" ht="18.75" customHeight="1">
      <c r="A63" s="13">
        <v>56</v>
      </c>
      <c r="B63" s="22">
        <v>56</v>
      </c>
      <c r="C63" s="22" t="e">
        <f>IF(ISNA(VLOOKUP($A63,DSLOP,DS_THI!C$4,0))=FALSE,VLOOKUP($A63,DSLOP,DS_THI!C$4,0),"")</f>
        <v>#REF!</v>
      </c>
      <c r="D63" s="23" t="e">
        <f>IF(ISNA(VLOOKUP($A63,DSLOP,DS_THI!D$4,0))=FALSE,VLOOKUP($A63,DSLOP,DS_THI!D$4,0),"")</f>
        <v>#REF!</v>
      </c>
      <c r="E63" s="24" t="e">
        <f>IF(ISNA(VLOOKUP($A63,DSLOP,DS_THI!E$4,0))=FALSE,VLOOKUP($A63,DSLOP,DS_THI!E$4,0),"")</f>
        <v>#REF!</v>
      </c>
      <c r="F63" s="25" t="e">
        <f>IF(ISNA(VLOOKUP($A63,DSLOP,IN_DTK!G$5,0))=FALSE,VLOOKUP($A63,DSLOP,IN_DTK!G$5,0),"")</f>
        <v>#REF!</v>
      </c>
      <c r="G63" s="25"/>
      <c r="H63" s="59" t="e">
        <f>IF($C63&lt;&gt;0,IF(ISNA(VLOOKUP($A63,DSLOP,DS_NLP!H$5,0))=FALSE,VLOOKUP($A63,DSLOP,DS_NLP!H$5,0),""),"")</f>
        <v>#REF!</v>
      </c>
    </row>
    <row r="64" spans="1:8" s="14" customFormat="1" ht="18.75" customHeight="1">
      <c r="A64" s="13">
        <v>57</v>
      </c>
      <c r="B64" s="22">
        <v>57</v>
      </c>
      <c r="C64" s="22" t="e">
        <f>IF(ISNA(VLOOKUP($A64,DSLOP,DS_THI!C$4,0))=FALSE,VLOOKUP($A64,DSLOP,DS_THI!C$4,0),"")</f>
        <v>#REF!</v>
      </c>
      <c r="D64" s="23" t="e">
        <f>IF(ISNA(VLOOKUP($A64,DSLOP,DS_THI!D$4,0))=FALSE,VLOOKUP($A64,DSLOP,DS_THI!D$4,0),"")</f>
        <v>#REF!</v>
      </c>
      <c r="E64" s="24" t="e">
        <f>IF(ISNA(VLOOKUP($A64,DSLOP,DS_THI!E$4,0))=FALSE,VLOOKUP($A64,DSLOP,DS_THI!E$4,0),"")</f>
        <v>#REF!</v>
      </c>
      <c r="F64" s="25" t="e">
        <f>IF(ISNA(VLOOKUP($A64,DSLOP,IN_DTK!G$5,0))=FALSE,VLOOKUP($A64,DSLOP,IN_DTK!G$5,0),"")</f>
        <v>#REF!</v>
      </c>
      <c r="G64" s="25"/>
      <c r="H64" s="59" t="e">
        <f>IF($C64&lt;&gt;0,IF(ISNA(VLOOKUP($A64,DSLOP,DS_NLP!H$5,0))=FALSE,VLOOKUP($A64,DSLOP,DS_NLP!H$5,0),""),"")</f>
        <v>#REF!</v>
      </c>
    </row>
    <row r="65" spans="1:8" s="14" customFormat="1" ht="18.75" customHeight="1">
      <c r="A65" s="13">
        <v>58</v>
      </c>
      <c r="B65" s="22">
        <v>58</v>
      </c>
      <c r="C65" s="22" t="e">
        <f>IF(ISNA(VLOOKUP($A65,DSLOP,DS_THI!C$4,0))=FALSE,VLOOKUP($A65,DSLOP,DS_THI!C$4,0),"")</f>
        <v>#REF!</v>
      </c>
      <c r="D65" s="23" t="e">
        <f>IF(ISNA(VLOOKUP($A65,DSLOP,DS_THI!D$4,0))=FALSE,VLOOKUP($A65,DSLOP,DS_THI!D$4,0),"")</f>
        <v>#REF!</v>
      </c>
      <c r="E65" s="24" t="e">
        <f>IF(ISNA(VLOOKUP($A65,DSLOP,DS_THI!E$4,0))=FALSE,VLOOKUP($A65,DSLOP,DS_THI!E$4,0),"")</f>
        <v>#REF!</v>
      </c>
      <c r="F65" s="25" t="e">
        <f>IF(ISNA(VLOOKUP($A65,DSLOP,IN_DTK!G$5,0))=FALSE,VLOOKUP($A65,DSLOP,IN_DTK!G$5,0),"")</f>
        <v>#REF!</v>
      </c>
      <c r="G65" s="25"/>
      <c r="H65" s="59" t="e">
        <f>IF($C65&lt;&gt;0,IF(ISNA(VLOOKUP($A65,DSLOP,DS_NLP!H$5,0))=FALSE,VLOOKUP($A65,DSLOP,DS_NLP!H$5,0),""),"")</f>
        <v>#REF!</v>
      </c>
    </row>
    <row r="66" spans="1:8" s="14" customFormat="1" ht="18.75" customHeight="1">
      <c r="A66" s="13">
        <v>59</v>
      </c>
      <c r="B66" s="22">
        <v>59</v>
      </c>
      <c r="C66" s="22" t="e">
        <f>IF(ISNA(VLOOKUP($A66,DSLOP,DS_THI!C$4,0))=FALSE,VLOOKUP($A66,DSLOP,DS_THI!C$4,0),"")</f>
        <v>#REF!</v>
      </c>
      <c r="D66" s="23" t="e">
        <f>IF(ISNA(VLOOKUP($A66,DSLOP,DS_THI!D$4,0))=FALSE,VLOOKUP($A66,DSLOP,DS_THI!D$4,0),"")</f>
        <v>#REF!</v>
      </c>
      <c r="E66" s="24" t="e">
        <f>IF(ISNA(VLOOKUP($A66,DSLOP,DS_THI!E$4,0))=FALSE,VLOOKUP($A66,DSLOP,DS_THI!E$4,0),"")</f>
        <v>#REF!</v>
      </c>
      <c r="F66" s="25" t="e">
        <f>IF(ISNA(VLOOKUP($A66,DSLOP,IN_DTK!G$5,0))=FALSE,VLOOKUP($A66,DSLOP,IN_DTK!G$5,0),"")</f>
        <v>#REF!</v>
      </c>
      <c r="G66" s="25"/>
      <c r="H66" s="59" t="e">
        <f>IF($C66&lt;&gt;0,IF(ISNA(VLOOKUP($A66,DSLOP,DS_NLP!H$5,0))=FALSE,VLOOKUP($A66,DSLOP,DS_NLP!H$5,0),""),"")</f>
        <v>#REF!</v>
      </c>
    </row>
    <row r="67" spans="1:8" s="14" customFormat="1" ht="18.75" customHeight="1">
      <c r="A67" s="13">
        <v>60</v>
      </c>
      <c r="B67" s="22">
        <v>60</v>
      </c>
      <c r="C67" s="22" t="e">
        <f>IF(ISNA(VLOOKUP($A67,DSLOP,DS_THI!C$4,0))=FALSE,VLOOKUP($A67,DSLOP,DS_THI!C$4,0),"")</f>
        <v>#REF!</v>
      </c>
      <c r="D67" s="23" t="e">
        <f>IF(ISNA(VLOOKUP($A67,DSLOP,DS_THI!D$4,0))=FALSE,VLOOKUP($A67,DSLOP,DS_THI!D$4,0),"")</f>
        <v>#REF!</v>
      </c>
      <c r="E67" s="24" t="e">
        <f>IF(ISNA(VLOOKUP($A67,DSLOP,DS_THI!E$4,0))=FALSE,VLOOKUP($A67,DSLOP,DS_THI!E$4,0),"")</f>
        <v>#REF!</v>
      </c>
      <c r="F67" s="25" t="e">
        <f>IF(ISNA(VLOOKUP($A67,DSLOP,IN_DTK!G$5,0))=FALSE,VLOOKUP($A67,DSLOP,IN_DTK!G$5,0),"")</f>
        <v>#REF!</v>
      </c>
      <c r="G67" s="25"/>
      <c r="H67" s="59" t="e">
        <f>IF($C67&lt;&gt;0,IF(ISNA(VLOOKUP($A67,DSLOP,DS_NLP!H$5,0))=FALSE,VLOOKUP($A67,DSLOP,DS_NLP!H$5,0),""),"")</f>
        <v>#REF!</v>
      </c>
    </row>
    <row r="68" spans="1:8" s="14" customFormat="1" ht="18.75" customHeight="1">
      <c r="A68" s="13">
        <v>61</v>
      </c>
      <c r="B68" s="22">
        <v>61</v>
      </c>
      <c r="C68" s="22" t="e">
        <f>IF(ISNA(VLOOKUP($A68,DSLOP,DS_THI!C$4,0))=FALSE,VLOOKUP($A68,DSLOP,DS_THI!C$4,0),"")</f>
        <v>#REF!</v>
      </c>
      <c r="D68" s="23" t="e">
        <f>IF(ISNA(VLOOKUP($A68,DSLOP,DS_THI!D$4,0))=FALSE,VLOOKUP($A68,DSLOP,DS_THI!D$4,0),"")</f>
        <v>#REF!</v>
      </c>
      <c r="E68" s="24" t="e">
        <f>IF(ISNA(VLOOKUP($A68,DSLOP,DS_THI!E$4,0))=FALSE,VLOOKUP($A68,DSLOP,DS_THI!E$4,0),"")</f>
        <v>#REF!</v>
      </c>
      <c r="F68" s="25" t="e">
        <f>IF(ISNA(VLOOKUP($A68,DSLOP,IN_DTK!G$5,0))=FALSE,VLOOKUP($A68,DSLOP,IN_DTK!G$5,0),"")</f>
        <v>#REF!</v>
      </c>
      <c r="G68" s="25"/>
      <c r="H68" s="59" t="e">
        <f>IF($C68&lt;&gt;0,IF(ISNA(VLOOKUP($A68,DSLOP,DS_NLP!H$5,0))=FALSE,VLOOKUP($A68,DSLOP,DS_NLP!H$5,0),""),"")</f>
        <v>#REF!</v>
      </c>
    </row>
    <row r="69" spans="1:8" s="14" customFormat="1" ht="18.75" customHeight="1">
      <c r="A69" s="13">
        <v>62</v>
      </c>
      <c r="B69" s="22">
        <v>62</v>
      </c>
      <c r="C69" s="22" t="e">
        <f>IF(ISNA(VLOOKUP($A69,DSLOP,DS_THI!C$4,0))=FALSE,VLOOKUP($A69,DSLOP,DS_THI!C$4,0),"")</f>
        <v>#REF!</v>
      </c>
      <c r="D69" s="23" t="e">
        <f>IF(ISNA(VLOOKUP($A69,DSLOP,DS_THI!D$4,0))=FALSE,VLOOKUP($A69,DSLOP,DS_THI!D$4,0),"")</f>
        <v>#REF!</v>
      </c>
      <c r="E69" s="24" t="e">
        <f>IF(ISNA(VLOOKUP($A69,DSLOP,DS_THI!E$4,0))=FALSE,VLOOKUP($A69,DSLOP,DS_THI!E$4,0),"")</f>
        <v>#REF!</v>
      </c>
      <c r="F69" s="25" t="e">
        <f>IF(ISNA(VLOOKUP($A69,DSLOP,IN_DTK!G$5,0))=FALSE,VLOOKUP($A69,DSLOP,IN_DTK!G$5,0),"")</f>
        <v>#REF!</v>
      </c>
      <c r="G69" s="25"/>
      <c r="H69" s="59" t="e">
        <f>IF($C69&lt;&gt;0,IF(ISNA(VLOOKUP($A69,DSLOP,DS_NLP!H$5,0))=FALSE,VLOOKUP($A69,DSLOP,DS_NLP!H$5,0),""),"")</f>
        <v>#REF!</v>
      </c>
    </row>
    <row r="70" spans="1:8" s="14" customFormat="1" ht="18.75" customHeight="1">
      <c r="A70" s="13">
        <v>63</v>
      </c>
      <c r="B70" s="22">
        <v>63</v>
      </c>
      <c r="C70" s="22" t="e">
        <f>IF(ISNA(VLOOKUP($A70,DSLOP,DS_THI!C$4,0))=FALSE,VLOOKUP($A70,DSLOP,DS_THI!C$4,0),"")</f>
        <v>#REF!</v>
      </c>
      <c r="D70" s="23" t="e">
        <f>IF(ISNA(VLOOKUP($A70,DSLOP,DS_THI!D$4,0))=FALSE,VLOOKUP($A70,DSLOP,DS_THI!D$4,0),"")</f>
        <v>#REF!</v>
      </c>
      <c r="E70" s="24" t="e">
        <f>IF(ISNA(VLOOKUP($A70,DSLOP,DS_THI!E$4,0))=FALSE,VLOOKUP($A70,DSLOP,DS_THI!E$4,0),"")</f>
        <v>#REF!</v>
      </c>
      <c r="F70" s="25" t="e">
        <f>IF(ISNA(VLOOKUP($A70,DSLOP,IN_DTK!G$5,0))=FALSE,VLOOKUP($A70,DSLOP,IN_DTK!G$5,0),"")</f>
        <v>#REF!</v>
      </c>
      <c r="G70" s="25"/>
      <c r="H70" s="59" t="e">
        <f>IF($C70&lt;&gt;0,IF(ISNA(VLOOKUP($A70,DSLOP,DS_NLP!H$5,0))=FALSE,VLOOKUP($A70,DSLOP,DS_NLP!H$5,0),""),"")</f>
        <v>#REF!</v>
      </c>
    </row>
    <row r="71" spans="1:8" s="14" customFormat="1" ht="18.75" customHeight="1">
      <c r="A71" s="13">
        <v>64</v>
      </c>
      <c r="B71" s="22">
        <v>64</v>
      </c>
      <c r="C71" s="22" t="e">
        <f>IF(ISNA(VLOOKUP($A71,DSLOP,DS_THI!C$4,0))=FALSE,VLOOKUP($A71,DSLOP,DS_THI!C$4,0),"")</f>
        <v>#REF!</v>
      </c>
      <c r="D71" s="23" t="e">
        <f>IF(ISNA(VLOOKUP($A71,DSLOP,DS_THI!D$4,0))=FALSE,VLOOKUP($A71,DSLOP,DS_THI!D$4,0),"")</f>
        <v>#REF!</v>
      </c>
      <c r="E71" s="24" t="e">
        <f>IF(ISNA(VLOOKUP($A71,DSLOP,DS_THI!E$4,0))=FALSE,VLOOKUP($A71,DSLOP,DS_THI!E$4,0),"")</f>
        <v>#REF!</v>
      </c>
      <c r="F71" s="25" t="e">
        <f>IF(ISNA(VLOOKUP($A71,DSLOP,IN_DTK!G$5,0))=FALSE,VLOOKUP($A71,DSLOP,IN_DTK!G$5,0),"")</f>
        <v>#REF!</v>
      </c>
      <c r="G71" s="25"/>
      <c r="H71" s="59" t="e">
        <f>IF($C71&lt;&gt;0,IF(ISNA(VLOOKUP($A71,DSLOP,DS_NLP!H$5,0))=FALSE,VLOOKUP($A71,DSLOP,DS_NLP!H$5,0),""),"")</f>
        <v>#REF!</v>
      </c>
    </row>
    <row r="72" spans="1:8" s="14" customFormat="1" ht="18.75" customHeight="1">
      <c r="A72" s="13">
        <v>65</v>
      </c>
      <c r="B72" s="22">
        <v>65</v>
      </c>
      <c r="C72" s="22" t="e">
        <f>IF(ISNA(VLOOKUP($A72,DSLOP,DS_THI!C$4,0))=FALSE,VLOOKUP($A72,DSLOP,DS_THI!C$4,0),"")</f>
        <v>#REF!</v>
      </c>
      <c r="D72" s="23" t="e">
        <f>IF(ISNA(VLOOKUP($A72,DSLOP,DS_THI!D$4,0))=FALSE,VLOOKUP($A72,DSLOP,DS_THI!D$4,0),"")</f>
        <v>#REF!</v>
      </c>
      <c r="E72" s="24" t="e">
        <f>IF(ISNA(VLOOKUP($A72,DSLOP,DS_THI!E$4,0))=FALSE,VLOOKUP($A72,DSLOP,DS_THI!E$4,0),"")</f>
        <v>#REF!</v>
      </c>
      <c r="F72" s="25" t="e">
        <f>IF(ISNA(VLOOKUP($A72,DSLOP,IN_DTK!G$5,0))=FALSE,VLOOKUP($A72,DSLOP,IN_DTK!G$5,0),"")</f>
        <v>#REF!</v>
      </c>
      <c r="G72" s="25"/>
      <c r="H72" s="59" t="e">
        <f>IF($C72&lt;&gt;0,IF(ISNA(VLOOKUP($A72,DSLOP,DS_NLP!H$5,0))=FALSE,VLOOKUP($A72,DSLOP,DS_NLP!H$5,0),""),"")</f>
        <v>#REF!</v>
      </c>
    </row>
    <row r="73" spans="1:8" s="14" customFormat="1" ht="18.75" customHeight="1">
      <c r="A73" s="13">
        <v>66</v>
      </c>
      <c r="B73" s="22">
        <v>66</v>
      </c>
      <c r="C73" s="22" t="e">
        <f>IF(ISNA(VLOOKUP($A73,DSLOP,DS_THI!C$4,0))=FALSE,VLOOKUP($A73,DSLOP,DS_THI!C$4,0),"")</f>
        <v>#REF!</v>
      </c>
      <c r="D73" s="23" t="e">
        <f>IF(ISNA(VLOOKUP($A73,DSLOP,DS_THI!D$4,0))=FALSE,VLOOKUP($A73,DSLOP,DS_THI!D$4,0),"")</f>
        <v>#REF!</v>
      </c>
      <c r="E73" s="24" t="e">
        <f>IF(ISNA(VLOOKUP($A73,DSLOP,DS_THI!E$4,0))=FALSE,VLOOKUP($A73,DSLOP,DS_THI!E$4,0),"")</f>
        <v>#REF!</v>
      </c>
      <c r="F73" s="25" t="e">
        <f>IF(ISNA(VLOOKUP($A73,DSLOP,IN_DTK!G$5,0))=FALSE,VLOOKUP($A73,DSLOP,IN_DTK!G$5,0),"")</f>
        <v>#REF!</v>
      </c>
      <c r="G73" s="25"/>
      <c r="H73" s="59" t="e">
        <f>IF($C73&lt;&gt;0,IF(ISNA(VLOOKUP($A73,DSLOP,DS_NLP!H$5,0))=FALSE,VLOOKUP($A73,DSLOP,DS_NLP!H$5,0),""),"")</f>
        <v>#REF!</v>
      </c>
    </row>
    <row r="74" spans="1:8" s="14" customFormat="1" ht="18.75" customHeight="1">
      <c r="A74" s="13">
        <v>67</v>
      </c>
      <c r="B74" s="22">
        <v>67</v>
      </c>
      <c r="C74" s="22" t="e">
        <f>IF(ISNA(VLOOKUP($A74,DSLOP,DS_THI!C$4,0))=FALSE,VLOOKUP($A74,DSLOP,DS_THI!C$4,0),"")</f>
        <v>#REF!</v>
      </c>
      <c r="D74" s="23" t="e">
        <f>IF(ISNA(VLOOKUP($A74,DSLOP,DS_THI!D$4,0))=FALSE,VLOOKUP($A74,DSLOP,DS_THI!D$4,0),"")</f>
        <v>#REF!</v>
      </c>
      <c r="E74" s="24" t="e">
        <f>IF(ISNA(VLOOKUP($A74,DSLOP,DS_THI!E$4,0))=FALSE,VLOOKUP($A74,DSLOP,DS_THI!E$4,0),"")</f>
        <v>#REF!</v>
      </c>
      <c r="F74" s="25" t="e">
        <f>IF(ISNA(VLOOKUP($A74,DSLOP,IN_DTK!G$5,0))=FALSE,VLOOKUP($A74,DSLOP,IN_DTK!G$5,0),"")</f>
        <v>#REF!</v>
      </c>
      <c r="G74" s="25"/>
      <c r="H74" s="59" t="e">
        <f>IF($C74&lt;&gt;0,IF(ISNA(VLOOKUP($A74,DSLOP,DS_NLP!H$5,0))=FALSE,VLOOKUP($A74,DSLOP,DS_NLP!H$5,0),""),"")</f>
        <v>#REF!</v>
      </c>
    </row>
    <row r="75" spans="1:8" s="14" customFormat="1" ht="18.75" customHeight="1">
      <c r="A75" s="13">
        <v>68</v>
      </c>
      <c r="B75" s="22">
        <v>68</v>
      </c>
      <c r="C75" s="22" t="e">
        <f>IF(ISNA(VLOOKUP($A75,DSLOP,DS_THI!C$4,0))=FALSE,VLOOKUP($A75,DSLOP,DS_THI!C$4,0),"")</f>
        <v>#REF!</v>
      </c>
      <c r="D75" s="23" t="e">
        <f>IF(ISNA(VLOOKUP($A75,DSLOP,DS_THI!D$4,0))=FALSE,VLOOKUP($A75,DSLOP,DS_THI!D$4,0),"")</f>
        <v>#REF!</v>
      </c>
      <c r="E75" s="24" t="e">
        <f>IF(ISNA(VLOOKUP($A75,DSLOP,DS_THI!E$4,0))=FALSE,VLOOKUP($A75,DSLOP,DS_THI!E$4,0),"")</f>
        <v>#REF!</v>
      </c>
      <c r="F75" s="25" t="e">
        <f>IF(ISNA(VLOOKUP($A75,DSLOP,IN_DTK!G$5,0))=FALSE,VLOOKUP($A75,DSLOP,IN_DTK!G$5,0),"")</f>
        <v>#REF!</v>
      </c>
      <c r="G75" s="25"/>
      <c r="H75" s="59" t="e">
        <f>IF($C75&lt;&gt;0,IF(ISNA(VLOOKUP($A75,DSLOP,DS_NLP!H$5,0))=FALSE,VLOOKUP($A75,DSLOP,DS_NLP!H$5,0),""),"")</f>
        <v>#REF!</v>
      </c>
    </row>
    <row r="76" spans="1:8" s="14" customFormat="1" ht="18.75" customHeight="1">
      <c r="A76" s="13">
        <v>69</v>
      </c>
      <c r="B76" s="22">
        <v>69</v>
      </c>
      <c r="C76" s="22" t="e">
        <f>IF(ISNA(VLOOKUP($A76,DSLOP,DS_THI!C$4,0))=FALSE,VLOOKUP($A76,DSLOP,DS_THI!C$4,0),"")</f>
        <v>#REF!</v>
      </c>
      <c r="D76" s="23" t="e">
        <f>IF(ISNA(VLOOKUP($A76,DSLOP,DS_THI!D$4,0))=FALSE,VLOOKUP($A76,DSLOP,DS_THI!D$4,0),"")</f>
        <v>#REF!</v>
      </c>
      <c r="E76" s="24" t="e">
        <f>IF(ISNA(VLOOKUP($A76,DSLOP,DS_THI!E$4,0))=FALSE,VLOOKUP($A76,DSLOP,DS_THI!E$4,0),"")</f>
        <v>#REF!</v>
      </c>
      <c r="F76" s="25" t="e">
        <f>IF(ISNA(VLOOKUP($A76,DSLOP,IN_DTK!G$5,0))=FALSE,VLOOKUP($A76,DSLOP,IN_DTK!G$5,0),"")</f>
        <v>#REF!</v>
      </c>
      <c r="G76" s="25"/>
      <c r="H76" s="59" t="e">
        <f>IF($C76&lt;&gt;0,IF(ISNA(VLOOKUP($A76,DSLOP,DS_NLP!H$5,0))=FALSE,VLOOKUP($A76,DSLOP,DS_NLP!H$5,0),""),"")</f>
        <v>#REF!</v>
      </c>
    </row>
    <row r="77" spans="1:8" s="14" customFormat="1" ht="18.75" customHeight="1">
      <c r="A77" s="13">
        <v>70</v>
      </c>
      <c r="B77" s="22">
        <v>70</v>
      </c>
      <c r="C77" s="22" t="e">
        <f>IF(ISNA(VLOOKUP($A77,DSLOP,DS_THI!C$4,0))=FALSE,VLOOKUP($A77,DSLOP,DS_THI!C$4,0),"")</f>
        <v>#REF!</v>
      </c>
      <c r="D77" s="23" t="e">
        <f>IF(ISNA(VLOOKUP($A77,DSLOP,DS_THI!D$4,0))=FALSE,VLOOKUP($A77,DSLOP,DS_THI!D$4,0),"")</f>
        <v>#REF!</v>
      </c>
      <c r="E77" s="24" t="e">
        <f>IF(ISNA(VLOOKUP($A77,DSLOP,DS_THI!E$4,0))=FALSE,VLOOKUP($A77,DSLOP,DS_THI!E$4,0),"")</f>
        <v>#REF!</v>
      </c>
      <c r="F77" s="25" t="e">
        <f>IF(ISNA(VLOOKUP($A77,DSLOP,IN_DTK!G$5,0))=FALSE,VLOOKUP($A77,DSLOP,IN_DTK!G$5,0),"")</f>
        <v>#REF!</v>
      </c>
      <c r="G77" s="25"/>
      <c r="H77" s="59" t="e">
        <f>IF($C77&lt;&gt;0,IF(ISNA(VLOOKUP($A77,DSLOP,DS_NLP!H$5,0))=FALSE,VLOOKUP($A77,DSLOP,DS_NLP!H$5,0),""),"")</f>
        <v>#REF!</v>
      </c>
    </row>
    <row r="78" spans="1:8" s="14" customFormat="1" ht="18.75" customHeight="1">
      <c r="A78" s="13">
        <v>71</v>
      </c>
      <c r="B78" s="22">
        <v>71</v>
      </c>
      <c r="C78" s="22" t="e">
        <f>IF(ISNA(VLOOKUP($A78,DSLOP,DS_THI!C$4,0))=FALSE,VLOOKUP($A78,DSLOP,DS_THI!C$4,0),"")</f>
        <v>#REF!</v>
      </c>
      <c r="D78" s="23" t="e">
        <f>IF(ISNA(VLOOKUP($A78,DSLOP,DS_THI!D$4,0))=FALSE,VLOOKUP($A78,DSLOP,DS_THI!D$4,0),"")</f>
        <v>#REF!</v>
      </c>
      <c r="E78" s="24" t="e">
        <f>IF(ISNA(VLOOKUP($A78,DSLOP,DS_THI!E$4,0))=FALSE,VLOOKUP($A78,DSLOP,DS_THI!E$4,0),"")</f>
        <v>#REF!</v>
      </c>
      <c r="F78" s="25" t="e">
        <f>IF(ISNA(VLOOKUP($A78,DSLOP,IN_DTK!G$5,0))=FALSE,VLOOKUP($A78,DSLOP,IN_DTK!G$5,0),"")</f>
        <v>#REF!</v>
      </c>
      <c r="G78" s="25"/>
      <c r="H78" s="59" t="e">
        <f>IF($C78&lt;&gt;0,IF(ISNA(VLOOKUP($A78,DSLOP,DS_NLP!H$5,0))=FALSE,VLOOKUP($A78,DSLOP,DS_NLP!H$5,0),""),"")</f>
        <v>#REF!</v>
      </c>
    </row>
    <row r="79" spans="1:8" s="14" customFormat="1" ht="18.75" customHeight="1">
      <c r="A79" s="13">
        <v>72</v>
      </c>
      <c r="B79" s="22">
        <v>72</v>
      </c>
      <c r="C79" s="22" t="e">
        <f>IF(ISNA(VLOOKUP($A79,DSLOP,DS_THI!C$4,0))=FALSE,VLOOKUP($A79,DSLOP,DS_THI!C$4,0),"")</f>
        <v>#REF!</v>
      </c>
      <c r="D79" s="23" t="e">
        <f>IF(ISNA(VLOOKUP($A79,DSLOP,DS_THI!D$4,0))=FALSE,VLOOKUP($A79,DSLOP,DS_THI!D$4,0),"")</f>
        <v>#REF!</v>
      </c>
      <c r="E79" s="24" t="e">
        <f>IF(ISNA(VLOOKUP($A79,DSLOP,DS_THI!E$4,0))=FALSE,VLOOKUP($A79,DSLOP,DS_THI!E$4,0),"")</f>
        <v>#REF!</v>
      </c>
      <c r="F79" s="25" t="e">
        <f>IF(ISNA(VLOOKUP($A79,DSLOP,IN_DTK!G$5,0))=FALSE,VLOOKUP($A79,DSLOP,IN_DTK!G$5,0),"")</f>
        <v>#REF!</v>
      </c>
      <c r="G79" s="25"/>
      <c r="H79" s="59" t="e">
        <f>IF($C79&lt;&gt;0,IF(ISNA(VLOOKUP($A79,DSLOP,DS_NLP!H$5,0))=FALSE,VLOOKUP($A79,DSLOP,DS_NLP!H$5,0),""),"")</f>
        <v>#REF!</v>
      </c>
    </row>
    <row r="80" spans="1:8" s="14" customFormat="1" ht="18.75" customHeight="1">
      <c r="A80" s="13">
        <v>73</v>
      </c>
      <c r="B80" s="22">
        <v>73</v>
      </c>
      <c r="C80" s="22" t="e">
        <f>IF(ISNA(VLOOKUP($A80,DSLOP,DS_THI!C$4,0))=FALSE,VLOOKUP($A80,DSLOP,DS_THI!C$4,0),"")</f>
        <v>#REF!</v>
      </c>
      <c r="D80" s="23" t="e">
        <f>IF(ISNA(VLOOKUP($A80,DSLOP,DS_THI!D$4,0))=FALSE,VLOOKUP($A80,DSLOP,DS_THI!D$4,0),"")</f>
        <v>#REF!</v>
      </c>
      <c r="E80" s="24" t="e">
        <f>IF(ISNA(VLOOKUP($A80,DSLOP,DS_THI!E$4,0))=FALSE,VLOOKUP($A80,DSLOP,DS_THI!E$4,0),"")</f>
        <v>#REF!</v>
      </c>
      <c r="F80" s="25" t="e">
        <f>IF(ISNA(VLOOKUP($A80,DSLOP,IN_DTK!G$5,0))=FALSE,VLOOKUP($A80,DSLOP,IN_DTK!G$5,0),"")</f>
        <v>#REF!</v>
      </c>
      <c r="G80" s="25"/>
      <c r="H80" s="59" t="e">
        <f>IF($C80&lt;&gt;0,IF(ISNA(VLOOKUP($A80,DSLOP,DS_NLP!H$5,0))=FALSE,VLOOKUP($A80,DSLOP,DS_NLP!H$5,0),""),"")</f>
        <v>#REF!</v>
      </c>
    </row>
    <row r="81" spans="1:8" s="14" customFormat="1" ht="18.75" customHeight="1">
      <c r="A81" s="13">
        <v>74</v>
      </c>
      <c r="B81" s="22">
        <v>74</v>
      </c>
      <c r="C81" s="22" t="e">
        <f>IF(ISNA(VLOOKUP($A81,DSLOP,DS_THI!C$4,0))=FALSE,VLOOKUP($A81,DSLOP,DS_THI!C$4,0),"")</f>
        <v>#REF!</v>
      </c>
      <c r="D81" s="23" t="e">
        <f>IF(ISNA(VLOOKUP($A81,DSLOP,DS_THI!D$4,0))=FALSE,VLOOKUP($A81,DSLOP,DS_THI!D$4,0),"")</f>
        <v>#REF!</v>
      </c>
      <c r="E81" s="24" t="e">
        <f>IF(ISNA(VLOOKUP($A81,DSLOP,DS_THI!E$4,0))=FALSE,VLOOKUP($A81,DSLOP,DS_THI!E$4,0),"")</f>
        <v>#REF!</v>
      </c>
      <c r="F81" s="25" t="e">
        <f>IF(ISNA(VLOOKUP($A81,DSLOP,IN_DTK!G$5,0))=FALSE,VLOOKUP($A81,DSLOP,IN_DTK!G$5,0),"")</f>
        <v>#REF!</v>
      </c>
      <c r="G81" s="25"/>
      <c r="H81" s="59" t="e">
        <f>IF($C81&lt;&gt;0,IF(ISNA(VLOOKUP($A81,DSLOP,DS_NLP!H$5,0))=FALSE,VLOOKUP($A81,DSLOP,DS_NLP!H$5,0),""),"")</f>
        <v>#REF!</v>
      </c>
    </row>
    <row r="82" spans="1:8" s="14" customFormat="1" ht="18.75" customHeight="1">
      <c r="A82" s="13">
        <v>75</v>
      </c>
      <c r="B82" s="22">
        <v>75</v>
      </c>
      <c r="C82" s="22" t="e">
        <f>IF(ISNA(VLOOKUP($A82,DSLOP,DS_THI!C$4,0))=FALSE,VLOOKUP($A82,DSLOP,DS_THI!C$4,0),"")</f>
        <v>#REF!</v>
      </c>
      <c r="D82" s="23" t="e">
        <f>IF(ISNA(VLOOKUP($A82,DSLOP,DS_THI!D$4,0))=FALSE,VLOOKUP($A82,DSLOP,DS_THI!D$4,0),"")</f>
        <v>#REF!</v>
      </c>
      <c r="E82" s="24" t="e">
        <f>IF(ISNA(VLOOKUP($A82,DSLOP,DS_THI!E$4,0))=FALSE,VLOOKUP($A82,DSLOP,DS_THI!E$4,0),"")</f>
        <v>#REF!</v>
      </c>
      <c r="F82" s="25" t="e">
        <f>IF(ISNA(VLOOKUP($A82,DSLOP,IN_DTK!G$5,0))=FALSE,VLOOKUP($A82,DSLOP,IN_DTK!G$5,0),"")</f>
        <v>#REF!</v>
      </c>
      <c r="G82" s="25"/>
      <c r="H82" s="59" t="e">
        <f>IF($C82&lt;&gt;0,IF(ISNA(VLOOKUP($A82,DSLOP,DS_NLP!H$5,0))=FALSE,VLOOKUP($A82,DSLOP,DS_NLP!H$5,0),""),"")</f>
        <v>#REF!</v>
      </c>
    </row>
    <row r="83" spans="1:8" s="14" customFormat="1" ht="18.75" customHeight="1">
      <c r="A83" s="13">
        <v>76</v>
      </c>
      <c r="B83" s="22">
        <v>76</v>
      </c>
      <c r="C83" s="22" t="e">
        <f>IF(ISNA(VLOOKUP($A83,DSLOP,DS_THI!C$4,0))=FALSE,VLOOKUP($A83,DSLOP,DS_THI!C$4,0),"")</f>
        <v>#REF!</v>
      </c>
      <c r="D83" s="23" t="e">
        <f>IF(ISNA(VLOOKUP($A83,DSLOP,DS_THI!D$4,0))=FALSE,VLOOKUP($A83,DSLOP,DS_THI!D$4,0),"")</f>
        <v>#REF!</v>
      </c>
      <c r="E83" s="24" t="e">
        <f>IF(ISNA(VLOOKUP($A83,DSLOP,DS_THI!E$4,0))=FALSE,VLOOKUP($A83,DSLOP,DS_THI!E$4,0),"")</f>
        <v>#REF!</v>
      </c>
      <c r="F83" s="25" t="e">
        <f>IF(ISNA(VLOOKUP($A83,DSLOP,IN_DTK!G$5,0))=FALSE,VLOOKUP($A83,DSLOP,IN_DTK!G$5,0),"")</f>
        <v>#REF!</v>
      </c>
      <c r="G83" s="25"/>
      <c r="H83" s="59" t="e">
        <f>IF($C83&lt;&gt;0,IF(ISNA(VLOOKUP($A83,DSLOP,DS_NLP!H$5,0))=FALSE,VLOOKUP($A83,DSLOP,DS_NLP!H$5,0),""),"")</f>
        <v>#REF!</v>
      </c>
    </row>
    <row r="84" spans="1:8" s="14" customFormat="1" ht="18.75" customHeight="1">
      <c r="A84" s="13">
        <v>77</v>
      </c>
      <c r="B84" s="22">
        <v>77</v>
      </c>
      <c r="C84" s="22" t="e">
        <f>IF(ISNA(VLOOKUP($A84,DSLOP,DS_THI!C$4,0))=FALSE,VLOOKUP($A84,DSLOP,DS_THI!C$4,0),"")</f>
        <v>#REF!</v>
      </c>
      <c r="D84" s="23" t="e">
        <f>IF(ISNA(VLOOKUP($A84,DSLOP,DS_THI!D$4,0))=FALSE,VLOOKUP($A84,DSLOP,DS_THI!D$4,0),"")</f>
        <v>#REF!</v>
      </c>
      <c r="E84" s="24" t="e">
        <f>IF(ISNA(VLOOKUP($A84,DSLOP,DS_THI!E$4,0))=FALSE,VLOOKUP($A84,DSLOP,DS_THI!E$4,0),"")</f>
        <v>#REF!</v>
      </c>
      <c r="F84" s="25" t="e">
        <f>IF(ISNA(VLOOKUP($A84,DSLOP,IN_DTK!G$5,0))=FALSE,VLOOKUP($A84,DSLOP,IN_DTK!G$5,0),"")</f>
        <v>#REF!</v>
      </c>
      <c r="G84" s="25"/>
      <c r="H84" s="59" t="e">
        <f>IF($C84&lt;&gt;0,IF(ISNA(VLOOKUP($A84,DSLOP,DS_NLP!H$5,0))=FALSE,VLOOKUP($A84,DSLOP,DS_NLP!H$5,0),""),"")</f>
        <v>#REF!</v>
      </c>
    </row>
    <row r="85" spans="1:8" s="14" customFormat="1" ht="18.75" customHeight="1">
      <c r="A85" s="13">
        <v>78</v>
      </c>
      <c r="B85" s="22">
        <v>78</v>
      </c>
      <c r="C85" s="22" t="e">
        <f>IF(ISNA(VLOOKUP($A85,DSLOP,DS_THI!C$4,0))=FALSE,VLOOKUP($A85,DSLOP,DS_THI!C$4,0),"")</f>
        <v>#REF!</v>
      </c>
      <c r="D85" s="23" t="e">
        <f>IF(ISNA(VLOOKUP($A85,DSLOP,DS_THI!D$4,0))=FALSE,VLOOKUP($A85,DSLOP,DS_THI!D$4,0),"")</f>
        <v>#REF!</v>
      </c>
      <c r="E85" s="24" t="e">
        <f>IF(ISNA(VLOOKUP($A85,DSLOP,DS_THI!E$4,0))=FALSE,VLOOKUP($A85,DSLOP,DS_THI!E$4,0),"")</f>
        <v>#REF!</v>
      </c>
      <c r="F85" s="25" t="e">
        <f>IF(ISNA(VLOOKUP($A85,DSLOP,IN_DTK!G$5,0))=FALSE,VLOOKUP($A85,DSLOP,IN_DTK!G$5,0),"")</f>
        <v>#REF!</v>
      </c>
      <c r="G85" s="25"/>
      <c r="H85" s="59" t="e">
        <f>IF($C85&lt;&gt;0,IF(ISNA(VLOOKUP($A85,DSLOP,DS_NLP!H$5,0))=FALSE,VLOOKUP($A85,DSLOP,DS_NLP!H$5,0),""),"")</f>
        <v>#REF!</v>
      </c>
    </row>
    <row r="86" spans="1:8" s="14" customFormat="1" ht="18.75" customHeight="1">
      <c r="A86" s="13">
        <v>79</v>
      </c>
      <c r="B86" s="22">
        <v>79</v>
      </c>
      <c r="C86" s="22" t="e">
        <f>IF(ISNA(VLOOKUP($A86,DSLOP,DS_THI!C$4,0))=FALSE,VLOOKUP($A86,DSLOP,DS_THI!C$4,0),"")</f>
        <v>#REF!</v>
      </c>
      <c r="D86" s="23" t="e">
        <f>IF(ISNA(VLOOKUP($A86,DSLOP,DS_THI!D$4,0))=FALSE,VLOOKUP($A86,DSLOP,DS_THI!D$4,0),"")</f>
        <v>#REF!</v>
      </c>
      <c r="E86" s="24" t="e">
        <f>IF(ISNA(VLOOKUP($A86,DSLOP,DS_THI!E$4,0))=FALSE,VLOOKUP($A86,DSLOP,DS_THI!E$4,0),"")</f>
        <v>#REF!</v>
      </c>
      <c r="F86" s="25" t="e">
        <f>IF(ISNA(VLOOKUP($A86,DSLOP,IN_DTK!G$5,0))=FALSE,VLOOKUP($A86,DSLOP,IN_DTK!G$5,0),"")</f>
        <v>#REF!</v>
      </c>
      <c r="G86" s="25"/>
      <c r="H86" s="59" t="e">
        <f>IF($C86&lt;&gt;0,IF(ISNA(VLOOKUP($A86,DSLOP,DS_NLP!H$5,0))=FALSE,VLOOKUP($A86,DSLOP,DS_NLP!H$5,0),""),"")</f>
        <v>#REF!</v>
      </c>
    </row>
    <row r="87" spans="1:8" s="14" customFormat="1" ht="18.75" customHeight="1">
      <c r="A87" s="13">
        <v>80</v>
      </c>
      <c r="B87" s="22">
        <v>80</v>
      </c>
      <c r="C87" s="22" t="e">
        <f>IF(ISNA(VLOOKUP($A87,DSLOP,DS_THI!C$4,0))=FALSE,VLOOKUP($A87,DSLOP,DS_THI!C$4,0),"")</f>
        <v>#REF!</v>
      </c>
      <c r="D87" s="23" t="e">
        <f>IF(ISNA(VLOOKUP($A87,DSLOP,DS_THI!D$4,0))=FALSE,VLOOKUP($A87,DSLOP,DS_THI!D$4,0),"")</f>
        <v>#REF!</v>
      </c>
      <c r="E87" s="24" t="e">
        <f>IF(ISNA(VLOOKUP($A87,DSLOP,DS_THI!E$4,0))=FALSE,VLOOKUP($A87,DSLOP,DS_THI!E$4,0),"")</f>
        <v>#REF!</v>
      </c>
      <c r="F87" s="25" t="e">
        <f>IF(ISNA(VLOOKUP($A87,DSLOP,IN_DTK!G$5,0))=FALSE,VLOOKUP($A87,DSLOP,IN_DTK!G$5,0),"")</f>
        <v>#REF!</v>
      </c>
      <c r="G87" s="25"/>
      <c r="H87" s="59" t="e">
        <f>IF($C87&lt;&gt;0,IF(ISNA(VLOOKUP($A87,DSLOP,DS_NLP!H$5,0))=FALSE,VLOOKUP($A87,DSLOP,DS_NLP!H$5,0),""),"")</f>
        <v>#REF!</v>
      </c>
    </row>
    <row r="88" spans="1:8" s="14" customFormat="1" ht="18.75" customHeight="1">
      <c r="A88" s="13">
        <v>81</v>
      </c>
      <c r="B88" s="22">
        <v>81</v>
      </c>
      <c r="C88" s="22" t="e">
        <f>IF(ISNA(VLOOKUP($A88,DSLOP,DS_THI!C$4,0))=FALSE,VLOOKUP($A88,DSLOP,DS_THI!C$4,0),"")</f>
        <v>#REF!</v>
      </c>
      <c r="D88" s="23" t="e">
        <f>IF(ISNA(VLOOKUP($A88,DSLOP,DS_THI!D$4,0))=FALSE,VLOOKUP($A88,DSLOP,DS_THI!D$4,0),"")</f>
        <v>#REF!</v>
      </c>
      <c r="E88" s="24" t="e">
        <f>IF(ISNA(VLOOKUP($A88,DSLOP,DS_THI!E$4,0))=FALSE,VLOOKUP($A88,DSLOP,DS_THI!E$4,0),"")</f>
        <v>#REF!</v>
      </c>
      <c r="F88" s="25" t="e">
        <f>IF(ISNA(VLOOKUP($A88,DSLOP,IN_DTK!G$5,0))=FALSE,VLOOKUP($A88,DSLOP,IN_DTK!G$5,0),"")</f>
        <v>#REF!</v>
      </c>
      <c r="G88" s="25"/>
      <c r="H88" s="59" t="e">
        <f>IF($C88&lt;&gt;0,IF(ISNA(VLOOKUP($A88,DSLOP,DS_NLP!H$5,0))=FALSE,VLOOKUP($A88,DSLOP,DS_NLP!H$5,0),""),"")</f>
        <v>#REF!</v>
      </c>
    </row>
    <row r="89" spans="1:8" s="14" customFormat="1" ht="18.75" customHeight="1">
      <c r="A89" s="13">
        <v>82</v>
      </c>
      <c r="B89" s="22">
        <v>82</v>
      </c>
      <c r="C89" s="22" t="e">
        <f>IF(ISNA(VLOOKUP($A89,DSLOP,DS_THI!C$4,0))=FALSE,VLOOKUP($A89,DSLOP,DS_THI!C$4,0),"")</f>
        <v>#REF!</v>
      </c>
      <c r="D89" s="23" t="e">
        <f>IF(ISNA(VLOOKUP($A89,DSLOP,DS_THI!D$4,0))=FALSE,VLOOKUP($A89,DSLOP,DS_THI!D$4,0),"")</f>
        <v>#REF!</v>
      </c>
      <c r="E89" s="24" t="e">
        <f>IF(ISNA(VLOOKUP($A89,DSLOP,DS_THI!E$4,0))=FALSE,VLOOKUP($A89,DSLOP,DS_THI!E$4,0),"")</f>
        <v>#REF!</v>
      </c>
      <c r="F89" s="25" t="e">
        <f>IF(ISNA(VLOOKUP($A89,DSLOP,IN_DTK!G$5,0))=FALSE,VLOOKUP($A89,DSLOP,IN_DTK!G$5,0),"")</f>
        <v>#REF!</v>
      </c>
      <c r="G89" s="25"/>
      <c r="H89" s="59" t="e">
        <f>IF($C89&lt;&gt;0,IF(ISNA(VLOOKUP($A89,DSLOP,DS_NLP!H$5,0))=FALSE,VLOOKUP($A89,DSLOP,DS_NLP!H$5,0),""),"")</f>
        <v>#REF!</v>
      </c>
    </row>
    <row r="90" spans="1:8" s="14" customFormat="1" ht="18.75" customHeight="1">
      <c r="A90" s="13">
        <v>83</v>
      </c>
      <c r="B90" s="22">
        <v>83</v>
      </c>
      <c r="C90" s="22" t="e">
        <f>IF(ISNA(VLOOKUP($A90,DSLOP,DS_THI!C$4,0))=FALSE,VLOOKUP($A90,DSLOP,DS_THI!C$4,0),"")</f>
        <v>#REF!</v>
      </c>
      <c r="D90" s="23" t="e">
        <f>IF(ISNA(VLOOKUP($A90,DSLOP,DS_THI!D$4,0))=FALSE,VLOOKUP($A90,DSLOP,DS_THI!D$4,0),"")</f>
        <v>#REF!</v>
      </c>
      <c r="E90" s="24" t="e">
        <f>IF(ISNA(VLOOKUP($A90,DSLOP,DS_THI!E$4,0))=FALSE,VLOOKUP($A90,DSLOP,DS_THI!E$4,0),"")</f>
        <v>#REF!</v>
      </c>
      <c r="F90" s="25" t="e">
        <f>IF(ISNA(VLOOKUP($A90,DSLOP,IN_DTK!G$5,0))=FALSE,VLOOKUP($A90,DSLOP,IN_DTK!G$5,0),"")</f>
        <v>#REF!</v>
      </c>
      <c r="G90" s="25"/>
      <c r="H90" s="59" t="e">
        <f>IF($C90&lt;&gt;0,IF(ISNA(VLOOKUP($A90,DSLOP,DS_NLP!H$5,0))=FALSE,VLOOKUP($A90,DSLOP,DS_NLP!H$5,0),""),"")</f>
        <v>#REF!</v>
      </c>
    </row>
    <row r="91" spans="1:8" s="14" customFormat="1" ht="18.75" customHeight="1">
      <c r="A91" s="13">
        <v>84</v>
      </c>
      <c r="B91" s="22">
        <v>84</v>
      </c>
      <c r="C91" s="22" t="e">
        <f>IF(ISNA(VLOOKUP($A91,DSLOP,DS_THI!C$4,0))=FALSE,VLOOKUP($A91,DSLOP,DS_THI!C$4,0),"")</f>
        <v>#REF!</v>
      </c>
      <c r="D91" s="23" t="e">
        <f>IF(ISNA(VLOOKUP($A91,DSLOP,DS_THI!D$4,0))=FALSE,VLOOKUP($A91,DSLOP,DS_THI!D$4,0),"")</f>
        <v>#REF!</v>
      </c>
      <c r="E91" s="24" t="e">
        <f>IF(ISNA(VLOOKUP($A91,DSLOP,DS_THI!E$4,0))=FALSE,VLOOKUP($A91,DSLOP,DS_THI!E$4,0),"")</f>
        <v>#REF!</v>
      </c>
      <c r="F91" s="25" t="e">
        <f>IF(ISNA(VLOOKUP($A91,DSLOP,IN_DTK!G$5,0))=FALSE,VLOOKUP($A91,DSLOP,IN_DTK!G$5,0),"")</f>
        <v>#REF!</v>
      </c>
      <c r="G91" s="25"/>
      <c r="H91" s="59" t="e">
        <f>IF($C91&lt;&gt;0,IF(ISNA(VLOOKUP($A91,DSLOP,DS_NLP!H$5,0))=FALSE,VLOOKUP($A91,DSLOP,DS_NLP!H$5,0),""),"")</f>
        <v>#REF!</v>
      </c>
    </row>
    <row r="92" spans="1:8" s="14" customFormat="1" ht="18.75" customHeight="1">
      <c r="A92" s="13">
        <v>85</v>
      </c>
      <c r="B92" s="22">
        <v>85</v>
      </c>
      <c r="C92" s="22" t="e">
        <f>IF(ISNA(VLOOKUP($A92,DSLOP,DS_THI!C$4,0))=FALSE,VLOOKUP($A92,DSLOP,DS_THI!C$4,0),"")</f>
        <v>#REF!</v>
      </c>
      <c r="D92" s="23" t="e">
        <f>IF(ISNA(VLOOKUP($A92,DSLOP,DS_THI!D$4,0))=FALSE,VLOOKUP($A92,DSLOP,DS_THI!D$4,0),"")</f>
        <v>#REF!</v>
      </c>
      <c r="E92" s="24" t="e">
        <f>IF(ISNA(VLOOKUP($A92,DSLOP,DS_THI!E$4,0))=FALSE,VLOOKUP($A92,DSLOP,DS_THI!E$4,0),"")</f>
        <v>#REF!</v>
      </c>
      <c r="F92" s="25" t="e">
        <f>IF(ISNA(VLOOKUP($A92,DSLOP,IN_DTK!G$5,0))=FALSE,VLOOKUP($A92,DSLOP,IN_DTK!G$5,0),"")</f>
        <v>#REF!</v>
      </c>
      <c r="G92" s="25"/>
      <c r="H92" s="59" t="e">
        <f>IF($C92&lt;&gt;0,IF(ISNA(VLOOKUP($A92,DSLOP,DS_NLP!H$5,0))=FALSE,VLOOKUP($A92,DSLOP,DS_NLP!H$5,0),""),"")</f>
        <v>#REF!</v>
      </c>
    </row>
    <row r="93" spans="1:8" s="14" customFormat="1" ht="18.75" customHeight="1">
      <c r="A93" s="13">
        <v>86</v>
      </c>
      <c r="B93" s="22">
        <v>86</v>
      </c>
      <c r="C93" s="22" t="e">
        <f>IF(ISNA(VLOOKUP($A93,DSLOP,DS_THI!C$4,0))=FALSE,VLOOKUP($A93,DSLOP,DS_THI!C$4,0),"")</f>
        <v>#REF!</v>
      </c>
      <c r="D93" s="23" t="e">
        <f>IF(ISNA(VLOOKUP($A93,DSLOP,DS_THI!D$4,0))=FALSE,VLOOKUP($A93,DSLOP,DS_THI!D$4,0),"")</f>
        <v>#REF!</v>
      </c>
      <c r="E93" s="24" t="e">
        <f>IF(ISNA(VLOOKUP($A93,DSLOP,DS_THI!E$4,0))=FALSE,VLOOKUP($A93,DSLOP,DS_THI!E$4,0),"")</f>
        <v>#REF!</v>
      </c>
      <c r="F93" s="25" t="e">
        <f>IF(ISNA(VLOOKUP($A93,DSLOP,IN_DTK!G$5,0))=FALSE,VLOOKUP($A93,DSLOP,IN_DTK!G$5,0),"")</f>
        <v>#REF!</v>
      </c>
      <c r="G93" s="25"/>
      <c r="H93" s="59" t="e">
        <f>IF($C93&lt;&gt;0,IF(ISNA(VLOOKUP($A93,DSLOP,DS_NLP!H$5,0))=FALSE,VLOOKUP($A93,DSLOP,DS_NLP!H$5,0),""),"")</f>
        <v>#REF!</v>
      </c>
    </row>
    <row r="94" spans="1:8" s="14" customFormat="1" ht="18.75" customHeight="1">
      <c r="A94" s="13">
        <v>87</v>
      </c>
      <c r="B94" s="22">
        <v>87</v>
      </c>
      <c r="C94" s="22" t="e">
        <f>IF(ISNA(VLOOKUP($A94,DSLOP,DS_THI!C$4,0))=FALSE,VLOOKUP($A94,DSLOP,DS_THI!C$4,0),"")</f>
        <v>#REF!</v>
      </c>
      <c r="D94" s="23" t="e">
        <f>IF(ISNA(VLOOKUP($A94,DSLOP,DS_THI!D$4,0))=FALSE,VLOOKUP($A94,DSLOP,DS_THI!D$4,0),"")</f>
        <v>#REF!</v>
      </c>
      <c r="E94" s="24" t="e">
        <f>IF(ISNA(VLOOKUP($A94,DSLOP,DS_THI!E$4,0))=FALSE,VLOOKUP($A94,DSLOP,DS_THI!E$4,0),"")</f>
        <v>#REF!</v>
      </c>
      <c r="F94" s="25" t="e">
        <f>IF(ISNA(VLOOKUP($A94,DSLOP,IN_DTK!G$5,0))=FALSE,VLOOKUP($A94,DSLOP,IN_DTK!G$5,0),"")</f>
        <v>#REF!</v>
      </c>
      <c r="G94" s="25"/>
      <c r="H94" s="59" t="e">
        <f>IF($C94&lt;&gt;0,IF(ISNA(VLOOKUP($A94,DSLOP,DS_NLP!H$5,0))=FALSE,VLOOKUP($A94,DSLOP,DS_NLP!H$5,0),""),"")</f>
        <v>#REF!</v>
      </c>
    </row>
    <row r="95" spans="1:8" s="14" customFormat="1" ht="18.75" customHeight="1">
      <c r="A95" s="13">
        <v>88</v>
      </c>
      <c r="B95" s="22">
        <v>88</v>
      </c>
      <c r="C95" s="22" t="e">
        <f>IF(ISNA(VLOOKUP($A95,DSLOP,DS_THI!C$4,0))=FALSE,VLOOKUP($A95,DSLOP,DS_THI!C$4,0),"")</f>
        <v>#REF!</v>
      </c>
      <c r="D95" s="23" t="e">
        <f>IF(ISNA(VLOOKUP($A95,DSLOP,DS_THI!D$4,0))=FALSE,VLOOKUP($A95,DSLOP,DS_THI!D$4,0),"")</f>
        <v>#REF!</v>
      </c>
      <c r="E95" s="24" t="e">
        <f>IF(ISNA(VLOOKUP($A95,DSLOP,DS_THI!E$4,0))=FALSE,VLOOKUP($A95,DSLOP,DS_THI!E$4,0),"")</f>
        <v>#REF!</v>
      </c>
      <c r="F95" s="25" t="e">
        <f>IF(ISNA(VLOOKUP($A95,DSLOP,IN_DTK!G$5,0))=FALSE,VLOOKUP($A95,DSLOP,IN_DTK!G$5,0),"")</f>
        <v>#REF!</v>
      </c>
      <c r="G95" s="25"/>
      <c r="H95" s="59" t="e">
        <f>IF($C95&lt;&gt;0,IF(ISNA(VLOOKUP($A95,DSLOP,DS_NLP!H$5,0))=FALSE,VLOOKUP($A95,DSLOP,DS_NLP!H$5,0),""),"")</f>
        <v>#REF!</v>
      </c>
    </row>
    <row r="96" spans="1:8" s="14" customFormat="1" ht="18.75" customHeight="1">
      <c r="A96" s="13">
        <v>89</v>
      </c>
      <c r="B96" s="22">
        <v>89</v>
      </c>
      <c r="C96" s="22" t="e">
        <f>IF(ISNA(VLOOKUP($A96,DSLOP,DS_THI!C$4,0))=FALSE,VLOOKUP($A96,DSLOP,DS_THI!C$4,0),"")</f>
        <v>#REF!</v>
      </c>
      <c r="D96" s="23" t="e">
        <f>IF(ISNA(VLOOKUP($A96,DSLOP,DS_THI!D$4,0))=FALSE,VLOOKUP($A96,DSLOP,DS_THI!D$4,0),"")</f>
        <v>#REF!</v>
      </c>
      <c r="E96" s="24" t="e">
        <f>IF(ISNA(VLOOKUP($A96,DSLOP,DS_THI!E$4,0))=FALSE,VLOOKUP($A96,DSLOP,DS_THI!E$4,0),"")</f>
        <v>#REF!</v>
      </c>
      <c r="F96" s="25" t="e">
        <f>IF(ISNA(VLOOKUP($A96,DSLOP,IN_DTK!G$5,0))=FALSE,VLOOKUP($A96,DSLOP,IN_DTK!G$5,0),"")</f>
        <v>#REF!</v>
      </c>
      <c r="G96" s="25"/>
      <c r="H96" s="59" t="e">
        <f>IF($C96&lt;&gt;0,IF(ISNA(VLOOKUP($A96,DSLOP,DS_NLP!H$5,0))=FALSE,VLOOKUP($A96,DSLOP,DS_NLP!H$5,0),""),"")</f>
        <v>#REF!</v>
      </c>
    </row>
    <row r="97" spans="1:8" s="14" customFormat="1" ht="18.75" customHeight="1">
      <c r="A97" s="13">
        <v>90</v>
      </c>
      <c r="B97" s="22">
        <v>90</v>
      </c>
      <c r="C97" s="22" t="e">
        <f>IF(ISNA(VLOOKUP($A97,DSLOP,DS_THI!C$4,0))=FALSE,VLOOKUP($A97,DSLOP,DS_THI!C$4,0),"")</f>
        <v>#REF!</v>
      </c>
      <c r="D97" s="23" t="e">
        <f>IF(ISNA(VLOOKUP($A97,DSLOP,DS_THI!D$4,0))=FALSE,VLOOKUP($A97,DSLOP,DS_THI!D$4,0),"")</f>
        <v>#REF!</v>
      </c>
      <c r="E97" s="24" t="e">
        <f>IF(ISNA(VLOOKUP($A97,DSLOP,DS_THI!E$4,0))=FALSE,VLOOKUP($A97,DSLOP,DS_THI!E$4,0),"")</f>
        <v>#REF!</v>
      </c>
      <c r="F97" s="25" t="e">
        <f>IF(ISNA(VLOOKUP($A97,DSLOP,IN_DTK!G$5,0))=FALSE,VLOOKUP($A97,DSLOP,IN_DTK!G$5,0),"")</f>
        <v>#REF!</v>
      </c>
      <c r="G97" s="25"/>
      <c r="H97" s="59" t="e">
        <f>IF($C97&lt;&gt;0,IF(ISNA(VLOOKUP($A97,DSLOP,DS_NLP!H$5,0))=FALSE,VLOOKUP($A97,DSLOP,DS_NLP!H$5,0),""),"")</f>
        <v>#REF!</v>
      </c>
    </row>
    <row r="98" spans="1:8" s="14" customFormat="1" ht="18.75" customHeight="1">
      <c r="A98" s="13">
        <v>91</v>
      </c>
      <c r="B98" s="22">
        <v>91</v>
      </c>
      <c r="C98" s="22" t="e">
        <f>IF(ISNA(VLOOKUP($A98,DSLOP,DS_THI!C$4,0))=FALSE,VLOOKUP($A98,DSLOP,DS_THI!C$4,0),"")</f>
        <v>#REF!</v>
      </c>
      <c r="D98" s="23" t="e">
        <f>IF(ISNA(VLOOKUP($A98,DSLOP,DS_THI!D$4,0))=FALSE,VLOOKUP($A98,DSLOP,DS_THI!D$4,0),"")</f>
        <v>#REF!</v>
      </c>
      <c r="E98" s="24" t="e">
        <f>IF(ISNA(VLOOKUP($A98,DSLOP,DS_THI!E$4,0))=FALSE,VLOOKUP($A98,DSLOP,DS_THI!E$4,0),"")</f>
        <v>#REF!</v>
      </c>
      <c r="F98" s="25" t="e">
        <f>IF(ISNA(VLOOKUP($A98,DSLOP,IN_DTK!G$5,0))=FALSE,VLOOKUP($A98,DSLOP,IN_DTK!G$5,0),"")</f>
        <v>#REF!</v>
      </c>
      <c r="G98" s="25"/>
      <c r="H98" s="59" t="e">
        <f>IF($C98&lt;&gt;0,IF(ISNA(VLOOKUP($A98,DSLOP,DS_NLP!H$5,0))=FALSE,VLOOKUP($A98,DSLOP,DS_NLP!H$5,0),""),"")</f>
        <v>#REF!</v>
      </c>
    </row>
    <row r="99" spans="1:8" s="14" customFormat="1" ht="18.75" customHeight="1">
      <c r="A99" s="13">
        <v>92</v>
      </c>
      <c r="B99" s="22">
        <v>92</v>
      </c>
      <c r="C99" s="22" t="e">
        <f>IF(ISNA(VLOOKUP($A99,DSLOP,DS_THI!C$4,0))=FALSE,VLOOKUP($A99,DSLOP,DS_THI!C$4,0),"")</f>
        <v>#REF!</v>
      </c>
      <c r="D99" s="23" t="e">
        <f>IF(ISNA(VLOOKUP($A99,DSLOP,DS_THI!D$4,0))=FALSE,VLOOKUP($A99,DSLOP,DS_THI!D$4,0),"")</f>
        <v>#REF!</v>
      </c>
      <c r="E99" s="24" t="e">
        <f>IF(ISNA(VLOOKUP($A99,DSLOP,DS_THI!E$4,0))=FALSE,VLOOKUP($A99,DSLOP,DS_THI!E$4,0),"")</f>
        <v>#REF!</v>
      </c>
      <c r="F99" s="25" t="e">
        <f>IF(ISNA(VLOOKUP($A99,DSLOP,IN_DTK!G$5,0))=FALSE,VLOOKUP($A99,DSLOP,IN_DTK!G$5,0),"")</f>
        <v>#REF!</v>
      </c>
      <c r="G99" s="25"/>
      <c r="H99" s="59" t="e">
        <f>IF($C99&lt;&gt;0,IF(ISNA(VLOOKUP($A99,DSLOP,DS_NLP!H$5,0))=FALSE,VLOOKUP($A99,DSLOP,DS_NLP!H$5,0),""),"")</f>
        <v>#REF!</v>
      </c>
    </row>
    <row r="100" spans="1:8" s="14" customFormat="1" ht="18.75" customHeight="1">
      <c r="A100" s="13">
        <v>93</v>
      </c>
      <c r="B100" s="22">
        <v>93</v>
      </c>
      <c r="C100" s="22" t="e">
        <f>IF(ISNA(VLOOKUP($A100,DSLOP,DS_THI!C$4,0))=FALSE,VLOOKUP($A100,DSLOP,DS_THI!C$4,0),"")</f>
        <v>#REF!</v>
      </c>
      <c r="D100" s="23" t="e">
        <f>IF(ISNA(VLOOKUP($A100,DSLOP,DS_THI!D$4,0))=FALSE,VLOOKUP($A100,DSLOP,DS_THI!D$4,0),"")</f>
        <v>#REF!</v>
      </c>
      <c r="E100" s="24" t="e">
        <f>IF(ISNA(VLOOKUP($A100,DSLOP,DS_THI!E$4,0))=FALSE,VLOOKUP($A100,DSLOP,DS_THI!E$4,0),"")</f>
        <v>#REF!</v>
      </c>
      <c r="F100" s="25" t="e">
        <f>IF(ISNA(VLOOKUP($A100,DSLOP,IN_DTK!G$5,0))=FALSE,VLOOKUP($A100,DSLOP,IN_DTK!G$5,0),"")</f>
        <v>#REF!</v>
      </c>
      <c r="G100" s="25"/>
      <c r="H100" s="59" t="e">
        <f>IF($C100&lt;&gt;0,IF(ISNA(VLOOKUP($A100,DSLOP,DS_NLP!H$5,0))=FALSE,VLOOKUP($A100,DSLOP,DS_NLP!H$5,0),""),"")</f>
        <v>#REF!</v>
      </c>
    </row>
    <row r="101" spans="1:8" s="14" customFormat="1" ht="18.75" customHeight="1">
      <c r="A101" s="13">
        <v>94</v>
      </c>
      <c r="B101" s="22">
        <v>94</v>
      </c>
      <c r="C101" s="22" t="e">
        <f>IF(ISNA(VLOOKUP($A101,DSLOP,DS_THI!C$4,0))=FALSE,VLOOKUP($A101,DSLOP,DS_THI!C$4,0),"")</f>
        <v>#REF!</v>
      </c>
      <c r="D101" s="23" t="e">
        <f>IF(ISNA(VLOOKUP($A101,DSLOP,DS_THI!D$4,0))=FALSE,VLOOKUP($A101,DSLOP,DS_THI!D$4,0),"")</f>
        <v>#REF!</v>
      </c>
      <c r="E101" s="24" t="e">
        <f>IF(ISNA(VLOOKUP($A101,DSLOP,DS_THI!E$4,0))=FALSE,VLOOKUP($A101,DSLOP,DS_THI!E$4,0),"")</f>
        <v>#REF!</v>
      </c>
      <c r="F101" s="25" t="e">
        <f>IF(ISNA(VLOOKUP($A101,DSLOP,IN_DTK!G$5,0))=FALSE,VLOOKUP($A101,DSLOP,IN_DTK!G$5,0),"")</f>
        <v>#REF!</v>
      </c>
      <c r="G101" s="25"/>
      <c r="H101" s="59" t="e">
        <f>IF($C101&lt;&gt;0,IF(ISNA(VLOOKUP($A101,DSLOP,DS_NLP!H$5,0))=FALSE,VLOOKUP($A101,DSLOP,DS_NLP!H$5,0),""),"")</f>
        <v>#REF!</v>
      </c>
    </row>
    <row r="102" spans="1:8" s="14" customFormat="1" ht="18.75" customHeight="1">
      <c r="A102" s="13">
        <v>95</v>
      </c>
      <c r="B102" s="22">
        <v>95</v>
      </c>
      <c r="C102" s="22" t="e">
        <f>IF(ISNA(VLOOKUP($A102,DSLOP,DS_THI!C$4,0))=FALSE,VLOOKUP($A102,DSLOP,DS_THI!C$4,0),"")</f>
        <v>#REF!</v>
      </c>
      <c r="D102" s="23" t="e">
        <f>IF(ISNA(VLOOKUP($A102,DSLOP,DS_THI!D$4,0))=FALSE,VLOOKUP($A102,DSLOP,DS_THI!D$4,0),"")</f>
        <v>#REF!</v>
      </c>
      <c r="E102" s="24" t="e">
        <f>IF(ISNA(VLOOKUP($A102,DSLOP,DS_THI!E$4,0))=FALSE,VLOOKUP($A102,DSLOP,DS_THI!E$4,0),"")</f>
        <v>#REF!</v>
      </c>
      <c r="F102" s="25" t="e">
        <f>IF(ISNA(VLOOKUP($A102,DSLOP,IN_DTK!G$5,0))=FALSE,VLOOKUP($A102,DSLOP,IN_DTK!G$5,0),"")</f>
        <v>#REF!</v>
      </c>
      <c r="G102" s="25"/>
      <c r="H102" s="59" t="e">
        <f>IF($C102&lt;&gt;0,IF(ISNA(VLOOKUP($A102,DSLOP,DS_NLP!H$5,0))=FALSE,VLOOKUP($A102,DSLOP,DS_NLP!H$5,0),""),"")</f>
        <v>#REF!</v>
      </c>
    </row>
    <row r="103" spans="1:8" s="14" customFormat="1" ht="18.75" customHeight="1">
      <c r="A103" s="13">
        <v>96</v>
      </c>
      <c r="B103" s="22">
        <v>96</v>
      </c>
      <c r="C103" s="22" t="e">
        <f>IF(ISNA(VLOOKUP($A103,DSLOP,DS_THI!C$4,0))=FALSE,VLOOKUP($A103,DSLOP,DS_THI!C$4,0),"")</f>
        <v>#REF!</v>
      </c>
      <c r="D103" s="23" t="e">
        <f>IF(ISNA(VLOOKUP($A103,DSLOP,DS_THI!D$4,0))=FALSE,VLOOKUP($A103,DSLOP,DS_THI!D$4,0),"")</f>
        <v>#REF!</v>
      </c>
      <c r="E103" s="24" t="e">
        <f>IF(ISNA(VLOOKUP($A103,DSLOP,DS_THI!E$4,0))=FALSE,VLOOKUP($A103,DSLOP,DS_THI!E$4,0),"")</f>
        <v>#REF!</v>
      </c>
      <c r="F103" s="25" t="e">
        <f>IF(ISNA(VLOOKUP($A103,DSLOP,IN_DTK!G$5,0))=FALSE,VLOOKUP($A103,DSLOP,IN_DTK!G$5,0),"")</f>
        <v>#REF!</v>
      </c>
      <c r="G103" s="25"/>
      <c r="H103" s="59" t="e">
        <f>IF($C103&lt;&gt;0,IF(ISNA(VLOOKUP($A103,DSLOP,DS_NLP!H$5,0))=FALSE,VLOOKUP($A103,DSLOP,DS_NLP!H$5,0),""),"")</f>
        <v>#REF!</v>
      </c>
    </row>
    <row r="104" spans="1:8" s="14" customFormat="1" ht="18.75" customHeight="1">
      <c r="A104" s="13">
        <v>97</v>
      </c>
      <c r="B104" s="22">
        <v>97</v>
      </c>
      <c r="C104" s="22" t="e">
        <f>IF(ISNA(VLOOKUP($A104,DSLOP,DS_THI!C$4,0))=FALSE,VLOOKUP($A104,DSLOP,DS_THI!C$4,0),"")</f>
        <v>#REF!</v>
      </c>
      <c r="D104" s="23" t="e">
        <f>IF(ISNA(VLOOKUP($A104,DSLOP,DS_THI!D$4,0))=FALSE,VLOOKUP($A104,DSLOP,DS_THI!D$4,0),"")</f>
        <v>#REF!</v>
      </c>
      <c r="E104" s="24" t="e">
        <f>IF(ISNA(VLOOKUP($A104,DSLOP,DS_THI!E$4,0))=FALSE,VLOOKUP($A104,DSLOP,DS_THI!E$4,0),"")</f>
        <v>#REF!</v>
      </c>
      <c r="F104" s="25" t="e">
        <f>IF(ISNA(VLOOKUP($A104,DSLOP,IN_DTK!G$5,0))=FALSE,VLOOKUP($A104,DSLOP,IN_DTK!G$5,0),"")</f>
        <v>#REF!</v>
      </c>
      <c r="G104" s="25"/>
      <c r="H104" s="59" t="e">
        <f>IF($C104&lt;&gt;0,IF(ISNA(VLOOKUP($A104,DSLOP,DS_NLP!H$5,0))=FALSE,VLOOKUP($A104,DSLOP,DS_NLP!H$5,0),""),"")</f>
        <v>#REF!</v>
      </c>
    </row>
    <row r="105" spans="1:8" s="14" customFormat="1" ht="18.75" customHeight="1">
      <c r="A105" s="13">
        <v>98</v>
      </c>
      <c r="B105" s="22">
        <v>98</v>
      </c>
      <c r="C105" s="22" t="e">
        <f>IF(ISNA(VLOOKUP($A105,DSLOP,DS_THI!C$4,0))=FALSE,VLOOKUP($A105,DSLOP,DS_THI!C$4,0),"")</f>
        <v>#REF!</v>
      </c>
      <c r="D105" s="23" t="e">
        <f>IF(ISNA(VLOOKUP($A105,DSLOP,DS_THI!D$4,0))=FALSE,VLOOKUP($A105,DSLOP,DS_THI!D$4,0),"")</f>
        <v>#REF!</v>
      </c>
      <c r="E105" s="24" t="e">
        <f>IF(ISNA(VLOOKUP($A105,DSLOP,DS_THI!E$4,0))=FALSE,VLOOKUP($A105,DSLOP,DS_THI!E$4,0),"")</f>
        <v>#REF!</v>
      </c>
      <c r="F105" s="25" t="e">
        <f>IF(ISNA(VLOOKUP($A105,DSLOP,IN_DTK!G$5,0))=FALSE,VLOOKUP($A105,DSLOP,IN_DTK!G$5,0),"")</f>
        <v>#REF!</v>
      </c>
      <c r="G105" s="25"/>
      <c r="H105" s="59" t="e">
        <f>IF($C105&lt;&gt;0,IF(ISNA(VLOOKUP($A105,DSLOP,DS_NLP!H$5,0))=FALSE,VLOOKUP($A105,DSLOP,DS_NLP!H$5,0),""),"")</f>
        <v>#REF!</v>
      </c>
    </row>
    <row r="106" spans="1:8" s="14" customFormat="1" ht="18.75" customHeight="1">
      <c r="A106" s="13">
        <v>99</v>
      </c>
      <c r="B106" s="22">
        <v>99</v>
      </c>
      <c r="C106" s="22" t="e">
        <f>IF(ISNA(VLOOKUP($A106,DSLOP,DS_THI!C$4,0))=FALSE,VLOOKUP($A106,DSLOP,DS_THI!C$4,0),"")</f>
        <v>#REF!</v>
      </c>
      <c r="D106" s="23" t="e">
        <f>IF(ISNA(VLOOKUP($A106,DSLOP,DS_THI!D$4,0))=FALSE,VLOOKUP($A106,DSLOP,DS_THI!D$4,0),"")</f>
        <v>#REF!</v>
      </c>
      <c r="E106" s="24" t="e">
        <f>IF(ISNA(VLOOKUP($A106,DSLOP,DS_THI!E$4,0))=FALSE,VLOOKUP($A106,DSLOP,DS_THI!E$4,0),"")</f>
        <v>#REF!</v>
      </c>
      <c r="F106" s="25" t="e">
        <f>IF(ISNA(VLOOKUP($A106,DSLOP,IN_DTK!G$5,0))=FALSE,VLOOKUP($A106,DSLOP,IN_DTK!G$5,0),"")</f>
        <v>#REF!</v>
      </c>
      <c r="G106" s="25"/>
      <c r="H106" s="59" t="e">
        <f>IF($C106&lt;&gt;0,IF(ISNA(VLOOKUP($A106,DSLOP,DS_NLP!H$5,0))=FALSE,VLOOKUP($A106,DSLOP,DS_NLP!H$5,0),""),"")</f>
        <v>#REF!</v>
      </c>
    </row>
    <row r="107" spans="1:8" s="14" customFormat="1" ht="18.75" customHeight="1">
      <c r="A107" s="13">
        <v>100</v>
      </c>
      <c r="B107" s="22">
        <v>100</v>
      </c>
      <c r="C107" s="22" t="e">
        <f>IF(ISNA(VLOOKUP($A107,DSLOP,DS_THI!C$4,0))=FALSE,VLOOKUP($A107,DSLOP,DS_THI!C$4,0),"")</f>
        <v>#REF!</v>
      </c>
      <c r="D107" s="23" t="e">
        <f>IF(ISNA(VLOOKUP($A107,DSLOP,DS_THI!D$4,0))=FALSE,VLOOKUP($A107,DSLOP,DS_THI!D$4,0),"")</f>
        <v>#REF!</v>
      </c>
      <c r="E107" s="24" t="e">
        <f>IF(ISNA(VLOOKUP($A107,DSLOP,DS_THI!E$4,0))=FALSE,VLOOKUP($A107,DSLOP,DS_THI!E$4,0),"")</f>
        <v>#REF!</v>
      </c>
      <c r="F107" s="25" t="e">
        <f>IF(ISNA(VLOOKUP($A107,DSLOP,IN_DTK!G$5,0))=FALSE,VLOOKUP($A107,DSLOP,IN_DTK!G$5,0),"")</f>
        <v>#REF!</v>
      </c>
      <c r="G107" s="25"/>
      <c r="H107" s="59" t="e">
        <f>IF($C107&lt;&gt;0,IF(ISNA(VLOOKUP($A107,DSLOP,DS_NLP!H$5,0))=FALSE,VLOOKUP($A107,DSLOP,DS_NLP!H$5,0),""),"")</f>
        <v>#REF!</v>
      </c>
    </row>
    <row r="108" spans="1:8" s="14" customFormat="1" ht="18.75" customHeight="1">
      <c r="A108" s="13">
        <v>101</v>
      </c>
      <c r="B108" s="22">
        <v>101</v>
      </c>
      <c r="C108" s="22" t="e">
        <f>IF(ISNA(VLOOKUP($A108,DSLOP,DS_THI!C$4,0))=FALSE,VLOOKUP($A108,DSLOP,DS_THI!C$4,0),"")</f>
        <v>#REF!</v>
      </c>
      <c r="D108" s="23" t="e">
        <f>IF(ISNA(VLOOKUP($A108,DSLOP,DS_THI!D$4,0))=FALSE,VLOOKUP($A108,DSLOP,DS_THI!D$4,0),"")</f>
        <v>#REF!</v>
      </c>
      <c r="E108" s="24" t="e">
        <f>IF(ISNA(VLOOKUP($A108,DSLOP,DS_THI!E$4,0))=FALSE,VLOOKUP($A108,DSLOP,DS_THI!E$4,0),"")</f>
        <v>#REF!</v>
      </c>
      <c r="F108" s="25" t="e">
        <f>IF(ISNA(VLOOKUP($A108,DSLOP,IN_DTK!G$5,0))=FALSE,VLOOKUP($A108,DSLOP,IN_DTK!G$5,0),"")</f>
        <v>#REF!</v>
      </c>
      <c r="G108" s="25"/>
      <c r="H108" s="59" t="e">
        <f>IF($C108&lt;&gt;0,IF(ISNA(VLOOKUP($A108,DSLOP,DS_NLP!H$5,0))=FALSE,VLOOKUP($A108,DSLOP,DS_NLP!H$5,0),""),"")</f>
        <v>#REF!</v>
      </c>
    </row>
    <row r="109" spans="1:8" s="14" customFormat="1" ht="18.75" customHeight="1">
      <c r="A109" s="13">
        <v>102</v>
      </c>
      <c r="B109" s="22">
        <v>102</v>
      </c>
      <c r="C109" s="22" t="e">
        <f>IF(ISNA(VLOOKUP($A109,DSLOP,DS_THI!C$4,0))=FALSE,VLOOKUP($A109,DSLOP,DS_THI!C$4,0),"")</f>
        <v>#REF!</v>
      </c>
      <c r="D109" s="23" t="e">
        <f>IF(ISNA(VLOOKUP($A109,DSLOP,DS_THI!D$4,0))=FALSE,VLOOKUP($A109,DSLOP,DS_THI!D$4,0),"")</f>
        <v>#REF!</v>
      </c>
      <c r="E109" s="24" t="e">
        <f>IF(ISNA(VLOOKUP($A109,DSLOP,DS_THI!E$4,0))=FALSE,VLOOKUP($A109,DSLOP,DS_THI!E$4,0),"")</f>
        <v>#REF!</v>
      </c>
      <c r="F109" s="25" t="e">
        <f>IF(ISNA(VLOOKUP($A109,DSLOP,IN_DTK!G$5,0))=FALSE,VLOOKUP($A109,DSLOP,IN_DTK!G$5,0),"")</f>
        <v>#REF!</v>
      </c>
      <c r="G109" s="25"/>
      <c r="H109" s="59" t="e">
        <f>IF($C109&lt;&gt;0,IF(ISNA(VLOOKUP($A109,DSLOP,DS_NLP!H$5,0))=FALSE,VLOOKUP($A109,DSLOP,DS_NLP!H$5,0),""),"")</f>
        <v>#REF!</v>
      </c>
    </row>
    <row r="110" spans="1:8" s="14" customFormat="1" ht="18.75" customHeight="1">
      <c r="A110" s="13">
        <v>103</v>
      </c>
      <c r="B110" s="22">
        <v>103</v>
      </c>
      <c r="C110" s="22" t="e">
        <f>IF(ISNA(VLOOKUP($A110,DSLOP,DS_THI!C$4,0))=FALSE,VLOOKUP($A110,DSLOP,DS_THI!C$4,0),"")</f>
        <v>#REF!</v>
      </c>
      <c r="D110" s="23" t="e">
        <f>IF(ISNA(VLOOKUP($A110,DSLOP,DS_THI!D$4,0))=FALSE,VLOOKUP($A110,DSLOP,DS_THI!D$4,0),"")</f>
        <v>#REF!</v>
      </c>
      <c r="E110" s="24" t="e">
        <f>IF(ISNA(VLOOKUP($A110,DSLOP,DS_THI!E$4,0))=FALSE,VLOOKUP($A110,DSLOP,DS_THI!E$4,0),"")</f>
        <v>#REF!</v>
      </c>
      <c r="F110" s="25" t="e">
        <f>IF(ISNA(VLOOKUP($A110,DSLOP,IN_DTK!G$5,0))=FALSE,VLOOKUP($A110,DSLOP,IN_DTK!G$5,0),"")</f>
        <v>#REF!</v>
      </c>
      <c r="G110" s="25"/>
      <c r="H110" s="59" t="e">
        <f>IF($C110&lt;&gt;0,IF(ISNA(VLOOKUP($A110,DSLOP,DS_NLP!H$5,0))=FALSE,VLOOKUP($A110,DSLOP,DS_NLP!H$5,0),""),"")</f>
        <v>#REF!</v>
      </c>
    </row>
    <row r="111" spans="1:8" s="14" customFormat="1" ht="18.75" customHeight="1">
      <c r="A111" s="13">
        <v>104</v>
      </c>
      <c r="B111" s="22">
        <v>104</v>
      </c>
      <c r="C111" s="22" t="e">
        <f>IF(ISNA(VLOOKUP($A111,DSLOP,DS_THI!C$4,0))=FALSE,VLOOKUP($A111,DSLOP,DS_THI!C$4,0),"")</f>
        <v>#REF!</v>
      </c>
      <c r="D111" s="23" t="e">
        <f>IF(ISNA(VLOOKUP($A111,DSLOP,DS_THI!D$4,0))=FALSE,VLOOKUP($A111,DSLOP,DS_THI!D$4,0),"")</f>
        <v>#REF!</v>
      </c>
      <c r="E111" s="24" t="e">
        <f>IF(ISNA(VLOOKUP($A111,DSLOP,DS_THI!E$4,0))=FALSE,VLOOKUP($A111,DSLOP,DS_THI!E$4,0),"")</f>
        <v>#REF!</v>
      </c>
      <c r="F111" s="25" t="e">
        <f>IF(ISNA(VLOOKUP($A111,DSLOP,IN_DTK!G$5,0))=FALSE,VLOOKUP($A111,DSLOP,IN_DTK!G$5,0),"")</f>
        <v>#REF!</v>
      </c>
      <c r="G111" s="25"/>
      <c r="H111" s="59" t="e">
        <f>IF($C111&lt;&gt;0,IF(ISNA(VLOOKUP($A111,DSLOP,DS_NLP!H$5,0))=FALSE,VLOOKUP($A111,DSLOP,DS_NLP!H$5,0),""),"")</f>
        <v>#REF!</v>
      </c>
    </row>
    <row r="112" spans="1:8" s="14" customFormat="1" ht="18.75" customHeight="1">
      <c r="A112" s="13">
        <v>105</v>
      </c>
      <c r="B112" s="22">
        <v>105</v>
      </c>
      <c r="C112" s="22" t="e">
        <f>IF(ISNA(VLOOKUP($A112,DSLOP,DS_THI!C$4,0))=FALSE,VLOOKUP($A112,DSLOP,DS_THI!C$4,0),"")</f>
        <v>#REF!</v>
      </c>
      <c r="D112" s="23" t="e">
        <f>IF(ISNA(VLOOKUP($A112,DSLOP,DS_THI!D$4,0))=FALSE,VLOOKUP($A112,DSLOP,DS_THI!D$4,0),"")</f>
        <v>#REF!</v>
      </c>
      <c r="E112" s="24" t="e">
        <f>IF(ISNA(VLOOKUP($A112,DSLOP,DS_THI!E$4,0))=FALSE,VLOOKUP($A112,DSLOP,DS_THI!E$4,0),"")</f>
        <v>#REF!</v>
      </c>
      <c r="F112" s="25" t="e">
        <f>IF(ISNA(VLOOKUP($A112,DSLOP,IN_DTK!G$5,0))=FALSE,VLOOKUP($A112,DSLOP,IN_DTK!G$5,0),"")</f>
        <v>#REF!</v>
      </c>
      <c r="G112" s="25"/>
      <c r="H112" s="59" t="e">
        <f>IF($C112&lt;&gt;0,IF(ISNA(VLOOKUP($A112,DSLOP,DS_NLP!H$5,0))=FALSE,VLOOKUP($A112,DSLOP,DS_NLP!H$5,0),""),"")</f>
        <v>#REF!</v>
      </c>
    </row>
    <row r="113" spans="1:8" s="14" customFormat="1" ht="18.75" customHeight="1">
      <c r="A113" s="13">
        <v>106</v>
      </c>
      <c r="B113" s="22">
        <v>106</v>
      </c>
      <c r="C113" s="22" t="e">
        <f>IF(ISNA(VLOOKUP($A113,DSLOP,DS_THI!C$4,0))=FALSE,VLOOKUP($A113,DSLOP,DS_THI!C$4,0),"")</f>
        <v>#REF!</v>
      </c>
      <c r="D113" s="23" t="e">
        <f>IF(ISNA(VLOOKUP($A113,DSLOP,DS_THI!D$4,0))=FALSE,VLOOKUP($A113,DSLOP,DS_THI!D$4,0),"")</f>
        <v>#REF!</v>
      </c>
      <c r="E113" s="24" t="e">
        <f>IF(ISNA(VLOOKUP($A113,DSLOP,DS_THI!E$4,0))=FALSE,VLOOKUP($A113,DSLOP,DS_THI!E$4,0),"")</f>
        <v>#REF!</v>
      </c>
      <c r="F113" s="25" t="e">
        <f>IF(ISNA(VLOOKUP($A113,DSLOP,IN_DTK!G$5,0))=FALSE,VLOOKUP($A113,DSLOP,IN_DTK!G$5,0),"")</f>
        <v>#REF!</v>
      </c>
      <c r="G113" s="25"/>
      <c r="H113" s="59" t="e">
        <f>IF($C113&lt;&gt;0,IF(ISNA(VLOOKUP($A113,DSLOP,DS_NLP!H$5,0))=FALSE,VLOOKUP($A113,DSLOP,DS_NLP!H$5,0),""),"")</f>
        <v>#REF!</v>
      </c>
    </row>
    <row r="114" spans="1:8" s="14" customFormat="1" ht="18.75" customHeight="1">
      <c r="A114" s="13">
        <v>107</v>
      </c>
      <c r="B114" s="22">
        <v>107</v>
      </c>
      <c r="C114" s="22" t="e">
        <f>IF(ISNA(VLOOKUP($A114,DSLOP,DS_THI!C$4,0))=FALSE,VLOOKUP($A114,DSLOP,DS_THI!C$4,0),"")</f>
        <v>#REF!</v>
      </c>
      <c r="D114" s="23" t="e">
        <f>IF(ISNA(VLOOKUP($A114,DSLOP,DS_THI!D$4,0))=FALSE,VLOOKUP($A114,DSLOP,DS_THI!D$4,0),"")</f>
        <v>#REF!</v>
      </c>
      <c r="E114" s="24" t="e">
        <f>IF(ISNA(VLOOKUP($A114,DSLOP,DS_THI!E$4,0))=FALSE,VLOOKUP($A114,DSLOP,DS_THI!E$4,0),"")</f>
        <v>#REF!</v>
      </c>
      <c r="F114" s="25" t="e">
        <f>IF(ISNA(VLOOKUP($A114,DSLOP,IN_DTK!G$5,0))=FALSE,VLOOKUP($A114,DSLOP,IN_DTK!G$5,0),"")</f>
        <v>#REF!</v>
      </c>
      <c r="G114" s="25"/>
      <c r="H114" s="59" t="e">
        <f>IF($C114&lt;&gt;0,IF(ISNA(VLOOKUP($A114,DSLOP,DS_NLP!H$5,0))=FALSE,VLOOKUP($A114,DSLOP,DS_NLP!H$5,0),""),"")</f>
        <v>#REF!</v>
      </c>
    </row>
    <row r="115" spans="1:8" s="14" customFormat="1" ht="18.75" customHeight="1">
      <c r="A115" s="13">
        <v>108</v>
      </c>
      <c r="B115" s="22">
        <v>108</v>
      </c>
      <c r="C115" s="22" t="e">
        <f>IF(ISNA(VLOOKUP($A115,DSLOP,DS_THI!C$4,0))=FALSE,VLOOKUP($A115,DSLOP,DS_THI!C$4,0),"")</f>
        <v>#REF!</v>
      </c>
      <c r="D115" s="23" t="e">
        <f>IF(ISNA(VLOOKUP($A115,DSLOP,DS_THI!D$4,0))=FALSE,VLOOKUP($A115,DSLOP,DS_THI!D$4,0),"")</f>
        <v>#REF!</v>
      </c>
      <c r="E115" s="24" t="e">
        <f>IF(ISNA(VLOOKUP($A115,DSLOP,DS_THI!E$4,0))=FALSE,VLOOKUP($A115,DSLOP,DS_THI!E$4,0),"")</f>
        <v>#REF!</v>
      </c>
      <c r="F115" s="25" t="e">
        <f>IF(ISNA(VLOOKUP($A115,DSLOP,IN_DTK!G$5,0))=FALSE,VLOOKUP($A115,DSLOP,IN_DTK!G$5,0),"")</f>
        <v>#REF!</v>
      </c>
      <c r="G115" s="25"/>
      <c r="H115" s="59" t="e">
        <f>IF($C115&lt;&gt;0,IF(ISNA(VLOOKUP($A115,DSLOP,DS_NLP!H$5,0))=FALSE,VLOOKUP($A115,DSLOP,DS_NLP!H$5,0),""),"")</f>
        <v>#REF!</v>
      </c>
    </row>
    <row r="116" spans="1:8" s="14" customFormat="1" ht="18.75" customHeight="1">
      <c r="A116" s="13">
        <v>109</v>
      </c>
      <c r="B116" s="22">
        <v>109</v>
      </c>
      <c r="C116" s="22" t="e">
        <f>IF(ISNA(VLOOKUP($A116,DSLOP,DS_THI!C$4,0))=FALSE,VLOOKUP($A116,DSLOP,DS_THI!C$4,0),"")</f>
        <v>#REF!</v>
      </c>
      <c r="D116" s="23" t="e">
        <f>IF(ISNA(VLOOKUP($A116,DSLOP,DS_THI!D$4,0))=FALSE,VLOOKUP($A116,DSLOP,DS_THI!D$4,0),"")</f>
        <v>#REF!</v>
      </c>
      <c r="E116" s="24" t="e">
        <f>IF(ISNA(VLOOKUP($A116,DSLOP,DS_THI!E$4,0))=FALSE,VLOOKUP($A116,DSLOP,DS_THI!E$4,0),"")</f>
        <v>#REF!</v>
      </c>
      <c r="F116" s="25" t="e">
        <f>IF(ISNA(VLOOKUP($A116,DSLOP,IN_DTK!G$5,0))=FALSE,VLOOKUP($A116,DSLOP,IN_DTK!G$5,0),"")</f>
        <v>#REF!</v>
      </c>
      <c r="G116" s="25"/>
      <c r="H116" s="59" t="e">
        <f>IF($C116&lt;&gt;0,IF(ISNA(VLOOKUP($A116,DSLOP,DS_NLP!H$5,0))=FALSE,VLOOKUP($A116,DSLOP,DS_NLP!H$5,0),""),"")</f>
        <v>#REF!</v>
      </c>
    </row>
    <row r="117" spans="1:8" s="14" customFormat="1" ht="18.75" customHeight="1">
      <c r="A117" s="13">
        <v>110</v>
      </c>
      <c r="B117" s="22">
        <v>110</v>
      </c>
      <c r="C117" s="22" t="e">
        <f>IF(ISNA(VLOOKUP($A117,DSLOP,DS_THI!C$4,0))=FALSE,VLOOKUP($A117,DSLOP,DS_THI!C$4,0),"")</f>
        <v>#REF!</v>
      </c>
      <c r="D117" s="23" t="e">
        <f>IF(ISNA(VLOOKUP($A117,DSLOP,DS_THI!D$4,0))=FALSE,VLOOKUP($A117,DSLOP,DS_THI!D$4,0),"")</f>
        <v>#REF!</v>
      </c>
      <c r="E117" s="24" t="e">
        <f>IF(ISNA(VLOOKUP($A117,DSLOP,DS_THI!E$4,0))=FALSE,VLOOKUP($A117,DSLOP,DS_THI!E$4,0),"")</f>
        <v>#REF!</v>
      </c>
      <c r="F117" s="25" t="e">
        <f>IF(ISNA(VLOOKUP($A117,DSLOP,IN_DTK!G$5,0))=FALSE,VLOOKUP($A117,DSLOP,IN_DTK!G$5,0),"")</f>
        <v>#REF!</v>
      </c>
      <c r="G117" s="25"/>
      <c r="H117" s="59" t="e">
        <f>IF($C117&lt;&gt;0,IF(ISNA(VLOOKUP($A117,DSLOP,DS_NLP!H$5,0))=FALSE,VLOOKUP($A117,DSLOP,DS_NLP!H$5,0),""),"")</f>
        <v>#REF!</v>
      </c>
    </row>
    <row r="118" spans="1:8" s="14" customFormat="1" ht="18.75" customHeight="1">
      <c r="A118" s="13">
        <v>111</v>
      </c>
      <c r="B118" s="22">
        <v>111</v>
      </c>
      <c r="C118" s="22" t="e">
        <f>IF(ISNA(VLOOKUP($A118,DSLOP,DS_THI!C$4,0))=FALSE,VLOOKUP($A118,DSLOP,DS_THI!C$4,0),"")</f>
        <v>#REF!</v>
      </c>
      <c r="D118" s="23" t="e">
        <f>IF(ISNA(VLOOKUP($A118,DSLOP,DS_THI!D$4,0))=FALSE,VLOOKUP($A118,DSLOP,DS_THI!D$4,0),"")</f>
        <v>#REF!</v>
      </c>
      <c r="E118" s="24" t="e">
        <f>IF(ISNA(VLOOKUP($A118,DSLOP,DS_THI!E$4,0))=FALSE,VLOOKUP($A118,DSLOP,DS_THI!E$4,0),"")</f>
        <v>#REF!</v>
      </c>
      <c r="F118" s="25" t="e">
        <f>IF(ISNA(VLOOKUP($A118,DSLOP,IN_DTK!G$5,0))=FALSE,VLOOKUP($A118,DSLOP,IN_DTK!G$5,0),"")</f>
        <v>#REF!</v>
      </c>
      <c r="G118" s="25"/>
      <c r="H118" s="59" t="e">
        <f>IF($C118&lt;&gt;0,IF(ISNA(VLOOKUP($A118,DSLOP,DS_NLP!H$5,0))=FALSE,VLOOKUP($A118,DSLOP,DS_NLP!H$5,0),""),"")</f>
        <v>#REF!</v>
      </c>
    </row>
    <row r="119" spans="1:8" s="14" customFormat="1" ht="18.75" customHeight="1">
      <c r="A119" s="13">
        <v>112</v>
      </c>
      <c r="B119" s="22">
        <v>112</v>
      </c>
      <c r="C119" s="22" t="e">
        <f>IF(ISNA(VLOOKUP($A119,DSLOP,DS_THI!C$4,0))=FALSE,VLOOKUP($A119,DSLOP,DS_THI!C$4,0),"")</f>
        <v>#REF!</v>
      </c>
      <c r="D119" s="23" t="e">
        <f>IF(ISNA(VLOOKUP($A119,DSLOP,DS_THI!D$4,0))=FALSE,VLOOKUP($A119,DSLOP,DS_THI!D$4,0),"")</f>
        <v>#REF!</v>
      </c>
      <c r="E119" s="24" t="e">
        <f>IF(ISNA(VLOOKUP($A119,DSLOP,DS_THI!E$4,0))=FALSE,VLOOKUP($A119,DSLOP,DS_THI!E$4,0),"")</f>
        <v>#REF!</v>
      </c>
      <c r="F119" s="25" t="e">
        <f>IF(ISNA(VLOOKUP($A119,DSLOP,IN_DTK!G$5,0))=FALSE,VLOOKUP($A119,DSLOP,IN_DTK!G$5,0),"")</f>
        <v>#REF!</v>
      </c>
      <c r="G119" s="25"/>
      <c r="H119" s="59" t="e">
        <f>IF($C119&lt;&gt;0,IF(ISNA(VLOOKUP($A119,DSLOP,DS_NLP!H$5,0))=FALSE,VLOOKUP($A119,DSLOP,DS_NLP!H$5,0),""),"")</f>
        <v>#REF!</v>
      </c>
    </row>
    <row r="120" spans="1:8" s="14" customFormat="1" ht="18.75" customHeight="1">
      <c r="A120" s="13">
        <v>113</v>
      </c>
      <c r="B120" s="22">
        <v>113</v>
      </c>
      <c r="C120" s="22" t="e">
        <f>IF(ISNA(VLOOKUP($A120,DSLOP,DS_THI!C$4,0))=FALSE,VLOOKUP($A120,DSLOP,DS_THI!C$4,0),"")</f>
        <v>#REF!</v>
      </c>
      <c r="D120" s="23" t="e">
        <f>IF(ISNA(VLOOKUP($A120,DSLOP,DS_THI!D$4,0))=FALSE,VLOOKUP($A120,DSLOP,DS_THI!D$4,0),"")</f>
        <v>#REF!</v>
      </c>
      <c r="E120" s="24" t="e">
        <f>IF(ISNA(VLOOKUP($A120,DSLOP,DS_THI!E$4,0))=FALSE,VLOOKUP($A120,DSLOP,DS_THI!E$4,0),"")</f>
        <v>#REF!</v>
      </c>
      <c r="F120" s="25" t="e">
        <f>IF(ISNA(VLOOKUP($A120,DSLOP,IN_DTK!G$5,0))=FALSE,VLOOKUP($A120,DSLOP,IN_DTK!G$5,0),"")</f>
        <v>#REF!</v>
      </c>
      <c r="G120" s="25"/>
      <c r="H120" s="59" t="e">
        <f>IF($C120&lt;&gt;0,IF(ISNA(VLOOKUP($A120,DSLOP,DS_NLP!H$5,0))=FALSE,VLOOKUP($A120,DSLOP,DS_NLP!H$5,0),""),"")</f>
        <v>#REF!</v>
      </c>
    </row>
    <row r="121" spans="1:8" s="14" customFormat="1" ht="18.75" customHeight="1">
      <c r="A121" s="13">
        <v>114</v>
      </c>
      <c r="B121" s="22">
        <v>114</v>
      </c>
      <c r="C121" s="22" t="e">
        <f>IF(ISNA(VLOOKUP($A121,DSLOP,DS_THI!C$4,0))=FALSE,VLOOKUP($A121,DSLOP,DS_THI!C$4,0),"")</f>
        <v>#REF!</v>
      </c>
      <c r="D121" s="23" t="e">
        <f>IF(ISNA(VLOOKUP($A121,DSLOP,DS_THI!D$4,0))=FALSE,VLOOKUP($A121,DSLOP,DS_THI!D$4,0),"")</f>
        <v>#REF!</v>
      </c>
      <c r="E121" s="24" t="e">
        <f>IF(ISNA(VLOOKUP($A121,DSLOP,DS_THI!E$4,0))=FALSE,VLOOKUP($A121,DSLOP,DS_THI!E$4,0),"")</f>
        <v>#REF!</v>
      </c>
      <c r="F121" s="25" t="e">
        <f>IF(ISNA(VLOOKUP($A121,DSLOP,IN_DTK!G$5,0))=FALSE,VLOOKUP($A121,DSLOP,IN_DTK!G$5,0),"")</f>
        <v>#REF!</v>
      </c>
      <c r="G121" s="25"/>
      <c r="H121" s="59" t="e">
        <f>IF($C121&lt;&gt;0,IF(ISNA(VLOOKUP($A121,DSLOP,DS_NLP!H$5,0))=FALSE,VLOOKUP($A121,DSLOP,DS_NLP!H$5,0),""),"")</f>
        <v>#REF!</v>
      </c>
    </row>
    <row r="122" spans="1:8" s="14" customFormat="1" ht="18.75" customHeight="1">
      <c r="A122" s="13">
        <v>115</v>
      </c>
      <c r="B122" s="22">
        <v>115</v>
      </c>
      <c r="C122" s="22" t="e">
        <f>IF(ISNA(VLOOKUP($A122,DSLOP,DS_THI!C$4,0))=FALSE,VLOOKUP($A122,DSLOP,DS_THI!C$4,0),"")</f>
        <v>#REF!</v>
      </c>
      <c r="D122" s="23" t="e">
        <f>IF(ISNA(VLOOKUP($A122,DSLOP,DS_THI!D$4,0))=FALSE,VLOOKUP($A122,DSLOP,DS_THI!D$4,0),"")</f>
        <v>#REF!</v>
      </c>
      <c r="E122" s="24" t="e">
        <f>IF(ISNA(VLOOKUP($A122,DSLOP,DS_THI!E$4,0))=FALSE,VLOOKUP($A122,DSLOP,DS_THI!E$4,0),"")</f>
        <v>#REF!</v>
      </c>
      <c r="F122" s="25" t="e">
        <f>IF(ISNA(VLOOKUP($A122,DSLOP,IN_DTK!G$5,0))=FALSE,VLOOKUP($A122,DSLOP,IN_DTK!G$5,0),"")</f>
        <v>#REF!</v>
      </c>
      <c r="G122" s="25"/>
      <c r="H122" s="59" t="e">
        <f>IF($C122&lt;&gt;0,IF(ISNA(VLOOKUP($A122,DSLOP,DS_NLP!H$5,0))=FALSE,VLOOKUP($A122,DSLOP,DS_NLP!H$5,0),""),"")</f>
        <v>#REF!</v>
      </c>
    </row>
    <row r="123" spans="1:8" s="14" customFormat="1" ht="18.75" customHeight="1">
      <c r="A123" s="13">
        <v>116</v>
      </c>
      <c r="B123" s="22">
        <v>116</v>
      </c>
      <c r="C123" s="22" t="e">
        <f>IF(ISNA(VLOOKUP($A123,DSLOP,DS_THI!C$4,0))=FALSE,VLOOKUP($A123,DSLOP,DS_THI!C$4,0),"")</f>
        <v>#REF!</v>
      </c>
      <c r="D123" s="23" t="e">
        <f>IF(ISNA(VLOOKUP($A123,DSLOP,DS_THI!D$4,0))=FALSE,VLOOKUP($A123,DSLOP,DS_THI!D$4,0),"")</f>
        <v>#REF!</v>
      </c>
      <c r="E123" s="24" t="e">
        <f>IF(ISNA(VLOOKUP($A123,DSLOP,DS_THI!E$4,0))=FALSE,VLOOKUP($A123,DSLOP,DS_THI!E$4,0),"")</f>
        <v>#REF!</v>
      </c>
      <c r="F123" s="25" t="e">
        <f>IF(ISNA(VLOOKUP($A123,DSLOP,IN_DTK!G$5,0))=FALSE,VLOOKUP($A123,DSLOP,IN_DTK!G$5,0),"")</f>
        <v>#REF!</v>
      </c>
      <c r="G123" s="25"/>
      <c r="H123" s="59" t="e">
        <f>IF($C123&lt;&gt;0,IF(ISNA(VLOOKUP($A123,DSLOP,DS_NLP!H$5,0))=FALSE,VLOOKUP($A123,DSLOP,DS_NLP!H$5,0),""),"")</f>
        <v>#REF!</v>
      </c>
    </row>
    <row r="124" spans="1:8" s="14" customFormat="1" ht="18.75" customHeight="1">
      <c r="A124" s="13">
        <v>117</v>
      </c>
      <c r="B124" s="22">
        <v>117</v>
      </c>
      <c r="C124" s="22" t="e">
        <f>IF(ISNA(VLOOKUP($A124,DSLOP,DS_THI!C$4,0))=FALSE,VLOOKUP($A124,DSLOP,DS_THI!C$4,0),"")</f>
        <v>#REF!</v>
      </c>
      <c r="D124" s="23" t="e">
        <f>IF(ISNA(VLOOKUP($A124,DSLOP,DS_THI!D$4,0))=FALSE,VLOOKUP($A124,DSLOP,DS_THI!D$4,0),"")</f>
        <v>#REF!</v>
      </c>
      <c r="E124" s="24" t="e">
        <f>IF(ISNA(VLOOKUP($A124,DSLOP,DS_THI!E$4,0))=FALSE,VLOOKUP($A124,DSLOP,DS_THI!E$4,0),"")</f>
        <v>#REF!</v>
      </c>
      <c r="F124" s="25" t="e">
        <f>IF(ISNA(VLOOKUP($A124,DSLOP,IN_DTK!G$5,0))=FALSE,VLOOKUP($A124,DSLOP,IN_DTK!G$5,0),"")</f>
        <v>#REF!</v>
      </c>
      <c r="G124" s="25"/>
      <c r="H124" s="59" t="e">
        <f>IF($C124&lt;&gt;0,IF(ISNA(VLOOKUP($A124,DSLOP,DS_NLP!H$5,0))=FALSE,VLOOKUP($A124,DSLOP,DS_NLP!H$5,0),""),"")</f>
        <v>#REF!</v>
      </c>
    </row>
    <row r="125" spans="1:8" s="14" customFormat="1" ht="18.75" customHeight="1">
      <c r="A125" s="13">
        <v>118</v>
      </c>
      <c r="B125" s="22">
        <v>118</v>
      </c>
      <c r="C125" s="22" t="e">
        <f>IF(ISNA(VLOOKUP($A125,DSLOP,DS_THI!C$4,0))=FALSE,VLOOKUP($A125,DSLOP,DS_THI!C$4,0),"")</f>
        <v>#REF!</v>
      </c>
      <c r="D125" s="23" t="e">
        <f>IF(ISNA(VLOOKUP($A125,DSLOP,DS_THI!D$4,0))=FALSE,VLOOKUP($A125,DSLOP,DS_THI!D$4,0),"")</f>
        <v>#REF!</v>
      </c>
      <c r="E125" s="24" t="e">
        <f>IF(ISNA(VLOOKUP($A125,DSLOP,DS_THI!E$4,0))=FALSE,VLOOKUP($A125,DSLOP,DS_THI!E$4,0),"")</f>
        <v>#REF!</v>
      </c>
      <c r="F125" s="25" t="e">
        <f>IF(ISNA(VLOOKUP($A125,DSLOP,IN_DTK!G$5,0))=FALSE,VLOOKUP($A125,DSLOP,IN_DTK!G$5,0),"")</f>
        <v>#REF!</v>
      </c>
      <c r="G125" s="25"/>
      <c r="H125" s="59" t="e">
        <f>IF($C125&lt;&gt;0,IF(ISNA(VLOOKUP($A125,DSLOP,DS_NLP!H$5,0))=FALSE,VLOOKUP($A125,DSLOP,DS_NLP!H$5,0),""),"")</f>
        <v>#REF!</v>
      </c>
    </row>
    <row r="126" spans="1:8" s="14" customFormat="1" ht="18.75" customHeight="1">
      <c r="A126" s="13">
        <v>119</v>
      </c>
      <c r="B126" s="22">
        <v>119</v>
      </c>
      <c r="C126" s="22" t="e">
        <f>IF(ISNA(VLOOKUP($A126,DSLOP,DS_THI!C$4,0))=FALSE,VLOOKUP($A126,DSLOP,DS_THI!C$4,0),"")</f>
        <v>#REF!</v>
      </c>
      <c r="D126" s="23" t="e">
        <f>IF(ISNA(VLOOKUP($A126,DSLOP,DS_THI!D$4,0))=FALSE,VLOOKUP($A126,DSLOP,DS_THI!D$4,0),"")</f>
        <v>#REF!</v>
      </c>
      <c r="E126" s="24" t="e">
        <f>IF(ISNA(VLOOKUP($A126,DSLOP,DS_THI!E$4,0))=FALSE,VLOOKUP($A126,DSLOP,DS_THI!E$4,0),"")</f>
        <v>#REF!</v>
      </c>
      <c r="F126" s="25" t="e">
        <f>IF(ISNA(VLOOKUP($A126,DSLOP,IN_DTK!G$5,0))=FALSE,VLOOKUP($A126,DSLOP,IN_DTK!G$5,0),"")</f>
        <v>#REF!</v>
      </c>
      <c r="G126" s="25"/>
      <c r="H126" s="59" t="e">
        <f>IF($C126&lt;&gt;0,IF(ISNA(VLOOKUP($A126,DSLOP,DS_NLP!H$5,0))=FALSE,VLOOKUP($A126,DSLOP,DS_NLP!H$5,0),""),"")</f>
        <v>#REF!</v>
      </c>
    </row>
    <row r="127" spans="1:8" s="14" customFormat="1" ht="18.75" customHeight="1">
      <c r="A127" s="13">
        <v>120</v>
      </c>
      <c r="B127" s="22">
        <v>120</v>
      </c>
      <c r="C127" s="22" t="e">
        <f>IF(ISNA(VLOOKUP($A127,DSLOP,DS_THI!C$4,0))=FALSE,VLOOKUP($A127,DSLOP,DS_THI!C$4,0),"")</f>
        <v>#REF!</v>
      </c>
      <c r="D127" s="23" t="e">
        <f>IF(ISNA(VLOOKUP($A127,DSLOP,DS_THI!D$4,0))=FALSE,VLOOKUP($A127,DSLOP,DS_THI!D$4,0),"")</f>
        <v>#REF!</v>
      </c>
      <c r="E127" s="24" t="e">
        <f>IF(ISNA(VLOOKUP($A127,DSLOP,DS_THI!E$4,0))=FALSE,VLOOKUP($A127,DSLOP,DS_THI!E$4,0),"")</f>
        <v>#REF!</v>
      </c>
      <c r="F127" s="25" t="e">
        <f>IF(ISNA(VLOOKUP($A127,DSLOP,IN_DTK!G$5,0))=FALSE,VLOOKUP($A127,DSLOP,IN_DTK!G$5,0),"")</f>
        <v>#REF!</v>
      </c>
      <c r="G127" s="25"/>
      <c r="H127" s="59" t="e">
        <f>IF($C127&lt;&gt;0,IF(ISNA(VLOOKUP($A127,DSLOP,DS_NLP!H$5,0))=FALSE,VLOOKUP($A127,DSLOP,DS_NLP!H$5,0),""),"")</f>
        <v>#REF!</v>
      </c>
    </row>
    <row r="128" spans="1:8" s="14" customFormat="1" ht="18.75" customHeight="1">
      <c r="A128" s="13">
        <v>121</v>
      </c>
      <c r="B128" s="22">
        <v>121</v>
      </c>
      <c r="C128" s="22" t="e">
        <f>IF(ISNA(VLOOKUP($A128,DSLOP,DS_THI!C$4,0))=FALSE,VLOOKUP($A128,DSLOP,DS_THI!C$4,0),"")</f>
        <v>#REF!</v>
      </c>
      <c r="D128" s="23" t="e">
        <f>IF(ISNA(VLOOKUP($A128,DSLOP,DS_THI!D$4,0))=FALSE,VLOOKUP($A128,DSLOP,DS_THI!D$4,0),"")</f>
        <v>#REF!</v>
      </c>
      <c r="E128" s="24" t="e">
        <f>IF(ISNA(VLOOKUP($A128,DSLOP,DS_THI!E$4,0))=FALSE,VLOOKUP($A128,DSLOP,DS_THI!E$4,0),"")</f>
        <v>#REF!</v>
      </c>
      <c r="F128" s="25" t="e">
        <f>IF(ISNA(VLOOKUP($A128,DSLOP,IN_DTK!G$5,0))=FALSE,VLOOKUP($A128,DSLOP,IN_DTK!G$5,0),"")</f>
        <v>#REF!</v>
      </c>
      <c r="G128" s="25"/>
      <c r="H128" s="59" t="e">
        <f>IF($C128&lt;&gt;0,IF(ISNA(VLOOKUP($A128,DSLOP,DS_NLP!H$5,0))=FALSE,VLOOKUP($A128,DSLOP,DS_NLP!H$5,0),""),"")</f>
        <v>#REF!</v>
      </c>
    </row>
    <row r="129" spans="1:8" s="14" customFormat="1" ht="18.75" customHeight="1">
      <c r="A129" s="13">
        <v>122</v>
      </c>
      <c r="B129" s="22">
        <v>122</v>
      </c>
      <c r="C129" s="22" t="e">
        <f>IF(ISNA(VLOOKUP($A129,DSLOP,DS_THI!C$4,0))=FALSE,VLOOKUP($A129,DSLOP,DS_THI!C$4,0),"")</f>
        <v>#REF!</v>
      </c>
      <c r="D129" s="23" t="e">
        <f>IF(ISNA(VLOOKUP($A129,DSLOP,DS_THI!D$4,0))=FALSE,VLOOKUP($A129,DSLOP,DS_THI!D$4,0),"")</f>
        <v>#REF!</v>
      </c>
      <c r="E129" s="24" t="e">
        <f>IF(ISNA(VLOOKUP($A129,DSLOP,DS_THI!E$4,0))=FALSE,VLOOKUP($A129,DSLOP,DS_THI!E$4,0),"")</f>
        <v>#REF!</v>
      </c>
      <c r="F129" s="25" t="e">
        <f>IF(ISNA(VLOOKUP($A129,DSLOP,IN_DTK!G$5,0))=FALSE,VLOOKUP($A129,DSLOP,IN_DTK!G$5,0),"")</f>
        <v>#REF!</v>
      </c>
      <c r="G129" s="25"/>
      <c r="H129" s="59" t="e">
        <f>IF($C129&lt;&gt;0,IF(ISNA(VLOOKUP($A129,DSLOP,DS_NLP!H$5,0))=FALSE,VLOOKUP($A129,DSLOP,DS_NLP!H$5,0),""),"")</f>
        <v>#REF!</v>
      </c>
    </row>
    <row r="130" spans="1:8" s="14" customFormat="1" ht="18.75" customHeight="1">
      <c r="A130" s="13">
        <v>123</v>
      </c>
      <c r="B130" s="22">
        <v>123</v>
      </c>
      <c r="C130" s="22" t="e">
        <f>IF(ISNA(VLOOKUP($A130,DSLOP,DS_THI!C$4,0))=FALSE,VLOOKUP($A130,DSLOP,DS_THI!C$4,0),"")</f>
        <v>#REF!</v>
      </c>
      <c r="D130" s="23" t="e">
        <f>IF(ISNA(VLOOKUP($A130,DSLOP,DS_THI!D$4,0))=FALSE,VLOOKUP($A130,DSLOP,DS_THI!D$4,0),"")</f>
        <v>#REF!</v>
      </c>
      <c r="E130" s="24" t="e">
        <f>IF(ISNA(VLOOKUP($A130,DSLOP,DS_THI!E$4,0))=FALSE,VLOOKUP($A130,DSLOP,DS_THI!E$4,0),"")</f>
        <v>#REF!</v>
      </c>
      <c r="F130" s="25" t="e">
        <f>IF(ISNA(VLOOKUP($A130,DSLOP,IN_DTK!G$5,0))=FALSE,VLOOKUP($A130,DSLOP,IN_DTK!G$5,0),"")</f>
        <v>#REF!</v>
      </c>
      <c r="G130" s="25"/>
      <c r="H130" s="59" t="e">
        <f>IF($C130&lt;&gt;0,IF(ISNA(VLOOKUP($A130,DSLOP,DS_NLP!H$5,0))=FALSE,VLOOKUP($A130,DSLOP,DS_NLP!H$5,0),""),"")</f>
        <v>#REF!</v>
      </c>
    </row>
    <row r="131" spans="1:8" s="14" customFormat="1" ht="18.75" customHeight="1">
      <c r="A131" s="13">
        <v>124</v>
      </c>
      <c r="B131" s="22">
        <v>124</v>
      </c>
      <c r="C131" s="22" t="e">
        <f>IF(ISNA(VLOOKUP($A131,DSLOP,DS_THI!C$4,0))=FALSE,VLOOKUP($A131,DSLOP,DS_THI!C$4,0),"")</f>
        <v>#REF!</v>
      </c>
      <c r="D131" s="23" t="e">
        <f>IF(ISNA(VLOOKUP($A131,DSLOP,DS_THI!D$4,0))=FALSE,VLOOKUP($A131,DSLOP,DS_THI!D$4,0),"")</f>
        <v>#REF!</v>
      </c>
      <c r="E131" s="24" t="e">
        <f>IF(ISNA(VLOOKUP($A131,DSLOP,DS_THI!E$4,0))=FALSE,VLOOKUP($A131,DSLOP,DS_THI!E$4,0),"")</f>
        <v>#REF!</v>
      </c>
      <c r="F131" s="25" t="e">
        <f>IF(ISNA(VLOOKUP($A131,DSLOP,IN_DTK!G$5,0))=FALSE,VLOOKUP($A131,DSLOP,IN_DTK!G$5,0),"")</f>
        <v>#REF!</v>
      </c>
      <c r="G131" s="25"/>
      <c r="H131" s="59" t="e">
        <f>IF($C131&lt;&gt;0,IF(ISNA(VLOOKUP($A131,DSLOP,DS_NLP!H$5,0))=FALSE,VLOOKUP($A131,DSLOP,DS_NLP!H$5,0),""),"")</f>
        <v>#REF!</v>
      </c>
    </row>
    <row r="132" spans="1:8" s="14" customFormat="1" ht="18.75" customHeight="1">
      <c r="A132" s="13">
        <v>125</v>
      </c>
      <c r="B132" s="22">
        <v>125</v>
      </c>
      <c r="C132" s="22" t="e">
        <f>IF(ISNA(VLOOKUP($A132,DSLOP,DS_THI!C$4,0))=FALSE,VLOOKUP($A132,DSLOP,DS_THI!C$4,0),"")</f>
        <v>#REF!</v>
      </c>
      <c r="D132" s="23" t="e">
        <f>IF(ISNA(VLOOKUP($A132,DSLOP,DS_THI!D$4,0))=FALSE,VLOOKUP($A132,DSLOP,DS_THI!D$4,0),"")</f>
        <v>#REF!</v>
      </c>
      <c r="E132" s="24" t="e">
        <f>IF(ISNA(VLOOKUP($A132,DSLOP,DS_THI!E$4,0))=FALSE,VLOOKUP($A132,DSLOP,DS_THI!E$4,0),"")</f>
        <v>#REF!</v>
      </c>
      <c r="F132" s="25" t="e">
        <f>IF(ISNA(VLOOKUP($A132,DSLOP,IN_DTK!G$5,0))=FALSE,VLOOKUP($A132,DSLOP,IN_DTK!G$5,0),"")</f>
        <v>#REF!</v>
      </c>
      <c r="G132" s="25"/>
      <c r="H132" s="59" t="e">
        <f>IF($C132&lt;&gt;0,IF(ISNA(VLOOKUP($A132,DSLOP,DS_NLP!H$5,0))=FALSE,VLOOKUP($A132,DSLOP,DS_NLP!H$5,0),""),"")</f>
        <v>#REF!</v>
      </c>
    </row>
    <row r="133" spans="1:8" s="14" customFormat="1" ht="18.75" customHeight="1">
      <c r="A133" s="13">
        <v>126</v>
      </c>
      <c r="B133" s="22">
        <v>126</v>
      </c>
      <c r="C133" s="22" t="e">
        <f>IF(ISNA(VLOOKUP($A133,DSLOP,DS_THI!C$4,0))=FALSE,VLOOKUP($A133,DSLOP,DS_THI!C$4,0),"")</f>
        <v>#REF!</v>
      </c>
      <c r="D133" s="23" t="e">
        <f>IF(ISNA(VLOOKUP($A133,DSLOP,DS_THI!D$4,0))=FALSE,VLOOKUP($A133,DSLOP,DS_THI!D$4,0),"")</f>
        <v>#REF!</v>
      </c>
      <c r="E133" s="24" t="e">
        <f>IF(ISNA(VLOOKUP($A133,DSLOP,DS_THI!E$4,0))=FALSE,VLOOKUP($A133,DSLOP,DS_THI!E$4,0),"")</f>
        <v>#REF!</v>
      </c>
      <c r="F133" s="25" t="e">
        <f>IF(ISNA(VLOOKUP($A133,DSLOP,IN_DTK!G$5,0))=FALSE,VLOOKUP($A133,DSLOP,IN_DTK!G$5,0),"")</f>
        <v>#REF!</v>
      </c>
      <c r="G133" s="25"/>
      <c r="H133" s="59" t="e">
        <f>IF($C133&lt;&gt;0,IF(ISNA(VLOOKUP($A133,DSLOP,DS_NLP!H$5,0))=FALSE,VLOOKUP($A133,DSLOP,DS_NLP!H$5,0),""),"")</f>
        <v>#REF!</v>
      </c>
    </row>
    <row r="134" spans="1:8" s="14" customFormat="1" ht="18.75" customHeight="1">
      <c r="A134" s="13">
        <v>127</v>
      </c>
      <c r="B134" s="22">
        <v>127</v>
      </c>
      <c r="C134" s="22" t="e">
        <f>IF(ISNA(VLOOKUP($A134,DSLOP,DS_THI!C$4,0))=FALSE,VLOOKUP($A134,DSLOP,DS_THI!C$4,0),"")</f>
        <v>#REF!</v>
      </c>
      <c r="D134" s="23" t="e">
        <f>IF(ISNA(VLOOKUP($A134,DSLOP,DS_THI!D$4,0))=FALSE,VLOOKUP($A134,DSLOP,DS_THI!D$4,0),"")</f>
        <v>#REF!</v>
      </c>
      <c r="E134" s="24" t="e">
        <f>IF(ISNA(VLOOKUP($A134,DSLOP,DS_THI!E$4,0))=FALSE,VLOOKUP($A134,DSLOP,DS_THI!E$4,0),"")</f>
        <v>#REF!</v>
      </c>
      <c r="F134" s="25" t="e">
        <f>IF(ISNA(VLOOKUP($A134,DSLOP,IN_DTK!G$5,0))=FALSE,VLOOKUP($A134,DSLOP,IN_DTK!G$5,0),"")</f>
        <v>#REF!</v>
      </c>
      <c r="G134" s="25"/>
      <c r="H134" s="59" t="e">
        <f>IF($C134&lt;&gt;0,IF(ISNA(VLOOKUP($A134,DSLOP,DS_NLP!H$5,0))=FALSE,VLOOKUP($A134,DSLOP,DS_NLP!H$5,0),""),"")</f>
        <v>#REF!</v>
      </c>
    </row>
    <row r="135" spans="1:8" s="14" customFormat="1" ht="18.75" customHeight="1">
      <c r="A135" s="13">
        <v>128</v>
      </c>
      <c r="B135" s="22">
        <v>128</v>
      </c>
      <c r="C135" s="22" t="e">
        <f>IF(ISNA(VLOOKUP($A135,DSLOP,DS_THI!C$4,0))=FALSE,VLOOKUP($A135,DSLOP,DS_THI!C$4,0),"")</f>
        <v>#REF!</v>
      </c>
      <c r="D135" s="23" t="e">
        <f>IF(ISNA(VLOOKUP($A135,DSLOP,DS_THI!D$4,0))=FALSE,VLOOKUP($A135,DSLOP,DS_THI!D$4,0),"")</f>
        <v>#REF!</v>
      </c>
      <c r="E135" s="24" t="e">
        <f>IF(ISNA(VLOOKUP($A135,DSLOP,DS_THI!E$4,0))=FALSE,VLOOKUP($A135,DSLOP,DS_THI!E$4,0),"")</f>
        <v>#REF!</v>
      </c>
      <c r="F135" s="25" t="e">
        <f>IF(ISNA(VLOOKUP($A135,DSLOP,IN_DTK!G$5,0))=FALSE,VLOOKUP($A135,DSLOP,IN_DTK!G$5,0),"")</f>
        <v>#REF!</v>
      </c>
      <c r="G135" s="25"/>
      <c r="H135" s="59" t="e">
        <f>IF($C135&lt;&gt;0,IF(ISNA(VLOOKUP($A135,DSLOP,DS_NLP!H$5,0))=FALSE,VLOOKUP($A135,DSLOP,DS_NLP!H$5,0),""),"")</f>
        <v>#REF!</v>
      </c>
    </row>
    <row r="136" spans="1:8" s="14" customFormat="1" ht="18.75" customHeight="1">
      <c r="A136" s="13">
        <v>129</v>
      </c>
      <c r="B136" s="22">
        <v>129</v>
      </c>
      <c r="C136" s="22" t="e">
        <f>IF(ISNA(VLOOKUP($A136,DSLOP,DS_THI!C$4,0))=FALSE,VLOOKUP($A136,DSLOP,DS_THI!C$4,0),"")</f>
        <v>#REF!</v>
      </c>
      <c r="D136" s="23" t="e">
        <f>IF(ISNA(VLOOKUP($A136,DSLOP,DS_THI!D$4,0))=FALSE,VLOOKUP($A136,DSLOP,DS_THI!D$4,0),"")</f>
        <v>#REF!</v>
      </c>
      <c r="E136" s="24" t="e">
        <f>IF(ISNA(VLOOKUP($A136,DSLOP,DS_THI!E$4,0))=FALSE,VLOOKUP($A136,DSLOP,DS_THI!E$4,0),"")</f>
        <v>#REF!</v>
      </c>
      <c r="F136" s="25" t="e">
        <f>IF(ISNA(VLOOKUP($A136,DSLOP,IN_DTK!G$5,0))=FALSE,VLOOKUP($A136,DSLOP,IN_DTK!G$5,0),"")</f>
        <v>#REF!</v>
      </c>
      <c r="G136" s="25"/>
      <c r="H136" s="59" t="e">
        <f>IF($C136&lt;&gt;0,IF(ISNA(VLOOKUP($A136,DSLOP,DS_NLP!H$5,0))=FALSE,VLOOKUP($A136,DSLOP,DS_NLP!H$5,0),""),"")</f>
        <v>#REF!</v>
      </c>
    </row>
    <row r="137" spans="1:8" s="14" customFormat="1" ht="18.75" customHeight="1">
      <c r="A137" s="13">
        <v>130</v>
      </c>
      <c r="B137" s="22">
        <v>130</v>
      </c>
      <c r="C137" s="22" t="e">
        <f>IF(ISNA(VLOOKUP($A137,DSLOP,DS_THI!C$4,0))=FALSE,VLOOKUP($A137,DSLOP,DS_THI!C$4,0),"")</f>
        <v>#REF!</v>
      </c>
      <c r="D137" s="23" t="e">
        <f>IF(ISNA(VLOOKUP($A137,DSLOP,DS_THI!D$4,0))=FALSE,VLOOKUP($A137,DSLOP,DS_THI!D$4,0),"")</f>
        <v>#REF!</v>
      </c>
      <c r="E137" s="24" t="e">
        <f>IF(ISNA(VLOOKUP($A137,DSLOP,DS_THI!E$4,0))=FALSE,VLOOKUP($A137,DSLOP,DS_THI!E$4,0),"")</f>
        <v>#REF!</v>
      </c>
      <c r="F137" s="25" t="e">
        <f>IF(ISNA(VLOOKUP($A137,DSLOP,IN_DTK!G$5,0))=FALSE,VLOOKUP($A137,DSLOP,IN_DTK!G$5,0),"")</f>
        <v>#REF!</v>
      </c>
      <c r="G137" s="25"/>
      <c r="H137" s="59" t="e">
        <f>IF($C137&lt;&gt;0,IF(ISNA(VLOOKUP($A137,DSLOP,DS_NLP!H$5,0))=FALSE,VLOOKUP($A137,DSLOP,DS_NLP!H$5,0),""),"")</f>
        <v>#REF!</v>
      </c>
    </row>
    <row r="138" spans="1:8" s="14" customFormat="1" ht="18.75" customHeight="1">
      <c r="A138" s="13">
        <v>131</v>
      </c>
      <c r="B138" s="22">
        <v>131</v>
      </c>
      <c r="C138" s="22" t="e">
        <f>IF(ISNA(VLOOKUP($A138,DSLOP,DS_THI!C$4,0))=FALSE,VLOOKUP($A138,DSLOP,DS_THI!C$4,0),"")</f>
        <v>#REF!</v>
      </c>
      <c r="D138" s="23" t="e">
        <f>IF(ISNA(VLOOKUP($A138,DSLOP,DS_THI!D$4,0))=FALSE,VLOOKUP($A138,DSLOP,DS_THI!D$4,0),"")</f>
        <v>#REF!</v>
      </c>
      <c r="E138" s="24" t="e">
        <f>IF(ISNA(VLOOKUP($A138,DSLOP,DS_THI!E$4,0))=FALSE,VLOOKUP($A138,DSLOP,DS_THI!E$4,0),"")</f>
        <v>#REF!</v>
      </c>
      <c r="F138" s="25" t="e">
        <f>IF(ISNA(VLOOKUP($A138,DSLOP,IN_DTK!G$5,0))=FALSE,VLOOKUP($A138,DSLOP,IN_DTK!G$5,0),"")</f>
        <v>#REF!</v>
      </c>
      <c r="G138" s="25"/>
      <c r="H138" s="59" t="e">
        <f>IF($C138&lt;&gt;0,IF(ISNA(VLOOKUP($A138,DSLOP,DS_NLP!H$5,0))=FALSE,VLOOKUP($A138,DSLOP,DS_NLP!H$5,0),""),"")</f>
        <v>#REF!</v>
      </c>
    </row>
    <row r="139" spans="1:8" s="14" customFormat="1" ht="18.75" customHeight="1">
      <c r="A139" s="13">
        <v>132</v>
      </c>
      <c r="B139" s="22">
        <v>132</v>
      </c>
      <c r="C139" s="22" t="e">
        <f>IF(ISNA(VLOOKUP($A139,DSLOP,DS_THI!C$4,0))=FALSE,VLOOKUP($A139,DSLOP,DS_THI!C$4,0),"")</f>
        <v>#REF!</v>
      </c>
      <c r="D139" s="23" t="e">
        <f>IF(ISNA(VLOOKUP($A139,DSLOP,DS_THI!D$4,0))=FALSE,VLOOKUP($A139,DSLOP,DS_THI!D$4,0),"")</f>
        <v>#REF!</v>
      </c>
      <c r="E139" s="24" t="e">
        <f>IF(ISNA(VLOOKUP($A139,DSLOP,DS_THI!E$4,0))=FALSE,VLOOKUP($A139,DSLOP,DS_THI!E$4,0),"")</f>
        <v>#REF!</v>
      </c>
      <c r="F139" s="25" t="e">
        <f>IF(ISNA(VLOOKUP($A139,DSLOP,IN_DTK!G$5,0))=FALSE,VLOOKUP($A139,DSLOP,IN_DTK!G$5,0),"")</f>
        <v>#REF!</v>
      </c>
      <c r="G139" s="25"/>
      <c r="H139" s="59" t="e">
        <f>IF($C139&lt;&gt;0,IF(ISNA(VLOOKUP($A139,DSLOP,DS_NLP!H$5,0))=FALSE,VLOOKUP($A139,DSLOP,DS_NLP!H$5,0),""),"")</f>
        <v>#REF!</v>
      </c>
    </row>
    <row r="140" spans="1:8" s="14" customFormat="1" ht="18.75" customHeight="1">
      <c r="A140" s="13">
        <v>133</v>
      </c>
      <c r="B140" s="22">
        <v>133</v>
      </c>
      <c r="C140" s="22" t="e">
        <f>IF(ISNA(VLOOKUP($A140,DSLOP,DS_THI!C$4,0))=FALSE,VLOOKUP($A140,DSLOP,DS_THI!C$4,0),"")</f>
        <v>#REF!</v>
      </c>
      <c r="D140" s="23" t="e">
        <f>IF(ISNA(VLOOKUP($A140,DSLOP,DS_THI!D$4,0))=FALSE,VLOOKUP($A140,DSLOP,DS_THI!D$4,0),"")</f>
        <v>#REF!</v>
      </c>
      <c r="E140" s="24" t="e">
        <f>IF(ISNA(VLOOKUP($A140,DSLOP,DS_THI!E$4,0))=FALSE,VLOOKUP($A140,DSLOP,DS_THI!E$4,0),"")</f>
        <v>#REF!</v>
      </c>
      <c r="F140" s="25" t="e">
        <f>IF(ISNA(VLOOKUP($A140,DSLOP,IN_DTK!G$5,0))=FALSE,VLOOKUP($A140,DSLOP,IN_DTK!G$5,0),"")</f>
        <v>#REF!</v>
      </c>
      <c r="G140" s="25"/>
      <c r="H140" s="59" t="e">
        <f>IF($C140&lt;&gt;0,IF(ISNA(VLOOKUP($A140,DSLOP,DS_NLP!H$5,0))=FALSE,VLOOKUP($A140,DSLOP,DS_NLP!H$5,0),""),"")</f>
        <v>#REF!</v>
      </c>
    </row>
    <row r="141" spans="1:8" s="14" customFormat="1" ht="18.75" customHeight="1">
      <c r="A141" s="13">
        <v>134</v>
      </c>
      <c r="B141" s="22">
        <v>134</v>
      </c>
      <c r="C141" s="22" t="e">
        <f>IF(ISNA(VLOOKUP($A141,DSLOP,DS_THI!C$4,0))=FALSE,VLOOKUP($A141,DSLOP,DS_THI!C$4,0),"")</f>
        <v>#REF!</v>
      </c>
      <c r="D141" s="23" t="e">
        <f>IF(ISNA(VLOOKUP($A141,DSLOP,DS_THI!D$4,0))=FALSE,VLOOKUP($A141,DSLOP,DS_THI!D$4,0),"")</f>
        <v>#REF!</v>
      </c>
      <c r="E141" s="24" t="e">
        <f>IF(ISNA(VLOOKUP($A141,DSLOP,DS_THI!E$4,0))=FALSE,VLOOKUP($A141,DSLOP,DS_THI!E$4,0),"")</f>
        <v>#REF!</v>
      </c>
      <c r="F141" s="25" t="e">
        <f>IF(ISNA(VLOOKUP($A141,DSLOP,IN_DTK!G$5,0))=FALSE,VLOOKUP($A141,DSLOP,IN_DTK!G$5,0),"")</f>
        <v>#REF!</v>
      </c>
      <c r="G141" s="25"/>
      <c r="H141" s="59" t="e">
        <f>IF($C141&lt;&gt;0,IF(ISNA(VLOOKUP($A141,DSLOP,DS_NLP!H$5,0))=FALSE,VLOOKUP($A141,DSLOP,DS_NLP!H$5,0),""),"")</f>
        <v>#REF!</v>
      </c>
    </row>
    <row r="142" spans="1:8" s="14" customFormat="1" ht="18.75" customHeight="1">
      <c r="A142" s="13">
        <v>135</v>
      </c>
      <c r="B142" s="22">
        <v>135</v>
      </c>
      <c r="C142" s="22" t="e">
        <f>IF(ISNA(VLOOKUP($A142,DSLOP,DS_THI!C$4,0))=FALSE,VLOOKUP($A142,DSLOP,DS_THI!C$4,0),"")</f>
        <v>#REF!</v>
      </c>
      <c r="D142" s="23" t="e">
        <f>IF(ISNA(VLOOKUP($A142,DSLOP,DS_THI!D$4,0))=FALSE,VLOOKUP($A142,DSLOP,DS_THI!D$4,0),"")</f>
        <v>#REF!</v>
      </c>
      <c r="E142" s="24" t="e">
        <f>IF(ISNA(VLOOKUP($A142,DSLOP,DS_THI!E$4,0))=FALSE,VLOOKUP($A142,DSLOP,DS_THI!E$4,0),"")</f>
        <v>#REF!</v>
      </c>
      <c r="F142" s="25" t="e">
        <f>IF(ISNA(VLOOKUP($A142,DSLOP,IN_DTK!G$5,0))=FALSE,VLOOKUP($A142,DSLOP,IN_DTK!G$5,0),"")</f>
        <v>#REF!</v>
      </c>
      <c r="G142" s="25"/>
      <c r="H142" s="59" t="e">
        <f>IF($C142&lt;&gt;0,IF(ISNA(VLOOKUP($A142,DSLOP,DS_NLP!H$5,0))=FALSE,VLOOKUP($A142,DSLOP,DS_NLP!H$5,0),""),"")</f>
        <v>#REF!</v>
      </c>
    </row>
    <row r="143" spans="1:8" s="14" customFormat="1" ht="18.75" customHeight="1">
      <c r="A143" s="13">
        <v>136</v>
      </c>
      <c r="B143" s="22">
        <v>136</v>
      </c>
      <c r="C143" s="22" t="e">
        <f>IF(ISNA(VLOOKUP($A143,DSLOP,DS_THI!C$4,0))=FALSE,VLOOKUP($A143,DSLOP,DS_THI!C$4,0),"")</f>
        <v>#REF!</v>
      </c>
      <c r="D143" s="23" t="e">
        <f>IF(ISNA(VLOOKUP($A143,DSLOP,DS_THI!D$4,0))=FALSE,VLOOKUP($A143,DSLOP,DS_THI!D$4,0),"")</f>
        <v>#REF!</v>
      </c>
      <c r="E143" s="24" t="e">
        <f>IF(ISNA(VLOOKUP($A143,DSLOP,DS_THI!E$4,0))=FALSE,VLOOKUP($A143,DSLOP,DS_THI!E$4,0),"")</f>
        <v>#REF!</v>
      </c>
      <c r="F143" s="25" t="e">
        <f>IF(ISNA(VLOOKUP($A143,DSLOP,IN_DTK!G$5,0))=FALSE,VLOOKUP($A143,DSLOP,IN_DTK!G$5,0),"")</f>
        <v>#REF!</v>
      </c>
      <c r="G143" s="25"/>
      <c r="H143" s="59" t="e">
        <f>IF($C143&lt;&gt;0,IF(ISNA(VLOOKUP($A143,DSLOP,DS_NLP!H$5,0))=FALSE,VLOOKUP($A143,DSLOP,DS_NLP!H$5,0),""),"")</f>
        <v>#REF!</v>
      </c>
    </row>
    <row r="144" spans="1:8" s="14" customFormat="1" ht="18.75" customHeight="1">
      <c r="A144" s="13">
        <v>137</v>
      </c>
      <c r="B144" s="22">
        <v>137</v>
      </c>
      <c r="C144" s="22" t="e">
        <f>IF(ISNA(VLOOKUP($A144,DSLOP,DS_THI!C$4,0))=FALSE,VLOOKUP($A144,DSLOP,DS_THI!C$4,0),"")</f>
        <v>#REF!</v>
      </c>
      <c r="D144" s="23" t="e">
        <f>IF(ISNA(VLOOKUP($A144,DSLOP,DS_THI!D$4,0))=FALSE,VLOOKUP($A144,DSLOP,DS_THI!D$4,0),"")</f>
        <v>#REF!</v>
      </c>
      <c r="E144" s="24" t="e">
        <f>IF(ISNA(VLOOKUP($A144,DSLOP,DS_THI!E$4,0))=FALSE,VLOOKUP($A144,DSLOP,DS_THI!E$4,0),"")</f>
        <v>#REF!</v>
      </c>
      <c r="F144" s="25" t="e">
        <f>IF(ISNA(VLOOKUP($A144,DSLOP,IN_DTK!G$5,0))=FALSE,VLOOKUP($A144,DSLOP,IN_DTK!G$5,0),"")</f>
        <v>#REF!</v>
      </c>
      <c r="G144" s="25"/>
      <c r="H144" s="59" t="e">
        <f>IF($C144&lt;&gt;0,IF(ISNA(VLOOKUP($A144,DSLOP,DS_NLP!H$5,0))=FALSE,VLOOKUP($A144,DSLOP,DS_NLP!H$5,0),""),"")</f>
        <v>#REF!</v>
      </c>
    </row>
    <row r="145" spans="1:8" s="14" customFormat="1" ht="18.75" customHeight="1">
      <c r="A145" s="13">
        <v>138</v>
      </c>
      <c r="B145" s="22">
        <v>138</v>
      </c>
      <c r="C145" s="22" t="e">
        <f>IF(ISNA(VLOOKUP($A145,DSLOP,DS_THI!C$4,0))=FALSE,VLOOKUP($A145,DSLOP,DS_THI!C$4,0),"")</f>
        <v>#REF!</v>
      </c>
      <c r="D145" s="23" t="e">
        <f>IF(ISNA(VLOOKUP($A145,DSLOP,DS_THI!D$4,0))=FALSE,VLOOKUP($A145,DSLOP,DS_THI!D$4,0),"")</f>
        <v>#REF!</v>
      </c>
      <c r="E145" s="24" t="e">
        <f>IF(ISNA(VLOOKUP($A145,DSLOP,DS_THI!E$4,0))=FALSE,VLOOKUP($A145,DSLOP,DS_THI!E$4,0),"")</f>
        <v>#REF!</v>
      </c>
      <c r="F145" s="25" t="e">
        <f>IF(ISNA(VLOOKUP($A145,DSLOP,IN_DTK!G$5,0))=FALSE,VLOOKUP($A145,DSLOP,IN_DTK!G$5,0),"")</f>
        <v>#REF!</v>
      </c>
      <c r="G145" s="25"/>
      <c r="H145" s="59" t="e">
        <f>IF($C145&lt;&gt;0,IF(ISNA(VLOOKUP($A145,DSLOP,DS_NLP!H$5,0))=FALSE,VLOOKUP($A145,DSLOP,DS_NLP!H$5,0),""),"")</f>
        <v>#REF!</v>
      </c>
    </row>
    <row r="146" spans="1:8" s="14" customFormat="1" ht="18.75" customHeight="1">
      <c r="A146" s="13">
        <v>139</v>
      </c>
      <c r="B146" s="22">
        <v>139</v>
      </c>
      <c r="C146" s="22" t="e">
        <f>IF(ISNA(VLOOKUP($A146,DSLOP,DS_THI!C$4,0))=FALSE,VLOOKUP($A146,DSLOP,DS_THI!C$4,0),"")</f>
        <v>#REF!</v>
      </c>
      <c r="D146" s="23" t="e">
        <f>IF(ISNA(VLOOKUP($A146,DSLOP,DS_THI!D$4,0))=FALSE,VLOOKUP($A146,DSLOP,DS_THI!D$4,0),"")</f>
        <v>#REF!</v>
      </c>
      <c r="E146" s="24" t="e">
        <f>IF(ISNA(VLOOKUP($A146,DSLOP,DS_THI!E$4,0))=FALSE,VLOOKUP($A146,DSLOP,DS_THI!E$4,0),"")</f>
        <v>#REF!</v>
      </c>
      <c r="F146" s="25" t="e">
        <f>IF(ISNA(VLOOKUP($A146,DSLOP,IN_DTK!G$5,0))=FALSE,VLOOKUP($A146,DSLOP,IN_DTK!G$5,0),"")</f>
        <v>#REF!</v>
      </c>
      <c r="G146" s="25"/>
      <c r="H146" s="59" t="e">
        <f>IF($C146&lt;&gt;0,IF(ISNA(VLOOKUP($A146,DSLOP,DS_NLP!H$5,0))=FALSE,VLOOKUP($A146,DSLOP,DS_NLP!H$5,0),""),"")</f>
        <v>#REF!</v>
      </c>
    </row>
    <row r="147" spans="1:8" s="14" customFormat="1" ht="18.75" customHeight="1">
      <c r="A147" s="13">
        <v>140</v>
      </c>
      <c r="B147" s="22">
        <v>140</v>
      </c>
      <c r="C147" s="22" t="e">
        <f>IF(ISNA(VLOOKUP($A147,DSLOP,DS_THI!C$4,0))=FALSE,VLOOKUP($A147,DSLOP,DS_THI!C$4,0),"")</f>
        <v>#REF!</v>
      </c>
      <c r="D147" s="23" t="e">
        <f>IF(ISNA(VLOOKUP($A147,DSLOP,DS_THI!D$4,0))=FALSE,VLOOKUP($A147,DSLOP,DS_THI!D$4,0),"")</f>
        <v>#REF!</v>
      </c>
      <c r="E147" s="24" t="e">
        <f>IF(ISNA(VLOOKUP($A147,DSLOP,DS_THI!E$4,0))=FALSE,VLOOKUP($A147,DSLOP,DS_THI!E$4,0),"")</f>
        <v>#REF!</v>
      </c>
      <c r="F147" s="25" t="e">
        <f>IF(ISNA(VLOOKUP($A147,DSLOP,IN_DTK!G$5,0))=FALSE,VLOOKUP($A147,DSLOP,IN_DTK!G$5,0),"")</f>
        <v>#REF!</v>
      </c>
      <c r="G147" s="25"/>
      <c r="H147" s="59" t="e">
        <f>IF($C147&lt;&gt;0,IF(ISNA(VLOOKUP($A147,DSLOP,DS_NLP!H$5,0))=FALSE,VLOOKUP($A147,DSLOP,DS_NLP!H$5,0),""),"")</f>
        <v>#REF!</v>
      </c>
    </row>
    <row r="148" spans="1:8" s="14" customFormat="1" ht="18.75" customHeight="1">
      <c r="A148" s="13">
        <v>141</v>
      </c>
      <c r="B148" s="22">
        <v>141</v>
      </c>
      <c r="C148" s="22" t="e">
        <f>IF(ISNA(VLOOKUP($A148,DSLOP,DS_THI!C$4,0))=FALSE,VLOOKUP($A148,DSLOP,DS_THI!C$4,0),"")</f>
        <v>#REF!</v>
      </c>
      <c r="D148" s="23" t="e">
        <f>IF(ISNA(VLOOKUP($A148,DSLOP,DS_THI!D$4,0))=FALSE,VLOOKUP($A148,DSLOP,DS_THI!D$4,0),"")</f>
        <v>#REF!</v>
      </c>
      <c r="E148" s="24" t="e">
        <f>IF(ISNA(VLOOKUP($A148,DSLOP,DS_THI!E$4,0))=FALSE,VLOOKUP($A148,DSLOP,DS_THI!E$4,0),"")</f>
        <v>#REF!</v>
      </c>
      <c r="F148" s="25" t="e">
        <f>IF(ISNA(VLOOKUP($A148,DSLOP,IN_DTK!G$5,0))=FALSE,VLOOKUP($A148,DSLOP,IN_DTK!G$5,0),"")</f>
        <v>#REF!</v>
      </c>
      <c r="G148" s="25"/>
      <c r="H148" s="59" t="e">
        <f>IF($C148&lt;&gt;0,IF(ISNA(VLOOKUP($A148,DSLOP,DS_NLP!H$5,0))=FALSE,VLOOKUP($A148,DSLOP,DS_NLP!H$5,0),""),"")</f>
        <v>#REF!</v>
      </c>
    </row>
    <row r="149" spans="1:8" s="14" customFormat="1" ht="18.75" customHeight="1">
      <c r="A149" s="13">
        <v>142</v>
      </c>
      <c r="B149" s="22">
        <v>142</v>
      </c>
      <c r="C149" s="22" t="e">
        <f>IF(ISNA(VLOOKUP($A149,DSLOP,DS_THI!C$4,0))=FALSE,VLOOKUP($A149,DSLOP,DS_THI!C$4,0),"")</f>
        <v>#REF!</v>
      </c>
      <c r="D149" s="23" t="e">
        <f>IF(ISNA(VLOOKUP($A149,DSLOP,DS_THI!D$4,0))=FALSE,VLOOKUP($A149,DSLOP,DS_THI!D$4,0),"")</f>
        <v>#REF!</v>
      </c>
      <c r="E149" s="24" t="e">
        <f>IF(ISNA(VLOOKUP($A149,DSLOP,DS_THI!E$4,0))=FALSE,VLOOKUP($A149,DSLOP,DS_THI!E$4,0),"")</f>
        <v>#REF!</v>
      </c>
      <c r="F149" s="25" t="e">
        <f>IF(ISNA(VLOOKUP($A149,DSLOP,IN_DTK!G$5,0))=FALSE,VLOOKUP($A149,DSLOP,IN_DTK!G$5,0),"")</f>
        <v>#REF!</v>
      </c>
      <c r="G149" s="25"/>
      <c r="H149" s="59" t="e">
        <f>IF($C149&lt;&gt;0,IF(ISNA(VLOOKUP($A149,DSLOP,DS_NLP!H$5,0))=FALSE,VLOOKUP($A149,DSLOP,DS_NLP!H$5,0),""),"")</f>
        <v>#REF!</v>
      </c>
    </row>
    <row r="150" spans="1:8" s="14" customFormat="1" ht="18.75" customHeight="1">
      <c r="A150" s="13">
        <v>143</v>
      </c>
      <c r="B150" s="22">
        <v>143</v>
      </c>
      <c r="C150" s="22" t="e">
        <f>IF(ISNA(VLOOKUP($A150,DSLOP,DS_THI!C$4,0))=FALSE,VLOOKUP($A150,DSLOP,DS_THI!C$4,0),"")</f>
        <v>#REF!</v>
      </c>
      <c r="D150" s="23" t="e">
        <f>IF(ISNA(VLOOKUP($A150,DSLOP,DS_THI!D$4,0))=FALSE,VLOOKUP($A150,DSLOP,DS_THI!D$4,0),"")</f>
        <v>#REF!</v>
      </c>
      <c r="E150" s="24" t="e">
        <f>IF(ISNA(VLOOKUP($A150,DSLOP,DS_THI!E$4,0))=FALSE,VLOOKUP($A150,DSLOP,DS_THI!E$4,0),"")</f>
        <v>#REF!</v>
      </c>
      <c r="F150" s="25" t="e">
        <f>IF(ISNA(VLOOKUP($A150,DSLOP,IN_DTK!G$5,0))=FALSE,VLOOKUP($A150,DSLOP,IN_DTK!G$5,0),"")</f>
        <v>#REF!</v>
      </c>
      <c r="G150" s="25"/>
      <c r="H150" s="59" t="e">
        <f>IF($C150&lt;&gt;0,IF(ISNA(VLOOKUP($A150,DSLOP,DS_NLP!H$5,0))=FALSE,VLOOKUP($A150,DSLOP,DS_NLP!H$5,0),""),"")</f>
        <v>#REF!</v>
      </c>
    </row>
    <row r="151" spans="1:8" s="14" customFormat="1" ht="18.75" customHeight="1">
      <c r="A151" s="13">
        <v>144</v>
      </c>
      <c r="B151" s="22">
        <v>144</v>
      </c>
      <c r="C151" s="22" t="e">
        <f>IF(ISNA(VLOOKUP($A151,DSLOP,DS_THI!C$4,0))=FALSE,VLOOKUP($A151,DSLOP,DS_THI!C$4,0),"")</f>
        <v>#REF!</v>
      </c>
      <c r="D151" s="23" t="e">
        <f>IF(ISNA(VLOOKUP($A151,DSLOP,DS_THI!D$4,0))=FALSE,VLOOKUP($A151,DSLOP,DS_THI!D$4,0),"")</f>
        <v>#REF!</v>
      </c>
      <c r="E151" s="24" t="e">
        <f>IF(ISNA(VLOOKUP($A151,DSLOP,DS_THI!E$4,0))=FALSE,VLOOKUP($A151,DSLOP,DS_THI!E$4,0),"")</f>
        <v>#REF!</v>
      </c>
      <c r="F151" s="25" t="e">
        <f>IF(ISNA(VLOOKUP($A151,DSLOP,IN_DTK!G$5,0))=FALSE,VLOOKUP($A151,DSLOP,IN_DTK!G$5,0),"")</f>
        <v>#REF!</v>
      </c>
      <c r="G151" s="25"/>
      <c r="H151" s="59" t="e">
        <f>IF($C151&lt;&gt;0,IF(ISNA(VLOOKUP($A151,DSLOP,DS_NLP!H$5,0))=FALSE,VLOOKUP($A151,DSLOP,DS_NLP!H$5,0),""),"")</f>
        <v>#REF!</v>
      </c>
    </row>
    <row r="152" spans="1:8" s="14" customFormat="1" ht="18.75" customHeight="1">
      <c r="A152" s="13">
        <v>145</v>
      </c>
      <c r="B152" s="22">
        <v>145</v>
      </c>
      <c r="C152" s="22" t="e">
        <f>IF(ISNA(VLOOKUP($A152,DSLOP,DS_THI!C$4,0))=FALSE,VLOOKUP($A152,DSLOP,DS_THI!C$4,0),"")</f>
        <v>#REF!</v>
      </c>
      <c r="D152" s="23" t="e">
        <f>IF(ISNA(VLOOKUP($A152,DSLOP,DS_THI!D$4,0))=FALSE,VLOOKUP($A152,DSLOP,DS_THI!D$4,0),"")</f>
        <v>#REF!</v>
      </c>
      <c r="E152" s="24" t="e">
        <f>IF(ISNA(VLOOKUP($A152,DSLOP,DS_THI!E$4,0))=FALSE,VLOOKUP($A152,DSLOP,DS_THI!E$4,0),"")</f>
        <v>#REF!</v>
      </c>
      <c r="F152" s="25" t="e">
        <f>IF(ISNA(VLOOKUP($A152,DSLOP,IN_DTK!G$5,0))=FALSE,VLOOKUP($A152,DSLOP,IN_DTK!G$5,0),"")</f>
        <v>#REF!</v>
      </c>
      <c r="G152" s="25"/>
      <c r="H152" s="59" t="e">
        <f>IF($C152&lt;&gt;0,IF(ISNA(VLOOKUP($A152,DSLOP,DS_NLP!H$5,0))=FALSE,VLOOKUP($A152,DSLOP,DS_NLP!H$5,0),""),"")</f>
        <v>#REF!</v>
      </c>
    </row>
    <row r="153" spans="1:8" s="14" customFormat="1" ht="18.75" customHeight="1">
      <c r="A153" s="13">
        <v>146</v>
      </c>
      <c r="B153" s="22">
        <v>146</v>
      </c>
      <c r="C153" s="22" t="e">
        <f>IF(ISNA(VLOOKUP($A153,DSLOP,DS_THI!C$4,0))=FALSE,VLOOKUP($A153,DSLOP,DS_THI!C$4,0),"")</f>
        <v>#REF!</v>
      </c>
      <c r="D153" s="23" t="e">
        <f>IF(ISNA(VLOOKUP($A153,DSLOP,DS_THI!D$4,0))=FALSE,VLOOKUP($A153,DSLOP,DS_THI!D$4,0),"")</f>
        <v>#REF!</v>
      </c>
      <c r="E153" s="24" t="e">
        <f>IF(ISNA(VLOOKUP($A153,DSLOP,DS_THI!E$4,0))=FALSE,VLOOKUP($A153,DSLOP,DS_THI!E$4,0),"")</f>
        <v>#REF!</v>
      </c>
      <c r="F153" s="25" t="e">
        <f>IF(ISNA(VLOOKUP($A153,DSLOP,IN_DTK!G$5,0))=FALSE,VLOOKUP($A153,DSLOP,IN_DTK!G$5,0),"")</f>
        <v>#REF!</v>
      </c>
      <c r="G153" s="25"/>
      <c r="H153" s="59" t="e">
        <f>IF($C153&lt;&gt;0,IF(ISNA(VLOOKUP($A153,DSLOP,DS_NLP!H$5,0))=FALSE,VLOOKUP($A153,DSLOP,DS_NLP!H$5,0),""),"")</f>
        <v>#REF!</v>
      </c>
    </row>
    <row r="154" spans="1:8" s="14" customFormat="1" ht="18.75" customHeight="1">
      <c r="A154" s="13">
        <v>147</v>
      </c>
      <c r="B154" s="22">
        <v>147</v>
      </c>
      <c r="C154" s="22" t="e">
        <f>IF(ISNA(VLOOKUP($A154,DSLOP,DS_THI!C$4,0))=FALSE,VLOOKUP($A154,DSLOP,DS_THI!C$4,0),"")</f>
        <v>#REF!</v>
      </c>
      <c r="D154" s="23" t="e">
        <f>IF(ISNA(VLOOKUP($A154,DSLOP,DS_THI!D$4,0))=FALSE,VLOOKUP($A154,DSLOP,DS_THI!D$4,0),"")</f>
        <v>#REF!</v>
      </c>
      <c r="E154" s="24" t="e">
        <f>IF(ISNA(VLOOKUP($A154,DSLOP,DS_THI!E$4,0))=FALSE,VLOOKUP($A154,DSLOP,DS_THI!E$4,0),"")</f>
        <v>#REF!</v>
      </c>
      <c r="F154" s="25" t="e">
        <f>IF(ISNA(VLOOKUP($A154,DSLOP,IN_DTK!G$5,0))=FALSE,VLOOKUP($A154,DSLOP,IN_DTK!G$5,0),"")</f>
        <v>#REF!</v>
      </c>
      <c r="G154" s="25"/>
      <c r="H154" s="59" t="e">
        <f>IF($C154&lt;&gt;0,IF(ISNA(VLOOKUP($A154,DSLOP,DS_NLP!H$5,0))=FALSE,VLOOKUP($A154,DSLOP,DS_NLP!H$5,0),""),"")</f>
        <v>#REF!</v>
      </c>
    </row>
    <row r="155" spans="1:8" s="14" customFormat="1" ht="18.75" customHeight="1">
      <c r="A155" s="13">
        <v>148</v>
      </c>
      <c r="B155" s="22">
        <v>148</v>
      </c>
      <c r="C155" s="22" t="e">
        <f>IF(ISNA(VLOOKUP($A155,DSLOP,DS_THI!C$4,0))=FALSE,VLOOKUP($A155,DSLOP,DS_THI!C$4,0),"")</f>
        <v>#REF!</v>
      </c>
      <c r="D155" s="23" t="e">
        <f>IF(ISNA(VLOOKUP($A155,DSLOP,DS_THI!D$4,0))=FALSE,VLOOKUP($A155,DSLOP,DS_THI!D$4,0),"")</f>
        <v>#REF!</v>
      </c>
      <c r="E155" s="24" t="e">
        <f>IF(ISNA(VLOOKUP($A155,DSLOP,DS_THI!E$4,0))=FALSE,VLOOKUP($A155,DSLOP,DS_THI!E$4,0),"")</f>
        <v>#REF!</v>
      </c>
      <c r="F155" s="25" t="e">
        <f>IF(ISNA(VLOOKUP($A155,DSLOP,IN_DTK!G$5,0))=FALSE,VLOOKUP($A155,DSLOP,IN_DTK!G$5,0),"")</f>
        <v>#REF!</v>
      </c>
      <c r="G155" s="25"/>
      <c r="H155" s="59" t="e">
        <f>IF($C155&lt;&gt;0,IF(ISNA(VLOOKUP($A155,DSLOP,DS_NLP!H$5,0))=FALSE,VLOOKUP($A155,DSLOP,DS_NLP!H$5,0),""),"")</f>
        <v>#REF!</v>
      </c>
    </row>
    <row r="156" spans="1:8" s="14" customFormat="1" ht="18.75" customHeight="1">
      <c r="A156" s="13">
        <v>149</v>
      </c>
      <c r="B156" s="22">
        <v>149</v>
      </c>
      <c r="C156" s="22" t="e">
        <f>IF(ISNA(VLOOKUP($A156,DSLOP,DS_THI!C$4,0))=FALSE,VLOOKUP($A156,DSLOP,DS_THI!C$4,0),"")</f>
        <v>#REF!</v>
      </c>
      <c r="D156" s="23" t="e">
        <f>IF(ISNA(VLOOKUP($A156,DSLOP,DS_THI!D$4,0))=FALSE,VLOOKUP($A156,DSLOP,DS_THI!D$4,0),"")</f>
        <v>#REF!</v>
      </c>
      <c r="E156" s="24" t="e">
        <f>IF(ISNA(VLOOKUP($A156,DSLOP,DS_THI!E$4,0))=FALSE,VLOOKUP($A156,DSLOP,DS_THI!E$4,0),"")</f>
        <v>#REF!</v>
      </c>
      <c r="F156" s="25" t="e">
        <f>IF(ISNA(VLOOKUP($A156,DSLOP,IN_DTK!G$5,0))=FALSE,VLOOKUP($A156,DSLOP,IN_DTK!G$5,0),"")</f>
        <v>#REF!</v>
      </c>
      <c r="G156" s="25"/>
      <c r="H156" s="59" t="e">
        <f>IF($C156&lt;&gt;0,IF(ISNA(VLOOKUP($A156,DSLOP,DS_NLP!H$5,0))=FALSE,VLOOKUP($A156,DSLOP,DS_NLP!H$5,0),""),"")</f>
        <v>#REF!</v>
      </c>
    </row>
    <row r="157" spans="1:8" s="14" customFormat="1" ht="18.75" customHeight="1">
      <c r="A157" s="13">
        <v>150</v>
      </c>
      <c r="B157" s="22">
        <v>150</v>
      </c>
      <c r="C157" s="22" t="e">
        <f>IF(ISNA(VLOOKUP($A157,DSLOP,DS_THI!C$4,0))=FALSE,VLOOKUP($A157,DSLOP,DS_THI!C$4,0),"")</f>
        <v>#REF!</v>
      </c>
      <c r="D157" s="23" t="e">
        <f>IF(ISNA(VLOOKUP($A157,DSLOP,DS_THI!D$4,0))=FALSE,VLOOKUP($A157,DSLOP,DS_THI!D$4,0),"")</f>
        <v>#REF!</v>
      </c>
      <c r="E157" s="24" t="e">
        <f>IF(ISNA(VLOOKUP($A157,DSLOP,DS_THI!E$4,0))=FALSE,VLOOKUP($A157,DSLOP,DS_THI!E$4,0),"")</f>
        <v>#REF!</v>
      </c>
      <c r="F157" s="25" t="e">
        <f>IF(ISNA(VLOOKUP($A157,DSLOP,IN_DTK!G$5,0))=FALSE,VLOOKUP($A157,DSLOP,IN_DTK!G$5,0),"")</f>
        <v>#REF!</v>
      </c>
      <c r="G157" s="25"/>
      <c r="H157" s="59" t="e">
        <f>IF($C157&lt;&gt;0,IF(ISNA(VLOOKUP($A157,DSLOP,DS_NLP!H$5,0))=FALSE,VLOOKUP($A157,DSLOP,DS_NLP!H$5,0),""),"")</f>
        <v>#REF!</v>
      </c>
    </row>
    <row r="158" spans="1:8" s="14" customFormat="1" ht="18.75" customHeight="1">
      <c r="A158" s="13">
        <v>151</v>
      </c>
      <c r="B158" s="22">
        <v>151</v>
      </c>
      <c r="C158" s="22" t="e">
        <f>IF(ISNA(VLOOKUP($A158,DSLOP,DS_THI!C$4,0))=FALSE,VLOOKUP($A158,DSLOP,DS_THI!C$4,0),"")</f>
        <v>#REF!</v>
      </c>
      <c r="D158" s="23" t="e">
        <f>IF(ISNA(VLOOKUP($A158,DSLOP,DS_THI!D$4,0))=FALSE,VLOOKUP($A158,DSLOP,DS_THI!D$4,0),"")</f>
        <v>#REF!</v>
      </c>
      <c r="E158" s="24" t="e">
        <f>IF(ISNA(VLOOKUP($A158,DSLOP,DS_THI!E$4,0))=FALSE,VLOOKUP($A158,DSLOP,DS_THI!E$4,0),"")</f>
        <v>#REF!</v>
      </c>
      <c r="F158" s="25" t="e">
        <f>IF(ISNA(VLOOKUP($A158,DSLOP,IN_DTK!G$5,0))=FALSE,VLOOKUP($A158,DSLOP,IN_DTK!G$5,0),"")</f>
        <v>#REF!</v>
      </c>
      <c r="G158" s="25"/>
      <c r="H158" s="59" t="e">
        <f>IF($C158&lt;&gt;0,IF(ISNA(VLOOKUP($A158,DSLOP,DS_NLP!H$5,0))=FALSE,VLOOKUP($A158,DSLOP,DS_NLP!H$5,0),""),"")</f>
        <v>#REF!</v>
      </c>
    </row>
    <row r="159" spans="1:8" s="14" customFormat="1" ht="18.75" customHeight="1">
      <c r="A159" s="13">
        <v>152</v>
      </c>
      <c r="B159" s="22">
        <v>152</v>
      </c>
      <c r="C159" s="22" t="e">
        <f>IF(ISNA(VLOOKUP($A159,DSLOP,DS_THI!C$4,0))=FALSE,VLOOKUP($A159,DSLOP,DS_THI!C$4,0),"")</f>
        <v>#REF!</v>
      </c>
      <c r="D159" s="23" t="e">
        <f>IF(ISNA(VLOOKUP($A159,DSLOP,DS_THI!D$4,0))=FALSE,VLOOKUP($A159,DSLOP,DS_THI!D$4,0),"")</f>
        <v>#REF!</v>
      </c>
      <c r="E159" s="24" t="e">
        <f>IF(ISNA(VLOOKUP($A159,DSLOP,DS_THI!E$4,0))=FALSE,VLOOKUP($A159,DSLOP,DS_THI!E$4,0),"")</f>
        <v>#REF!</v>
      </c>
      <c r="F159" s="25" t="e">
        <f>IF(ISNA(VLOOKUP($A159,DSLOP,IN_DTK!G$5,0))=FALSE,VLOOKUP($A159,DSLOP,IN_DTK!G$5,0),"")</f>
        <v>#REF!</v>
      </c>
      <c r="G159" s="25"/>
      <c r="H159" s="59" t="e">
        <f>IF($C159&lt;&gt;0,IF(ISNA(VLOOKUP($A159,DSLOP,DS_NLP!H$5,0))=FALSE,VLOOKUP($A159,DSLOP,DS_NLP!H$5,0),""),"")</f>
        <v>#REF!</v>
      </c>
    </row>
    <row r="160" spans="1:8" s="14" customFormat="1" ht="18.75" customHeight="1">
      <c r="A160" s="13">
        <v>153</v>
      </c>
      <c r="B160" s="22">
        <v>153</v>
      </c>
      <c r="C160" s="22" t="e">
        <f>IF(ISNA(VLOOKUP($A160,DSLOP,DS_THI!C$4,0))=FALSE,VLOOKUP($A160,DSLOP,DS_THI!C$4,0),"")</f>
        <v>#REF!</v>
      </c>
      <c r="D160" s="23" t="e">
        <f>IF(ISNA(VLOOKUP($A160,DSLOP,DS_THI!D$4,0))=FALSE,VLOOKUP($A160,DSLOP,DS_THI!D$4,0),"")</f>
        <v>#REF!</v>
      </c>
      <c r="E160" s="24" t="e">
        <f>IF(ISNA(VLOOKUP($A160,DSLOP,DS_THI!E$4,0))=FALSE,VLOOKUP($A160,DSLOP,DS_THI!E$4,0),"")</f>
        <v>#REF!</v>
      </c>
      <c r="F160" s="25" t="e">
        <f>IF(ISNA(VLOOKUP($A160,DSLOP,IN_DTK!G$5,0))=FALSE,VLOOKUP($A160,DSLOP,IN_DTK!G$5,0),"")</f>
        <v>#REF!</v>
      </c>
      <c r="G160" s="25"/>
      <c r="H160" s="59" t="e">
        <f>IF($C160&lt;&gt;0,IF(ISNA(VLOOKUP($A160,DSLOP,DS_NLP!H$5,0))=FALSE,VLOOKUP($A160,DSLOP,DS_NLP!H$5,0),""),"")</f>
        <v>#REF!</v>
      </c>
    </row>
    <row r="161" spans="1:8" s="14" customFormat="1" ht="18.75" customHeight="1">
      <c r="A161" s="13">
        <v>154</v>
      </c>
      <c r="B161" s="22">
        <v>154</v>
      </c>
      <c r="C161" s="22" t="e">
        <f>IF(ISNA(VLOOKUP($A161,DSLOP,DS_THI!C$4,0))=FALSE,VLOOKUP($A161,DSLOP,DS_THI!C$4,0),"")</f>
        <v>#REF!</v>
      </c>
      <c r="D161" s="23" t="e">
        <f>IF(ISNA(VLOOKUP($A161,DSLOP,DS_THI!D$4,0))=FALSE,VLOOKUP($A161,DSLOP,DS_THI!D$4,0),"")</f>
        <v>#REF!</v>
      </c>
      <c r="E161" s="24" t="e">
        <f>IF(ISNA(VLOOKUP($A161,DSLOP,DS_THI!E$4,0))=FALSE,VLOOKUP($A161,DSLOP,DS_THI!E$4,0),"")</f>
        <v>#REF!</v>
      </c>
      <c r="F161" s="25" t="e">
        <f>IF(ISNA(VLOOKUP($A161,DSLOP,IN_DTK!G$5,0))=FALSE,VLOOKUP($A161,DSLOP,IN_DTK!G$5,0),"")</f>
        <v>#REF!</v>
      </c>
      <c r="G161" s="25"/>
      <c r="H161" s="59" t="e">
        <f>IF($C161&lt;&gt;0,IF(ISNA(VLOOKUP($A161,DSLOP,DS_NLP!H$5,0))=FALSE,VLOOKUP($A161,DSLOP,DS_NLP!H$5,0),""),"")</f>
        <v>#REF!</v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0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704"/>
  <sheetViews>
    <sheetView workbookViewId="0">
      <selection activeCell="C704" sqref="C704"/>
    </sheetView>
  </sheetViews>
  <sheetFormatPr defaultRowHeight="12.75"/>
  <cols>
    <col min="1" max="2" width="9.140625" style="95"/>
    <col min="3" max="3" width="12.85546875" style="96" bestFit="1" customWidth="1"/>
    <col min="4" max="4" width="85.7109375" style="97" bestFit="1" customWidth="1"/>
    <col min="5" max="5" width="6.5703125" style="95" bestFit="1" customWidth="1"/>
    <col min="6" max="6" width="6.7109375" style="95" bestFit="1" customWidth="1"/>
    <col min="7" max="7" width="10.140625" style="95" bestFit="1" customWidth="1"/>
    <col min="8" max="11" width="9.140625" style="98"/>
    <col min="12" max="12" width="25" style="98" customWidth="1"/>
    <col min="13" max="20" width="9.140625" style="98"/>
    <col min="21" max="16384" width="9.140625" style="94"/>
  </cols>
  <sheetData>
    <row r="1" spans="1:20" ht="25.5" customHeight="1">
      <c r="A1" s="204" t="s">
        <v>130</v>
      </c>
      <c r="B1" s="204"/>
      <c r="C1" s="204"/>
      <c r="D1" s="306" t="s">
        <v>131</v>
      </c>
      <c r="E1" s="307" t="s">
        <v>132</v>
      </c>
      <c r="F1" s="307" t="s">
        <v>133</v>
      </c>
      <c r="G1" s="307" t="s">
        <v>134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40.5" hidden="1">
      <c r="A2" s="205" t="s">
        <v>135</v>
      </c>
      <c r="B2" s="206" t="s">
        <v>136</v>
      </c>
      <c r="C2" s="206"/>
      <c r="D2" s="306"/>
      <c r="E2" s="307"/>
      <c r="F2" s="307"/>
      <c r="G2" s="307"/>
      <c r="H2" s="93"/>
      <c r="I2" s="93"/>
      <c r="J2" s="93"/>
      <c r="K2" s="188" t="s">
        <v>240</v>
      </c>
      <c r="L2" s="188" t="s">
        <v>241</v>
      </c>
      <c r="M2" s="93"/>
      <c r="N2" s="93"/>
      <c r="O2" s="93"/>
      <c r="P2" s="93"/>
      <c r="Q2" s="93"/>
      <c r="R2" s="93"/>
      <c r="S2" s="93"/>
      <c r="T2" s="93"/>
    </row>
    <row r="3" spans="1:20" hidden="1">
      <c r="A3" s="190" t="s">
        <v>142</v>
      </c>
      <c r="B3" s="190">
        <v>601</v>
      </c>
      <c r="C3" s="191" t="str">
        <f t="shared" ref="C3:C69" si="0">A3&amp;B3</f>
        <v>ACC601</v>
      </c>
      <c r="D3" s="192" t="s">
        <v>143</v>
      </c>
      <c r="E3" s="190">
        <v>3</v>
      </c>
      <c r="F3" s="190">
        <v>2</v>
      </c>
      <c r="G3" s="190">
        <v>1</v>
      </c>
      <c r="K3" s="98" t="s">
        <v>233</v>
      </c>
      <c r="L3" s="98" t="s">
        <v>234</v>
      </c>
    </row>
    <row r="4" spans="1:20" hidden="1">
      <c r="A4" s="190" t="s">
        <v>142</v>
      </c>
      <c r="B4" s="190">
        <v>603</v>
      </c>
      <c r="C4" s="191" t="str">
        <f t="shared" si="0"/>
        <v>ACC603</v>
      </c>
      <c r="D4" s="192" t="s">
        <v>144</v>
      </c>
      <c r="E4" s="190">
        <v>3</v>
      </c>
      <c r="F4" s="190">
        <v>2</v>
      </c>
      <c r="G4" s="190">
        <v>1</v>
      </c>
      <c r="K4" s="98" t="s">
        <v>235</v>
      </c>
      <c r="L4" s="98" t="s">
        <v>236</v>
      </c>
    </row>
    <row r="5" spans="1:20" hidden="1">
      <c r="A5" s="190" t="s">
        <v>142</v>
      </c>
      <c r="B5" s="190">
        <v>604</v>
      </c>
      <c r="C5" s="191" t="str">
        <f t="shared" si="0"/>
        <v>ACC604</v>
      </c>
      <c r="D5" s="192" t="s">
        <v>145</v>
      </c>
      <c r="E5" s="190">
        <v>2</v>
      </c>
      <c r="F5" s="190">
        <v>2</v>
      </c>
      <c r="G5" s="190"/>
      <c r="K5" s="98" t="s">
        <v>237</v>
      </c>
      <c r="L5" s="98" t="s">
        <v>238</v>
      </c>
    </row>
    <row r="6" spans="1:20" hidden="1">
      <c r="A6" s="190" t="s">
        <v>142</v>
      </c>
      <c r="B6" s="190">
        <v>605</v>
      </c>
      <c r="C6" s="191" t="str">
        <f t="shared" si="0"/>
        <v>ACC605</v>
      </c>
      <c r="D6" s="192" t="s">
        <v>187</v>
      </c>
      <c r="E6" s="190">
        <v>2</v>
      </c>
      <c r="F6" s="190">
        <v>2</v>
      </c>
      <c r="G6" s="190"/>
      <c r="K6" s="98" t="s">
        <v>239</v>
      </c>
      <c r="L6" s="98" t="s">
        <v>299</v>
      </c>
    </row>
    <row r="7" spans="1:20" hidden="1">
      <c r="A7" s="190" t="s">
        <v>142</v>
      </c>
      <c r="B7" s="190">
        <v>606</v>
      </c>
      <c r="C7" s="191" t="str">
        <f t="shared" si="0"/>
        <v>ACC606</v>
      </c>
      <c r="D7" s="192" t="s">
        <v>147</v>
      </c>
      <c r="E7" s="190">
        <v>3</v>
      </c>
      <c r="F7" s="190">
        <v>2</v>
      </c>
      <c r="G7" s="190">
        <v>1</v>
      </c>
      <c r="K7" s="98" t="s">
        <v>248</v>
      </c>
      <c r="L7" s="98" t="s">
        <v>236</v>
      </c>
    </row>
    <row r="8" spans="1:20" hidden="1">
      <c r="A8" s="190" t="s">
        <v>249</v>
      </c>
      <c r="B8" s="190">
        <v>702</v>
      </c>
      <c r="C8" s="191" t="str">
        <f t="shared" si="0"/>
        <v>AE702</v>
      </c>
      <c r="D8" s="192" t="s">
        <v>148</v>
      </c>
      <c r="E8" s="190">
        <v>2</v>
      </c>
      <c r="F8" s="190"/>
      <c r="G8" s="190"/>
      <c r="K8" s="98" t="s">
        <v>247</v>
      </c>
      <c r="L8" s="98" t="s">
        <v>238</v>
      </c>
    </row>
    <row r="9" spans="1:20" hidden="1">
      <c r="A9" s="190" t="s">
        <v>149</v>
      </c>
      <c r="B9" s="190">
        <v>607</v>
      </c>
      <c r="C9" s="191" t="str">
        <f t="shared" si="0"/>
        <v>AUD607</v>
      </c>
      <c r="D9" s="192" t="s">
        <v>150</v>
      </c>
      <c r="E9" s="190">
        <v>2</v>
      </c>
      <c r="F9" s="190">
        <v>2</v>
      </c>
      <c r="G9" s="190"/>
      <c r="K9" s="98" t="s">
        <v>268</v>
      </c>
      <c r="L9" s="98" t="s">
        <v>236</v>
      </c>
    </row>
    <row r="10" spans="1:20" hidden="1">
      <c r="A10" s="190" t="s">
        <v>149</v>
      </c>
      <c r="B10" s="190">
        <v>608</v>
      </c>
      <c r="C10" s="191" t="str">
        <f t="shared" si="0"/>
        <v>AUD608</v>
      </c>
      <c r="D10" s="192" t="s">
        <v>151</v>
      </c>
      <c r="E10" s="190">
        <v>2</v>
      </c>
      <c r="F10" s="190">
        <v>2</v>
      </c>
      <c r="G10" s="190"/>
      <c r="K10" s="207" t="s">
        <v>295</v>
      </c>
      <c r="L10" s="207" t="s">
        <v>296</v>
      </c>
    </row>
    <row r="11" spans="1:20" hidden="1">
      <c r="A11" s="190" t="s">
        <v>149</v>
      </c>
      <c r="B11" s="190">
        <v>609</v>
      </c>
      <c r="C11" s="191" t="str">
        <f t="shared" si="0"/>
        <v>AUD609</v>
      </c>
      <c r="D11" s="192" t="s">
        <v>152</v>
      </c>
      <c r="E11" s="190">
        <v>2</v>
      </c>
      <c r="F11" s="190">
        <v>2</v>
      </c>
      <c r="G11" s="190"/>
      <c r="K11" s="207" t="s">
        <v>294</v>
      </c>
      <c r="L11" s="207" t="s">
        <v>296</v>
      </c>
    </row>
    <row r="12" spans="1:20" hidden="1">
      <c r="A12" s="190" t="s">
        <v>149</v>
      </c>
      <c r="B12" s="190">
        <v>624</v>
      </c>
      <c r="C12" s="191" t="str">
        <f t="shared" si="0"/>
        <v>AUD624</v>
      </c>
      <c r="D12" s="192" t="s">
        <v>153</v>
      </c>
      <c r="E12" s="190">
        <v>3</v>
      </c>
      <c r="F12" s="190">
        <v>2</v>
      </c>
      <c r="G12" s="190">
        <v>1</v>
      </c>
      <c r="K12" s="98" t="s">
        <v>297</v>
      </c>
      <c r="L12" s="98" t="s">
        <v>298</v>
      </c>
    </row>
    <row r="13" spans="1:20" hidden="1">
      <c r="A13" s="190" t="s">
        <v>154</v>
      </c>
      <c r="B13" s="190">
        <v>684</v>
      </c>
      <c r="C13" s="191" t="str">
        <f t="shared" si="0"/>
        <v>COM684</v>
      </c>
      <c r="D13" s="192" t="s">
        <v>155</v>
      </c>
      <c r="E13" s="190">
        <v>2</v>
      </c>
      <c r="F13" s="190">
        <v>2</v>
      </c>
      <c r="G13" s="190"/>
      <c r="K13" s="98" t="s">
        <v>1396</v>
      </c>
      <c r="L13" s="98" t="s">
        <v>1395</v>
      </c>
    </row>
    <row r="14" spans="1:20" hidden="1">
      <c r="A14" s="190" t="s">
        <v>156</v>
      </c>
      <c r="B14" s="190">
        <v>512</v>
      </c>
      <c r="C14" s="191" t="str">
        <f t="shared" si="0"/>
        <v>CS512</v>
      </c>
      <c r="D14" s="192" t="s">
        <v>157</v>
      </c>
      <c r="E14" s="190">
        <v>3</v>
      </c>
      <c r="F14" s="190">
        <v>2</v>
      </c>
      <c r="G14" s="190">
        <v>1</v>
      </c>
      <c r="K14" s="98" t="s">
        <v>1404</v>
      </c>
      <c r="L14" s="98" t="s">
        <v>236</v>
      </c>
    </row>
    <row r="15" spans="1:20" hidden="1">
      <c r="A15" s="193" t="s">
        <v>156</v>
      </c>
      <c r="B15" s="193">
        <v>609</v>
      </c>
      <c r="C15" s="194" t="str">
        <f t="shared" si="0"/>
        <v>CS609</v>
      </c>
      <c r="D15" s="195" t="s">
        <v>158</v>
      </c>
      <c r="E15" s="193">
        <v>2</v>
      </c>
      <c r="F15" s="193"/>
      <c r="G15" s="193"/>
      <c r="K15" s="98" t="s">
        <v>1410</v>
      </c>
      <c r="L15" s="98" t="s">
        <v>238</v>
      </c>
    </row>
    <row r="16" spans="1:20" hidden="1">
      <c r="A16" s="190" t="s">
        <v>156</v>
      </c>
      <c r="B16" s="190">
        <v>607</v>
      </c>
      <c r="C16" s="191" t="str">
        <f t="shared" si="0"/>
        <v>CS607</v>
      </c>
      <c r="D16" s="192" t="s">
        <v>159</v>
      </c>
      <c r="E16" s="190">
        <v>2</v>
      </c>
      <c r="F16" s="190"/>
      <c r="G16" s="190"/>
      <c r="K16" s="98" t="s">
        <v>1411</v>
      </c>
      <c r="L16" s="98" t="s">
        <v>238</v>
      </c>
    </row>
    <row r="17" spans="1:12" hidden="1">
      <c r="A17" s="190" t="s">
        <v>156</v>
      </c>
      <c r="B17" s="190">
        <v>608</v>
      </c>
      <c r="C17" s="191" t="str">
        <f t="shared" si="0"/>
        <v>CS608</v>
      </c>
      <c r="D17" s="192" t="s">
        <v>160</v>
      </c>
      <c r="E17" s="190">
        <v>2</v>
      </c>
      <c r="F17" s="190"/>
      <c r="G17" s="190"/>
      <c r="K17" s="98" t="s">
        <v>1412</v>
      </c>
      <c r="L17" s="98" t="s">
        <v>197</v>
      </c>
    </row>
    <row r="18" spans="1:12" hidden="1">
      <c r="A18" s="190" t="s">
        <v>156</v>
      </c>
      <c r="B18" s="190">
        <v>616</v>
      </c>
      <c r="C18" s="191" t="str">
        <f t="shared" si="0"/>
        <v>CS616</v>
      </c>
      <c r="D18" s="192" t="s">
        <v>161</v>
      </c>
      <c r="E18" s="190">
        <v>2</v>
      </c>
      <c r="F18" s="190"/>
      <c r="G18" s="190"/>
      <c r="K18" s="98" t="s">
        <v>1413</v>
      </c>
      <c r="L18" s="98" t="s">
        <v>197</v>
      </c>
    </row>
    <row r="19" spans="1:12" hidden="1">
      <c r="A19" s="190" t="s">
        <v>156</v>
      </c>
      <c r="B19" s="190">
        <v>662</v>
      </c>
      <c r="C19" s="191" t="str">
        <f t="shared" si="0"/>
        <v>CS662</v>
      </c>
      <c r="D19" s="192" t="s">
        <v>162</v>
      </c>
      <c r="E19" s="190">
        <v>2</v>
      </c>
      <c r="F19" s="190"/>
      <c r="G19" s="190"/>
    </row>
    <row r="20" spans="1:12" hidden="1">
      <c r="A20" s="190" t="s">
        <v>156</v>
      </c>
      <c r="B20" s="190">
        <v>676</v>
      </c>
      <c r="C20" s="191" t="str">
        <f t="shared" si="0"/>
        <v>CS676</v>
      </c>
      <c r="D20" s="192" t="s">
        <v>163</v>
      </c>
      <c r="E20" s="190">
        <v>3</v>
      </c>
      <c r="F20" s="190">
        <v>2</v>
      </c>
      <c r="G20" s="190">
        <v>1</v>
      </c>
    </row>
    <row r="21" spans="1:12" hidden="1">
      <c r="A21" s="190" t="s">
        <v>156</v>
      </c>
      <c r="B21" s="190">
        <v>702</v>
      </c>
      <c r="C21" s="191" t="str">
        <f t="shared" si="0"/>
        <v>CS702</v>
      </c>
      <c r="D21" s="192" t="s">
        <v>164</v>
      </c>
      <c r="E21" s="190">
        <v>3</v>
      </c>
      <c r="F21" s="190">
        <v>2</v>
      </c>
      <c r="G21" s="190">
        <v>1</v>
      </c>
    </row>
    <row r="22" spans="1:12" hidden="1">
      <c r="A22" s="190" t="s">
        <v>156</v>
      </c>
      <c r="B22" s="190">
        <v>703</v>
      </c>
      <c r="C22" s="191" t="str">
        <f t="shared" si="0"/>
        <v>CS703</v>
      </c>
      <c r="D22" s="192" t="s">
        <v>165</v>
      </c>
      <c r="E22" s="190">
        <v>2</v>
      </c>
      <c r="F22" s="190"/>
      <c r="G22" s="190"/>
    </row>
    <row r="23" spans="1:12" hidden="1">
      <c r="A23" s="190" t="s">
        <v>156</v>
      </c>
      <c r="B23" s="190">
        <v>705</v>
      </c>
      <c r="C23" s="191" t="str">
        <f t="shared" si="0"/>
        <v>CS705</v>
      </c>
      <c r="D23" s="192" t="s">
        <v>166</v>
      </c>
      <c r="E23" s="190">
        <v>2</v>
      </c>
      <c r="F23" s="190"/>
      <c r="G23" s="190"/>
    </row>
    <row r="24" spans="1:12" hidden="1">
      <c r="A24" s="190" t="s">
        <v>156</v>
      </c>
      <c r="B24" s="190">
        <v>709</v>
      </c>
      <c r="C24" s="191" t="str">
        <f t="shared" si="0"/>
        <v>CS709</v>
      </c>
      <c r="D24" s="192" t="s">
        <v>167</v>
      </c>
      <c r="E24" s="190">
        <v>2</v>
      </c>
      <c r="F24" s="190"/>
      <c r="G24" s="190"/>
    </row>
    <row r="25" spans="1:12" hidden="1">
      <c r="A25" s="190" t="s">
        <v>156</v>
      </c>
      <c r="B25" s="190">
        <v>720</v>
      </c>
      <c r="C25" s="191" t="str">
        <f t="shared" si="0"/>
        <v>CS720</v>
      </c>
      <c r="D25" s="192" t="s">
        <v>168</v>
      </c>
      <c r="E25" s="190">
        <v>3</v>
      </c>
      <c r="F25" s="190">
        <v>2</v>
      </c>
      <c r="G25" s="190">
        <v>1</v>
      </c>
    </row>
    <row r="26" spans="1:12" hidden="1">
      <c r="A26" s="190" t="s">
        <v>156</v>
      </c>
      <c r="B26" s="190">
        <v>753</v>
      </c>
      <c r="C26" s="191" t="str">
        <f t="shared" si="0"/>
        <v>CS753</v>
      </c>
      <c r="D26" s="192" t="s">
        <v>169</v>
      </c>
      <c r="E26" s="190">
        <v>2</v>
      </c>
      <c r="F26" s="190"/>
      <c r="G26" s="190"/>
    </row>
    <row r="27" spans="1:12" hidden="1">
      <c r="A27" s="190" t="s">
        <v>170</v>
      </c>
      <c r="B27" s="190">
        <v>602</v>
      </c>
      <c r="C27" s="191" t="str">
        <f t="shared" si="0"/>
        <v>ECO602</v>
      </c>
      <c r="D27" s="192" t="s">
        <v>171</v>
      </c>
      <c r="E27" s="190">
        <v>3</v>
      </c>
      <c r="F27" s="190">
        <v>2</v>
      </c>
      <c r="G27" s="190">
        <v>1</v>
      </c>
    </row>
    <row r="28" spans="1:12" hidden="1">
      <c r="A28" s="190" t="s">
        <v>170</v>
      </c>
      <c r="B28" s="190">
        <v>614</v>
      </c>
      <c r="C28" s="191" t="str">
        <f t="shared" si="0"/>
        <v>ECO614</v>
      </c>
      <c r="D28" s="192" t="s">
        <v>172</v>
      </c>
      <c r="E28" s="190">
        <v>3</v>
      </c>
      <c r="F28" s="190">
        <v>2</v>
      </c>
      <c r="G28" s="190">
        <v>1</v>
      </c>
    </row>
    <row r="29" spans="1:12" hidden="1">
      <c r="A29" s="190" t="s">
        <v>170</v>
      </c>
      <c r="B29" s="190">
        <v>651</v>
      </c>
      <c r="C29" s="191" t="str">
        <f t="shared" si="0"/>
        <v>ECO651</v>
      </c>
      <c r="D29" s="192" t="s">
        <v>173</v>
      </c>
      <c r="E29" s="190">
        <v>2</v>
      </c>
      <c r="F29" s="190"/>
      <c r="G29" s="190"/>
    </row>
    <row r="30" spans="1:12" hidden="1">
      <c r="A30" s="190" t="s">
        <v>250</v>
      </c>
      <c r="B30" s="190">
        <v>601</v>
      </c>
      <c r="C30" s="191" t="str">
        <f t="shared" si="0"/>
        <v>ENG601</v>
      </c>
      <c r="D30" s="192" t="s">
        <v>174</v>
      </c>
      <c r="E30" s="190">
        <v>3</v>
      </c>
      <c r="F30" s="190">
        <v>3</v>
      </c>
      <c r="G30" s="190"/>
    </row>
    <row r="31" spans="1:12" hidden="1">
      <c r="A31" s="190" t="s">
        <v>250</v>
      </c>
      <c r="B31" s="190">
        <v>602</v>
      </c>
      <c r="C31" s="191" t="str">
        <f t="shared" si="0"/>
        <v>ENG602</v>
      </c>
      <c r="D31" s="192" t="s">
        <v>175</v>
      </c>
      <c r="E31" s="190">
        <v>3</v>
      </c>
      <c r="F31" s="190">
        <v>3</v>
      </c>
      <c r="G31" s="190"/>
    </row>
    <row r="32" spans="1:12" hidden="1">
      <c r="A32" s="190" t="s">
        <v>250</v>
      </c>
      <c r="B32" s="190">
        <v>701</v>
      </c>
      <c r="C32" s="191" t="str">
        <f t="shared" si="0"/>
        <v>ENG701</v>
      </c>
      <c r="D32" s="192" t="s">
        <v>251</v>
      </c>
      <c r="E32" s="190">
        <v>3</v>
      </c>
      <c r="F32" s="190">
        <v>3</v>
      </c>
      <c r="G32" s="190"/>
    </row>
    <row r="33" spans="1:7" hidden="1">
      <c r="A33" s="190" t="s">
        <v>176</v>
      </c>
      <c r="B33" s="190">
        <v>701</v>
      </c>
      <c r="C33" s="191" t="str">
        <f t="shared" si="0"/>
        <v>ERP701</v>
      </c>
      <c r="D33" s="192" t="s">
        <v>177</v>
      </c>
      <c r="E33" s="190">
        <v>2</v>
      </c>
      <c r="F33" s="190"/>
      <c r="G33" s="190"/>
    </row>
    <row r="34" spans="1:7" hidden="1">
      <c r="A34" s="190" t="s">
        <v>178</v>
      </c>
      <c r="B34" s="190">
        <v>601</v>
      </c>
      <c r="C34" s="191" t="str">
        <f t="shared" si="0"/>
        <v>FIN601</v>
      </c>
      <c r="D34" s="192" t="s">
        <v>179</v>
      </c>
      <c r="E34" s="190">
        <v>3</v>
      </c>
      <c r="F34" s="190">
        <v>2</v>
      </c>
      <c r="G34" s="190"/>
    </row>
    <row r="35" spans="1:7" hidden="1">
      <c r="A35" s="190" t="s">
        <v>178</v>
      </c>
      <c r="B35" s="190">
        <v>615</v>
      </c>
      <c r="C35" s="191" t="str">
        <f t="shared" si="0"/>
        <v>FIN615</v>
      </c>
      <c r="D35" s="192" t="s">
        <v>180</v>
      </c>
      <c r="E35" s="190">
        <v>2</v>
      </c>
      <c r="F35" s="190">
        <v>2</v>
      </c>
      <c r="G35" s="190"/>
    </row>
    <row r="36" spans="1:7" hidden="1">
      <c r="A36" s="190" t="s">
        <v>178</v>
      </c>
      <c r="B36" s="190">
        <v>701</v>
      </c>
      <c r="C36" s="191" t="str">
        <f t="shared" si="0"/>
        <v>FIN701</v>
      </c>
      <c r="D36" s="192" t="s">
        <v>181</v>
      </c>
      <c r="E36" s="190">
        <v>2</v>
      </c>
      <c r="F36" s="190"/>
      <c r="G36" s="190"/>
    </row>
    <row r="37" spans="1:7" hidden="1">
      <c r="A37" s="190" t="s">
        <v>178</v>
      </c>
      <c r="B37" s="190">
        <v>702</v>
      </c>
      <c r="C37" s="191" t="str">
        <f t="shared" si="0"/>
        <v>FIN702</v>
      </c>
      <c r="D37" s="192" t="s">
        <v>182</v>
      </c>
      <c r="E37" s="190">
        <v>2</v>
      </c>
      <c r="F37" s="190">
        <v>2</v>
      </c>
      <c r="G37" s="190"/>
    </row>
    <row r="38" spans="1:7" hidden="1">
      <c r="A38" s="190" t="s">
        <v>178</v>
      </c>
      <c r="B38" s="190">
        <v>702</v>
      </c>
      <c r="C38" s="191" t="str">
        <f t="shared" si="0"/>
        <v>FIN702</v>
      </c>
      <c r="D38" s="192" t="s">
        <v>183</v>
      </c>
      <c r="E38" s="190">
        <v>2</v>
      </c>
      <c r="F38" s="190"/>
      <c r="G38" s="190"/>
    </row>
    <row r="39" spans="1:7" hidden="1">
      <c r="A39" s="190" t="s">
        <v>178</v>
      </c>
      <c r="B39" s="190">
        <v>731</v>
      </c>
      <c r="C39" s="191" t="str">
        <f t="shared" si="0"/>
        <v>FIN731</v>
      </c>
      <c r="D39" s="192" t="s">
        <v>184</v>
      </c>
      <c r="E39" s="190">
        <v>2</v>
      </c>
      <c r="F39" s="190">
        <v>2</v>
      </c>
      <c r="G39" s="190"/>
    </row>
    <row r="40" spans="1:7" hidden="1">
      <c r="A40" s="190" t="s">
        <v>252</v>
      </c>
      <c r="B40" s="190">
        <v>702</v>
      </c>
      <c r="C40" s="191" t="str">
        <f t="shared" si="0"/>
        <v>FS702</v>
      </c>
      <c r="D40" s="192" t="s">
        <v>185</v>
      </c>
      <c r="E40" s="190">
        <v>2</v>
      </c>
      <c r="F40" s="190"/>
      <c r="G40" s="190"/>
    </row>
    <row r="41" spans="1:7" hidden="1">
      <c r="A41" s="190" t="s">
        <v>253</v>
      </c>
      <c r="B41" s="190">
        <v>601</v>
      </c>
      <c r="C41" s="191" t="str">
        <f t="shared" si="0"/>
        <v>HRM601</v>
      </c>
      <c r="D41" s="192" t="s">
        <v>186</v>
      </c>
      <c r="E41" s="190">
        <v>2</v>
      </c>
      <c r="F41" s="190"/>
      <c r="G41" s="190"/>
    </row>
    <row r="42" spans="1:7" hidden="1">
      <c r="A42" s="190" t="s">
        <v>254</v>
      </c>
      <c r="B42" s="190">
        <v>701</v>
      </c>
      <c r="C42" s="191" t="str">
        <f t="shared" si="0"/>
        <v>INA701</v>
      </c>
      <c r="D42" s="192" t="s">
        <v>187</v>
      </c>
      <c r="E42" s="190">
        <v>3</v>
      </c>
      <c r="F42" s="190">
        <v>2</v>
      </c>
      <c r="G42" s="190">
        <v>1</v>
      </c>
    </row>
    <row r="43" spans="1:7" hidden="1">
      <c r="A43" s="190" t="s">
        <v>188</v>
      </c>
      <c r="B43" s="190">
        <v>609</v>
      </c>
      <c r="C43" s="191" t="str">
        <f t="shared" si="0"/>
        <v>IS609</v>
      </c>
      <c r="D43" s="192" t="s">
        <v>189</v>
      </c>
      <c r="E43" s="190">
        <v>2</v>
      </c>
      <c r="F43" s="190"/>
      <c r="G43" s="190"/>
    </row>
    <row r="44" spans="1:7" hidden="1">
      <c r="A44" s="190" t="s">
        <v>188</v>
      </c>
      <c r="B44" s="190">
        <v>632</v>
      </c>
      <c r="C44" s="191" t="str">
        <f t="shared" si="0"/>
        <v>IS632</v>
      </c>
      <c r="D44" s="192" t="s">
        <v>190</v>
      </c>
      <c r="E44" s="190">
        <v>2</v>
      </c>
      <c r="F44" s="190"/>
      <c r="G44" s="190"/>
    </row>
    <row r="45" spans="1:7" hidden="1">
      <c r="A45" s="190" t="s">
        <v>188</v>
      </c>
      <c r="B45" s="190">
        <v>651</v>
      </c>
      <c r="C45" s="191" t="str">
        <f t="shared" si="0"/>
        <v>IS651</v>
      </c>
      <c r="D45" s="192" t="s">
        <v>191</v>
      </c>
      <c r="E45" s="190">
        <v>2</v>
      </c>
      <c r="F45" s="190"/>
      <c r="G45" s="190"/>
    </row>
    <row r="46" spans="1:7" hidden="1">
      <c r="A46" s="190" t="s">
        <v>188</v>
      </c>
      <c r="B46" s="190">
        <v>651</v>
      </c>
      <c r="C46" s="191" t="str">
        <f t="shared" si="0"/>
        <v>IS651</v>
      </c>
      <c r="D46" s="192" t="s">
        <v>192</v>
      </c>
      <c r="E46" s="190">
        <v>2</v>
      </c>
      <c r="F46" s="190"/>
      <c r="G46" s="190"/>
    </row>
    <row r="47" spans="1:7" hidden="1">
      <c r="A47" s="190" t="s">
        <v>188</v>
      </c>
      <c r="B47" s="190">
        <v>681</v>
      </c>
      <c r="C47" s="191" t="str">
        <f t="shared" si="0"/>
        <v>IS681</v>
      </c>
      <c r="D47" s="192" t="s">
        <v>193</v>
      </c>
      <c r="E47" s="190">
        <v>2</v>
      </c>
      <c r="F47" s="190"/>
      <c r="G47" s="190"/>
    </row>
    <row r="48" spans="1:7" hidden="1">
      <c r="A48" s="190" t="s">
        <v>188</v>
      </c>
      <c r="B48" s="190">
        <v>701</v>
      </c>
      <c r="C48" s="191" t="str">
        <f t="shared" si="0"/>
        <v>IS701</v>
      </c>
      <c r="D48" s="192" t="s">
        <v>194</v>
      </c>
      <c r="E48" s="190">
        <v>3</v>
      </c>
      <c r="F48" s="190">
        <v>2</v>
      </c>
      <c r="G48" s="190">
        <v>1</v>
      </c>
    </row>
    <row r="49" spans="1:7" hidden="1">
      <c r="A49" s="190" t="s">
        <v>188</v>
      </c>
      <c r="B49" s="190">
        <v>702</v>
      </c>
      <c r="C49" s="191" t="str">
        <f t="shared" si="0"/>
        <v>IS702</v>
      </c>
      <c r="D49" s="192" t="s">
        <v>195</v>
      </c>
      <c r="E49" s="190">
        <v>2</v>
      </c>
      <c r="F49" s="190"/>
      <c r="G49" s="190"/>
    </row>
    <row r="50" spans="1:7" hidden="1">
      <c r="A50" s="190" t="s">
        <v>188</v>
      </c>
      <c r="B50" s="190">
        <v>722</v>
      </c>
      <c r="C50" s="191" t="str">
        <f t="shared" si="0"/>
        <v>IS722</v>
      </c>
      <c r="D50" s="192" t="s">
        <v>196</v>
      </c>
      <c r="E50" s="190">
        <v>3</v>
      </c>
      <c r="F50" s="190">
        <v>2</v>
      </c>
      <c r="G50" s="190">
        <v>1</v>
      </c>
    </row>
    <row r="51" spans="1:7" hidden="1">
      <c r="A51" s="190" t="s">
        <v>255</v>
      </c>
      <c r="B51" s="190">
        <v>612</v>
      </c>
      <c r="C51" s="191" t="str">
        <f t="shared" si="0"/>
        <v>LAW612</v>
      </c>
      <c r="D51" s="192" t="s">
        <v>197</v>
      </c>
      <c r="E51" s="190">
        <v>2</v>
      </c>
      <c r="F51" s="190">
        <v>2</v>
      </c>
      <c r="G51" s="190"/>
    </row>
    <row r="52" spans="1:7" hidden="1">
      <c r="A52" s="190" t="s">
        <v>198</v>
      </c>
      <c r="B52" s="190">
        <v>601</v>
      </c>
      <c r="C52" s="191" t="str">
        <f t="shared" si="0"/>
        <v>MGO601</v>
      </c>
      <c r="D52" s="192" t="s">
        <v>269</v>
      </c>
      <c r="E52" s="190">
        <v>3</v>
      </c>
      <c r="F52" s="190">
        <v>2</v>
      </c>
      <c r="G52" s="190">
        <v>1</v>
      </c>
    </row>
    <row r="53" spans="1:7" hidden="1">
      <c r="A53" s="190" t="s">
        <v>256</v>
      </c>
      <c r="B53" s="190">
        <v>601</v>
      </c>
      <c r="C53" s="191" t="str">
        <f t="shared" si="0"/>
        <v>MGT601</v>
      </c>
      <c r="D53" s="192" t="s">
        <v>199</v>
      </c>
      <c r="E53" s="190">
        <v>2</v>
      </c>
      <c r="F53" s="190">
        <v>2</v>
      </c>
      <c r="G53" s="190"/>
    </row>
    <row r="54" spans="1:7" hidden="1">
      <c r="A54" s="190" t="s">
        <v>256</v>
      </c>
      <c r="B54" s="190">
        <v>703</v>
      </c>
      <c r="C54" s="191" t="str">
        <f t="shared" si="0"/>
        <v>MGT703</v>
      </c>
      <c r="D54" s="192" t="s">
        <v>200</v>
      </c>
      <c r="E54" s="190">
        <v>3</v>
      </c>
      <c r="F54" s="190">
        <v>2</v>
      </c>
      <c r="G54" s="190">
        <v>1</v>
      </c>
    </row>
    <row r="55" spans="1:7" hidden="1">
      <c r="A55" s="190" t="s">
        <v>201</v>
      </c>
      <c r="B55" s="190">
        <v>651</v>
      </c>
      <c r="C55" s="191" t="str">
        <f t="shared" si="0"/>
        <v>MKT651</v>
      </c>
      <c r="D55" s="192" t="s">
        <v>270</v>
      </c>
      <c r="E55" s="190">
        <v>3</v>
      </c>
      <c r="F55" s="190">
        <v>2</v>
      </c>
      <c r="G55" s="190">
        <v>1</v>
      </c>
    </row>
    <row r="56" spans="1:7" hidden="1">
      <c r="A56" s="190" t="s">
        <v>137</v>
      </c>
      <c r="B56" s="190">
        <v>554</v>
      </c>
      <c r="C56" s="191" t="str">
        <f t="shared" si="0"/>
        <v>MTH554</v>
      </c>
      <c r="D56" s="192" t="s">
        <v>203</v>
      </c>
      <c r="E56" s="190">
        <v>2</v>
      </c>
      <c r="F56" s="190"/>
      <c r="G56" s="190"/>
    </row>
    <row r="57" spans="1:7" hidden="1">
      <c r="A57" s="190" t="s">
        <v>204</v>
      </c>
      <c r="B57" s="190">
        <v>703</v>
      </c>
      <c r="C57" s="191" t="str">
        <f t="shared" si="0"/>
        <v>OB703</v>
      </c>
      <c r="D57" s="192" t="s">
        <v>205</v>
      </c>
      <c r="E57" s="190">
        <v>2</v>
      </c>
      <c r="F57" s="190"/>
      <c r="G57" s="190"/>
    </row>
    <row r="58" spans="1:7" hidden="1">
      <c r="A58" s="190" t="s">
        <v>257</v>
      </c>
      <c r="B58" s="190">
        <v>500</v>
      </c>
      <c r="C58" s="191" t="str">
        <f t="shared" si="0"/>
        <v>PHI500</v>
      </c>
      <c r="D58" s="192" t="s">
        <v>206</v>
      </c>
      <c r="E58" s="190">
        <v>4</v>
      </c>
      <c r="F58" s="190">
        <v>2</v>
      </c>
      <c r="G58" s="190"/>
    </row>
    <row r="59" spans="1:7">
      <c r="A59" s="190" t="s">
        <v>257</v>
      </c>
      <c r="B59" s="190">
        <v>600</v>
      </c>
      <c r="C59" s="191" t="str">
        <f t="shared" si="0"/>
        <v>PHI600</v>
      </c>
      <c r="D59" s="192" t="s">
        <v>207</v>
      </c>
      <c r="E59" s="190">
        <v>2</v>
      </c>
      <c r="F59" s="190">
        <v>2</v>
      </c>
      <c r="G59" s="190"/>
    </row>
    <row r="60" spans="1:7" hidden="1">
      <c r="A60" s="190" t="s">
        <v>258</v>
      </c>
      <c r="B60" s="190">
        <v>701</v>
      </c>
      <c r="C60" s="191" t="str">
        <f t="shared" si="0"/>
        <v>RIM701</v>
      </c>
      <c r="D60" s="192" t="s">
        <v>208</v>
      </c>
      <c r="E60" s="190">
        <v>2</v>
      </c>
      <c r="F60" s="190"/>
      <c r="G60" s="190"/>
    </row>
    <row r="61" spans="1:7" hidden="1">
      <c r="A61" s="190" t="s">
        <v>209</v>
      </c>
      <c r="B61" s="190">
        <v>701</v>
      </c>
      <c r="C61" s="191" t="str">
        <f t="shared" si="0"/>
        <v>SE701</v>
      </c>
      <c r="D61" s="192" t="s">
        <v>210</v>
      </c>
      <c r="E61" s="190">
        <v>2</v>
      </c>
      <c r="F61" s="190"/>
      <c r="G61" s="190"/>
    </row>
    <row r="62" spans="1:7" hidden="1">
      <c r="A62" s="190" t="s">
        <v>209</v>
      </c>
      <c r="B62" s="190">
        <v>703</v>
      </c>
      <c r="C62" s="191" t="str">
        <f t="shared" si="0"/>
        <v>SE703</v>
      </c>
      <c r="D62" s="192" t="s">
        <v>211</v>
      </c>
      <c r="E62" s="190">
        <v>2</v>
      </c>
      <c r="F62" s="190"/>
      <c r="G62" s="190"/>
    </row>
    <row r="63" spans="1:7" hidden="1">
      <c r="A63" s="190" t="s">
        <v>212</v>
      </c>
      <c r="B63" s="190">
        <v>702</v>
      </c>
      <c r="C63" s="191" t="str">
        <f t="shared" si="0"/>
        <v>SM702</v>
      </c>
      <c r="D63" s="192" t="s">
        <v>260</v>
      </c>
      <c r="E63" s="190">
        <v>2</v>
      </c>
      <c r="F63" s="190">
        <v>2</v>
      </c>
      <c r="G63" s="190"/>
    </row>
    <row r="64" spans="1:7" hidden="1">
      <c r="A64" s="190" t="s">
        <v>138</v>
      </c>
      <c r="B64" s="190">
        <v>571</v>
      </c>
      <c r="C64" s="191" t="str">
        <f t="shared" si="0"/>
        <v>STA571</v>
      </c>
      <c r="D64" s="192" t="s">
        <v>213</v>
      </c>
      <c r="E64" s="190">
        <v>2</v>
      </c>
      <c r="F64" s="190">
        <v>2</v>
      </c>
      <c r="G64" s="190"/>
    </row>
    <row r="65" spans="1:7" hidden="1">
      <c r="A65" s="190" t="s">
        <v>138</v>
      </c>
      <c r="B65" s="190">
        <v>606</v>
      </c>
      <c r="C65" s="191" t="str">
        <f t="shared" si="0"/>
        <v>STA606</v>
      </c>
      <c r="D65" s="192" t="s">
        <v>214</v>
      </c>
      <c r="E65" s="190">
        <v>2</v>
      </c>
      <c r="F65" s="190">
        <v>2</v>
      </c>
      <c r="G65" s="190"/>
    </row>
    <row r="66" spans="1:7" hidden="1">
      <c r="A66" s="190" t="s">
        <v>170</v>
      </c>
      <c r="B66" s="190">
        <v>607</v>
      </c>
      <c r="C66" s="191" t="str">
        <f t="shared" si="0"/>
        <v>ECO607</v>
      </c>
      <c r="D66" s="192" t="s">
        <v>172</v>
      </c>
      <c r="E66" s="190">
        <v>3</v>
      </c>
      <c r="F66" s="190">
        <v>2</v>
      </c>
      <c r="G66" s="190">
        <v>1</v>
      </c>
    </row>
    <row r="67" spans="1:7" hidden="1">
      <c r="A67" s="190" t="s">
        <v>178</v>
      </c>
      <c r="B67" s="190">
        <v>703</v>
      </c>
      <c r="C67" s="191" t="str">
        <f t="shared" si="0"/>
        <v>FIN703</v>
      </c>
      <c r="D67" s="192" t="s">
        <v>185</v>
      </c>
      <c r="E67" s="190">
        <v>3</v>
      </c>
      <c r="F67" s="190">
        <v>2</v>
      </c>
      <c r="G67" s="190">
        <v>1</v>
      </c>
    </row>
    <row r="68" spans="1:7" hidden="1">
      <c r="A68" s="190" t="s">
        <v>188</v>
      </c>
      <c r="B68" s="190">
        <v>652</v>
      </c>
      <c r="C68" s="191" t="str">
        <f t="shared" si="0"/>
        <v>IS652</v>
      </c>
      <c r="D68" s="192" t="s">
        <v>191</v>
      </c>
      <c r="E68" s="190">
        <v>3</v>
      </c>
      <c r="F68" s="190">
        <v>2</v>
      </c>
      <c r="G68" s="190">
        <v>1</v>
      </c>
    </row>
    <row r="69" spans="1:7" hidden="1">
      <c r="A69" s="190" t="s">
        <v>178</v>
      </c>
      <c r="B69" s="190">
        <v>702</v>
      </c>
      <c r="C69" s="191" t="str">
        <f t="shared" si="0"/>
        <v>FIN702</v>
      </c>
      <c r="D69" s="192" t="s">
        <v>182</v>
      </c>
      <c r="E69" s="190">
        <v>3</v>
      </c>
      <c r="F69" s="190">
        <v>2</v>
      </c>
      <c r="G69" s="190">
        <v>1</v>
      </c>
    </row>
    <row r="70" spans="1:7" hidden="1">
      <c r="A70" s="190" t="s">
        <v>142</v>
      </c>
      <c r="B70" s="190">
        <v>605</v>
      </c>
      <c r="C70" s="191" t="str">
        <f>A70&amp;B70</f>
        <v>ACC605</v>
      </c>
      <c r="D70" s="192" t="s">
        <v>187</v>
      </c>
      <c r="E70" s="190">
        <v>2</v>
      </c>
      <c r="F70" s="190">
        <v>2</v>
      </c>
      <c r="G70" s="190"/>
    </row>
    <row r="71" spans="1:7" hidden="1">
      <c r="A71" s="190" t="s">
        <v>257</v>
      </c>
      <c r="B71" s="190">
        <v>500</v>
      </c>
      <c r="C71" s="191" t="str">
        <f>A71&amp;"-A"&amp;B71</f>
        <v>PHI-A500</v>
      </c>
      <c r="D71" s="192" t="s">
        <v>206</v>
      </c>
      <c r="E71" s="190">
        <v>4</v>
      </c>
      <c r="F71" s="190"/>
      <c r="G71" s="190"/>
    </row>
    <row r="72" spans="1:7" hidden="1">
      <c r="A72" s="190" t="s">
        <v>250</v>
      </c>
      <c r="B72" s="190">
        <v>601</v>
      </c>
      <c r="C72" s="191" t="str">
        <f t="shared" ref="C72:C106" si="1">A72&amp;"-A"&amp;B72</f>
        <v>ENG-A601</v>
      </c>
      <c r="D72" s="192" t="s">
        <v>174</v>
      </c>
      <c r="E72" s="190">
        <v>3</v>
      </c>
      <c r="F72" s="190"/>
      <c r="G72" s="190"/>
    </row>
    <row r="73" spans="1:7" hidden="1">
      <c r="A73" s="190" t="s">
        <v>250</v>
      </c>
      <c r="B73" s="190">
        <v>602</v>
      </c>
      <c r="C73" s="191" t="str">
        <f t="shared" si="1"/>
        <v>ENG-A602</v>
      </c>
      <c r="D73" s="192" t="s">
        <v>175</v>
      </c>
      <c r="E73" s="190">
        <v>3</v>
      </c>
      <c r="F73" s="190"/>
      <c r="G73" s="190"/>
    </row>
    <row r="74" spans="1:7">
      <c r="A74" s="190" t="s">
        <v>257</v>
      </c>
      <c r="B74" s="190">
        <v>600</v>
      </c>
      <c r="C74" s="191" t="str">
        <f t="shared" si="1"/>
        <v>PHI-A600</v>
      </c>
      <c r="D74" s="192" t="s">
        <v>207</v>
      </c>
      <c r="E74" s="190">
        <v>2</v>
      </c>
      <c r="F74" s="190"/>
      <c r="G74" s="190"/>
    </row>
    <row r="75" spans="1:7" hidden="1">
      <c r="A75" s="190" t="s">
        <v>170</v>
      </c>
      <c r="B75" s="190">
        <v>602</v>
      </c>
      <c r="C75" s="191" t="str">
        <f t="shared" si="1"/>
        <v>ECO-A602</v>
      </c>
      <c r="D75" s="192" t="s">
        <v>171</v>
      </c>
      <c r="E75" s="190">
        <v>3</v>
      </c>
      <c r="F75" s="190"/>
      <c r="G75" s="190"/>
    </row>
    <row r="76" spans="1:7" hidden="1">
      <c r="A76" s="190" t="s">
        <v>170</v>
      </c>
      <c r="B76" s="190">
        <v>651</v>
      </c>
      <c r="C76" s="191" t="str">
        <f t="shared" si="1"/>
        <v>ECO-A651</v>
      </c>
      <c r="D76" s="192" t="s">
        <v>173</v>
      </c>
      <c r="E76" s="190">
        <v>3</v>
      </c>
      <c r="F76" s="190"/>
      <c r="G76" s="190"/>
    </row>
    <row r="77" spans="1:7" hidden="1">
      <c r="A77" s="190" t="s">
        <v>256</v>
      </c>
      <c r="B77" s="190">
        <v>601</v>
      </c>
      <c r="C77" s="191" t="str">
        <f t="shared" si="1"/>
        <v>MGT-A601</v>
      </c>
      <c r="D77" s="192" t="s">
        <v>199</v>
      </c>
      <c r="E77" s="190">
        <v>3</v>
      </c>
      <c r="F77" s="190"/>
      <c r="G77" s="190"/>
    </row>
    <row r="78" spans="1:7" hidden="1">
      <c r="A78" s="190" t="s">
        <v>142</v>
      </c>
      <c r="B78" s="190">
        <v>606</v>
      </c>
      <c r="C78" s="191" t="str">
        <f t="shared" si="1"/>
        <v>ACC-A606</v>
      </c>
      <c r="D78" s="192" t="s">
        <v>147</v>
      </c>
      <c r="E78" s="190">
        <v>3</v>
      </c>
      <c r="F78" s="190"/>
      <c r="G78" s="190"/>
    </row>
    <row r="79" spans="1:7" hidden="1">
      <c r="A79" s="190" t="s">
        <v>142</v>
      </c>
      <c r="B79" s="190">
        <v>603</v>
      </c>
      <c r="C79" s="191" t="str">
        <f t="shared" si="1"/>
        <v>ACC-A603</v>
      </c>
      <c r="D79" s="192" t="s">
        <v>144</v>
      </c>
      <c r="E79" s="190">
        <v>3</v>
      </c>
      <c r="F79" s="190"/>
      <c r="G79" s="190"/>
    </row>
    <row r="80" spans="1:7" hidden="1">
      <c r="A80" s="190" t="s">
        <v>142</v>
      </c>
      <c r="B80" s="190">
        <v>601</v>
      </c>
      <c r="C80" s="191" t="str">
        <f t="shared" si="1"/>
        <v>ACC-A601</v>
      </c>
      <c r="D80" s="192" t="s">
        <v>143</v>
      </c>
      <c r="E80" s="190">
        <v>3</v>
      </c>
      <c r="F80" s="190"/>
      <c r="G80" s="190"/>
    </row>
    <row r="81" spans="1:7" hidden="1">
      <c r="A81" s="190" t="s">
        <v>149</v>
      </c>
      <c r="B81" s="190">
        <v>624</v>
      </c>
      <c r="C81" s="191" t="str">
        <f t="shared" si="1"/>
        <v>AUD-A624</v>
      </c>
      <c r="D81" s="192" t="s">
        <v>153</v>
      </c>
      <c r="E81" s="190">
        <v>3</v>
      </c>
      <c r="F81" s="190"/>
      <c r="G81" s="190"/>
    </row>
    <row r="82" spans="1:7" hidden="1">
      <c r="A82" s="190" t="s">
        <v>142</v>
      </c>
      <c r="B82" s="190">
        <v>604</v>
      </c>
      <c r="C82" s="191" t="str">
        <f t="shared" si="1"/>
        <v>ACC-A604</v>
      </c>
      <c r="D82" s="192" t="s">
        <v>145</v>
      </c>
      <c r="E82" s="190">
        <v>3</v>
      </c>
      <c r="F82" s="190"/>
      <c r="G82" s="190"/>
    </row>
    <row r="83" spans="1:7" hidden="1">
      <c r="A83" s="190" t="s">
        <v>254</v>
      </c>
      <c r="B83" s="190">
        <v>701</v>
      </c>
      <c r="C83" s="191" t="str">
        <f t="shared" si="1"/>
        <v>INA-A701</v>
      </c>
      <c r="D83" s="192" t="s">
        <v>187</v>
      </c>
      <c r="E83" s="190">
        <v>3</v>
      </c>
      <c r="F83" s="190"/>
      <c r="G83" s="190"/>
    </row>
    <row r="84" spans="1:7" hidden="1">
      <c r="A84" s="190" t="s">
        <v>142</v>
      </c>
      <c r="B84" s="190">
        <v>602</v>
      </c>
      <c r="C84" s="191" t="str">
        <f t="shared" si="1"/>
        <v>ACC-A602</v>
      </c>
      <c r="D84" s="192" t="s">
        <v>146</v>
      </c>
      <c r="E84" s="190">
        <v>3</v>
      </c>
      <c r="F84" s="190"/>
      <c r="G84" s="190"/>
    </row>
    <row r="85" spans="1:7" hidden="1">
      <c r="A85" s="190" t="s">
        <v>142</v>
      </c>
      <c r="B85" s="190">
        <v>605</v>
      </c>
      <c r="C85" s="191" t="str">
        <f t="shared" si="1"/>
        <v>ACC-A605</v>
      </c>
      <c r="D85" s="192" t="s">
        <v>259</v>
      </c>
      <c r="E85" s="190">
        <v>3</v>
      </c>
      <c r="F85" s="190"/>
      <c r="G85" s="190"/>
    </row>
    <row r="86" spans="1:7" hidden="1">
      <c r="A86" s="190" t="s">
        <v>149</v>
      </c>
      <c r="B86" s="190">
        <v>608</v>
      </c>
      <c r="C86" s="191" t="str">
        <f t="shared" si="1"/>
        <v>AUD-A608</v>
      </c>
      <c r="D86" s="192" t="s">
        <v>151</v>
      </c>
      <c r="E86" s="190">
        <v>3</v>
      </c>
      <c r="F86" s="190"/>
      <c r="G86" s="190"/>
    </row>
    <row r="87" spans="1:7" hidden="1">
      <c r="A87" s="190" t="s">
        <v>149</v>
      </c>
      <c r="B87" s="190">
        <v>609</v>
      </c>
      <c r="C87" s="191" t="str">
        <f t="shared" si="1"/>
        <v>AUD-A609</v>
      </c>
      <c r="D87" s="192" t="s">
        <v>152</v>
      </c>
      <c r="E87" s="190">
        <v>3</v>
      </c>
      <c r="F87" s="190"/>
      <c r="G87" s="190"/>
    </row>
    <row r="88" spans="1:7" hidden="1">
      <c r="A88" s="190" t="s">
        <v>249</v>
      </c>
      <c r="B88" s="190">
        <v>702</v>
      </c>
      <c r="C88" s="191" t="str">
        <f t="shared" si="1"/>
        <v>AE-A702</v>
      </c>
      <c r="D88" s="192" t="s">
        <v>148</v>
      </c>
      <c r="E88" s="190">
        <v>3</v>
      </c>
      <c r="F88" s="190"/>
      <c r="G88" s="190"/>
    </row>
    <row r="89" spans="1:7" hidden="1">
      <c r="A89" s="190" t="s">
        <v>178</v>
      </c>
      <c r="B89" s="190">
        <v>703</v>
      </c>
      <c r="C89" s="191" t="str">
        <f t="shared" si="1"/>
        <v>FIN-A703</v>
      </c>
      <c r="D89" s="192" t="s">
        <v>260</v>
      </c>
      <c r="E89" s="190">
        <v>3</v>
      </c>
      <c r="F89" s="190"/>
      <c r="G89" s="190"/>
    </row>
    <row r="90" spans="1:7" hidden="1">
      <c r="A90" s="190" t="s">
        <v>255</v>
      </c>
      <c r="B90" s="190">
        <v>612</v>
      </c>
      <c r="C90" s="191" t="str">
        <f t="shared" si="1"/>
        <v>LAW-A612</v>
      </c>
      <c r="D90" s="192" t="s">
        <v>197</v>
      </c>
      <c r="E90" s="190">
        <v>3</v>
      </c>
      <c r="F90" s="190"/>
      <c r="G90" s="190"/>
    </row>
    <row r="91" spans="1:7" hidden="1">
      <c r="A91" s="190" t="s">
        <v>170</v>
      </c>
      <c r="B91" s="190">
        <v>614</v>
      </c>
      <c r="C91" s="191" t="str">
        <f t="shared" si="1"/>
        <v>ECO-A614</v>
      </c>
      <c r="D91" s="192" t="s">
        <v>172</v>
      </c>
      <c r="E91" s="190">
        <v>3</v>
      </c>
      <c r="F91" s="190"/>
      <c r="G91" s="190"/>
    </row>
    <row r="92" spans="1:7" hidden="1">
      <c r="A92" s="190" t="s">
        <v>178</v>
      </c>
      <c r="B92" s="190">
        <v>615</v>
      </c>
      <c r="C92" s="191" t="str">
        <f t="shared" si="1"/>
        <v>FIN-A615</v>
      </c>
      <c r="D92" s="192" t="s">
        <v>180</v>
      </c>
      <c r="E92" s="190">
        <v>3</v>
      </c>
      <c r="F92" s="190"/>
      <c r="G92" s="190"/>
    </row>
    <row r="93" spans="1:7" hidden="1">
      <c r="A93" s="190" t="s">
        <v>261</v>
      </c>
      <c r="B93" s="190">
        <v>406</v>
      </c>
      <c r="C93" s="191" t="str">
        <f t="shared" si="1"/>
        <v>BNK-A406</v>
      </c>
      <c r="D93" s="192" t="s">
        <v>262</v>
      </c>
      <c r="E93" s="190">
        <v>3</v>
      </c>
      <c r="F93" s="190"/>
      <c r="G93" s="190"/>
    </row>
    <row r="94" spans="1:7" hidden="1">
      <c r="A94" s="190" t="s">
        <v>178</v>
      </c>
      <c r="B94" s="190">
        <v>601</v>
      </c>
      <c r="C94" s="191" t="str">
        <f t="shared" si="1"/>
        <v>FIN-A601</v>
      </c>
      <c r="D94" s="192" t="s">
        <v>179</v>
      </c>
      <c r="E94" s="190">
        <v>3</v>
      </c>
      <c r="F94" s="190"/>
      <c r="G94" s="190"/>
    </row>
    <row r="95" spans="1:7" hidden="1">
      <c r="A95" s="190" t="s">
        <v>178</v>
      </c>
      <c r="B95" s="190">
        <v>702</v>
      </c>
      <c r="C95" s="191" t="str">
        <f t="shared" si="1"/>
        <v>FIN-A702</v>
      </c>
      <c r="D95" s="192" t="s">
        <v>182</v>
      </c>
      <c r="E95" s="190">
        <v>3</v>
      </c>
      <c r="F95" s="190"/>
      <c r="G95" s="190"/>
    </row>
    <row r="96" spans="1:7" hidden="1">
      <c r="A96" s="190" t="s">
        <v>201</v>
      </c>
      <c r="B96" s="190">
        <v>651</v>
      </c>
      <c r="C96" s="191" t="str">
        <f t="shared" si="1"/>
        <v>MKT-A651</v>
      </c>
      <c r="D96" s="192" t="s">
        <v>202</v>
      </c>
      <c r="E96" s="190">
        <v>3</v>
      </c>
      <c r="F96" s="190"/>
      <c r="G96" s="190"/>
    </row>
    <row r="97" spans="1:7" hidden="1">
      <c r="A97" s="190" t="s">
        <v>256</v>
      </c>
      <c r="B97" s="190">
        <v>703</v>
      </c>
      <c r="C97" s="191" t="str">
        <f t="shared" si="1"/>
        <v>MGT-A703</v>
      </c>
      <c r="D97" s="192" t="s">
        <v>200</v>
      </c>
      <c r="E97" s="190">
        <v>3</v>
      </c>
      <c r="F97" s="190"/>
      <c r="G97" s="190"/>
    </row>
    <row r="98" spans="1:7" hidden="1">
      <c r="A98" s="190" t="s">
        <v>149</v>
      </c>
      <c r="B98" s="190">
        <v>602</v>
      </c>
      <c r="C98" s="191" t="str">
        <f t="shared" si="1"/>
        <v>AUD-A602</v>
      </c>
      <c r="D98" s="192" t="s">
        <v>153</v>
      </c>
      <c r="E98" s="190">
        <v>3</v>
      </c>
      <c r="F98" s="190"/>
      <c r="G98" s="190"/>
    </row>
    <row r="99" spans="1:7" hidden="1">
      <c r="A99" s="190" t="s">
        <v>142</v>
      </c>
      <c r="B99" s="190">
        <v>635</v>
      </c>
      <c r="C99" s="191" t="str">
        <f t="shared" si="1"/>
        <v>ACC-A635</v>
      </c>
      <c r="D99" s="192" t="s">
        <v>147</v>
      </c>
      <c r="E99" s="190">
        <v>3</v>
      </c>
      <c r="F99" s="190"/>
      <c r="G99" s="190"/>
    </row>
    <row r="100" spans="1:7" hidden="1">
      <c r="A100" s="190" t="s">
        <v>263</v>
      </c>
      <c r="B100" s="190">
        <v>501</v>
      </c>
      <c r="C100" s="191" t="str">
        <f t="shared" si="1"/>
        <v>MEC-A501</v>
      </c>
      <c r="D100" s="192" t="s">
        <v>264</v>
      </c>
      <c r="E100" s="190">
        <v>3</v>
      </c>
      <c r="F100" s="190"/>
      <c r="G100" s="190"/>
    </row>
    <row r="101" spans="1:7" hidden="1">
      <c r="A101" s="190" t="s">
        <v>265</v>
      </c>
      <c r="B101" s="190">
        <v>741</v>
      </c>
      <c r="C101" s="191" t="str">
        <f t="shared" si="1"/>
        <v>CIE-A741</v>
      </c>
      <c r="D101" s="192" t="s">
        <v>266</v>
      </c>
      <c r="E101" s="190">
        <v>3</v>
      </c>
      <c r="F101" s="190"/>
      <c r="G101" s="190"/>
    </row>
    <row r="102" spans="1:7" hidden="1">
      <c r="A102" s="190" t="s">
        <v>250</v>
      </c>
      <c r="B102" s="190">
        <v>602</v>
      </c>
      <c r="C102" s="191" t="str">
        <f t="shared" si="1"/>
        <v>ENG-A602</v>
      </c>
      <c r="D102" s="192" t="s">
        <v>175</v>
      </c>
      <c r="E102" s="190">
        <v>3</v>
      </c>
      <c r="F102" s="190"/>
      <c r="G102" s="190"/>
    </row>
    <row r="103" spans="1:7" hidden="1">
      <c r="A103" s="190" t="s">
        <v>265</v>
      </c>
      <c r="B103" s="190">
        <v>635</v>
      </c>
      <c r="C103" s="191" t="str">
        <f t="shared" si="1"/>
        <v>CIE-A635</v>
      </c>
      <c r="D103" s="192" t="s">
        <v>267</v>
      </c>
      <c r="E103" s="190">
        <v>3</v>
      </c>
      <c r="F103" s="190"/>
      <c r="G103" s="190"/>
    </row>
    <row r="104" spans="1:7" hidden="1">
      <c r="A104" s="190" t="s">
        <v>156</v>
      </c>
      <c r="B104" s="190">
        <v>616</v>
      </c>
      <c r="C104" s="191" t="str">
        <f t="shared" si="1"/>
        <v>CS-A616</v>
      </c>
      <c r="D104" s="192" t="s">
        <v>271</v>
      </c>
      <c r="E104" s="190">
        <v>3</v>
      </c>
      <c r="F104" s="190"/>
      <c r="G104" s="190"/>
    </row>
    <row r="105" spans="1:7" hidden="1">
      <c r="A105" s="190" t="s">
        <v>265</v>
      </c>
      <c r="B105" s="190">
        <v>635</v>
      </c>
      <c r="C105" s="191" t="str">
        <f t="shared" si="1"/>
        <v>CIE-A635</v>
      </c>
      <c r="D105" s="192" t="s">
        <v>267</v>
      </c>
      <c r="E105" s="190">
        <v>3</v>
      </c>
      <c r="F105" s="190"/>
      <c r="G105" s="190"/>
    </row>
    <row r="106" spans="1:7" hidden="1">
      <c r="A106" s="190" t="s">
        <v>170</v>
      </c>
      <c r="B106" s="190">
        <v>602</v>
      </c>
      <c r="C106" s="191" t="str">
        <f t="shared" si="1"/>
        <v>ECO-A602</v>
      </c>
      <c r="D106" s="192" t="s">
        <v>171</v>
      </c>
      <c r="E106" s="190">
        <v>3</v>
      </c>
      <c r="F106" s="190"/>
      <c r="G106" s="190"/>
    </row>
    <row r="107" spans="1:7" hidden="1">
      <c r="A107" s="190" t="s">
        <v>178</v>
      </c>
      <c r="B107" s="190">
        <v>600</v>
      </c>
      <c r="C107" s="191" t="str">
        <f t="shared" ref="C107:C140" si="2">A107&amp;B107</f>
        <v>FIN600</v>
      </c>
      <c r="D107" s="192" t="s">
        <v>180</v>
      </c>
      <c r="E107" s="190">
        <v>3</v>
      </c>
      <c r="F107" s="190"/>
      <c r="G107" s="190"/>
    </row>
    <row r="108" spans="1:7" hidden="1">
      <c r="A108" s="190" t="s">
        <v>170</v>
      </c>
      <c r="B108" s="190">
        <v>607</v>
      </c>
      <c r="C108" s="191" t="str">
        <f t="shared" si="2"/>
        <v>ECO607</v>
      </c>
      <c r="D108" s="192" t="s">
        <v>172</v>
      </c>
      <c r="E108" s="190">
        <v>3</v>
      </c>
      <c r="F108" s="190"/>
      <c r="G108" s="190"/>
    </row>
    <row r="109" spans="1:7" hidden="1">
      <c r="A109" s="190" t="s">
        <v>265</v>
      </c>
      <c r="B109" s="190">
        <v>615</v>
      </c>
      <c r="C109" s="191" t="str">
        <f t="shared" si="2"/>
        <v>CIE615</v>
      </c>
      <c r="D109" s="192" t="s">
        <v>272</v>
      </c>
      <c r="E109" s="190">
        <v>2</v>
      </c>
      <c r="F109" s="190"/>
      <c r="G109" s="190"/>
    </row>
    <row r="110" spans="1:7" hidden="1">
      <c r="A110" s="190" t="s">
        <v>265</v>
      </c>
      <c r="B110" s="190">
        <v>633</v>
      </c>
      <c r="C110" s="191" t="str">
        <f t="shared" si="2"/>
        <v>CIE633</v>
      </c>
      <c r="D110" s="192" t="s">
        <v>273</v>
      </c>
      <c r="E110" s="190">
        <v>3</v>
      </c>
      <c r="F110" s="190"/>
      <c r="G110" s="190"/>
    </row>
    <row r="111" spans="1:7" hidden="1">
      <c r="A111" s="190" t="s">
        <v>204</v>
      </c>
      <c r="B111" s="190">
        <v>651</v>
      </c>
      <c r="C111" s="191" t="str">
        <f t="shared" si="2"/>
        <v>OB651</v>
      </c>
      <c r="D111" s="192" t="s">
        <v>274</v>
      </c>
      <c r="E111" s="190">
        <v>3</v>
      </c>
      <c r="F111" s="190"/>
      <c r="G111" s="190"/>
    </row>
    <row r="112" spans="1:7" hidden="1">
      <c r="A112" s="190" t="s">
        <v>255</v>
      </c>
      <c r="B112" s="190">
        <v>603</v>
      </c>
      <c r="C112" s="191" t="str">
        <f t="shared" si="2"/>
        <v>LAW603</v>
      </c>
      <c r="D112" s="192" t="s">
        <v>197</v>
      </c>
      <c r="E112" s="190">
        <v>3</v>
      </c>
      <c r="F112" s="190"/>
      <c r="G112" s="190"/>
    </row>
    <row r="113" spans="1:7" hidden="1">
      <c r="A113" s="190" t="s">
        <v>263</v>
      </c>
      <c r="B113" s="190">
        <v>502</v>
      </c>
      <c r="C113" s="191" t="str">
        <f t="shared" si="2"/>
        <v>MEC502</v>
      </c>
      <c r="D113" s="192" t="s">
        <v>275</v>
      </c>
      <c r="E113" s="190">
        <v>3</v>
      </c>
      <c r="F113" s="190"/>
      <c r="G113" s="190"/>
    </row>
    <row r="114" spans="1:7" hidden="1">
      <c r="A114" s="190" t="s">
        <v>263</v>
      </c>
      <c r="B114" s="190">
        <v>501</v>
      </c>
      <c r="C114" s="191" t="str">
        <f t="shared" si="2"/>
        <v>MEC501</v>
      </c>
      <c r="D114" s="192" t="s">
        <v>276</v>
      </c>
      <c r="E114" s="190">
        <v>3</v>
      </c>
      <c r="F114" s="190"/>
      <c r="G114" s="190"/>
    </row>
    <row r="115" spans="1:7" hidden="1">
      <c r="A115" s="190" t="s">
        <v>142</v>
      </c>
      <c r="B115" s="190">
        <v>631</v>
      </c>
      <c r="C115" s="191" t="str">
        <f t="shared" si="2"/>
        <v>ACC631</v>
      </c>
      <c r="D115" s="192" t="s">
        <v>146</v>
      </c>
      <c r="E115" s="190">
        <v>3</v>
      </c>
      <c r="F115" s="190"/>
      <c r="G115" s="190"/>
    </row>
    <row r="116" spans="1:7" hidden="1">
      <c r="A116" s="190" t="s">
        <v>277</v>
      </c>
      <c r="B116" s="190">
        <v>671</v>
      </c>
      <c r="C116" s="191" t="str">
        <f t="shared" si="2"/>
        <v>CIE-A671</v>
      </c>
      <c r="D116" s="192" t="s">
        <v>278</v>
      </c>
      <c r="E116" s="190">
        <v>3</v>
      </c>
      <c r="F116" s="190"/>
      <c r="G116" s="190"/>
    </row>
    <row r="117" spans="1:7" hidden="1">
      <c r="A117" s="190" t="s">
        <v>279</v>
      </c>
      <c r="B117" s="190">
        <v>605</v>
      </c>
      <c r="C117" s="191" t="str">
        <f t="shared" si="2"/>
        <v>ACC-A605</v>
      </c>
      <c r="D117" s="192" t="s">
        <v>187</v>
      </c>
      <c r="E117" s="190">
        <v>3</v>
      </c>
      <c r="F117" s="190"/>
      <c r="G117" s="190"/>
    </row>
    <row r="118" spans="1:7" hidden="1">
      <c r="A118" s="190" t="s">
        <v>280</v>
      </c>
      <c r="B118" s="190">
        <v>601</v>
      </c>
      <c r="C118" s="191" t="str">
        <f t="shared" si="2"/>
        <v>MGO-A601</v>
      </c>
      <c r="D118" s="192" t="s">
        <v>269</v>
      </c>
      <c r="E118" s="190">
        <v>3</v>
      </c>
      <c r="F118" s="190"/>
      <c r="G118" s="190"/>
    </row>
    <row r="119" spans="1:7" hidden="1">
      <c r="A119" s="190" t="s">
        <v>281</v>
      </c>
      <c r="B119" s="190">
        <v>606</v>
      </c>
      <c r="C119" s="191" t="str">
        <f t="shared" si="2"/>
        <v>BNK-A606</v>
      </c>
      <c r="D119" s="192" t="s">
        <v>282</v>
      </c>
      <c r="E119" s="190">
        <v>3</v>
      </c>
      <c r="F119" s="190"/>
      <c r="G119" s="190"/>
    </row>
    <row r="120" spans="1:7" hidden="1">
      <c r="A120" s="190" t="s">
        <v>156</v>
      </c>
      <c r="B120" s="190">
        <v>669</v>
      </c>
      <c r="C120" s="191" t="str">
        <f t="shared" si="2"/>
        <v>CS669</v>
      </c>
      <c r="D120" s="192" t="s">
        <v>165</v>
      </c>
      <c r="E120" s="190">
        <v>3</v>
      </c>
      <c r="F120" s="190"/>
      <c r="G120" s="190"/>
    </row>
    <row r="121" spans="1:7" hidden="1">
      <c r="A121" s="190" t="s">
        <v>283</v>
      </c>
      <c r="B121" s="190">
        <v>641</v>
      </c>
      <c r="C121" s="191" t="str">
        <f t="shared" si="2"/>
        <v>CS-A641</v>
      </c>
      <c r="D121" s="192" t="s">
        <v>160</v>
      </c>
      <c r="E121" s="190">
        <v>3</v>
      </c>
      <c r="F121" s="190"/>
      <c r="G121" s="190"/>
    </row>
    <row r="122" spans="1:7" hidden="1">
      <c r="A122" s="190" t="s">
        <v>284</v>
      </c>
      <c r="B122" s="190">
        <v>614</v>
      </c>
      <c r="C122" s="191" t="str">
        <f t="shared" si="2"/>
        <v>MEC-A614</v>
      </c>
      <c r="D122" s="192" t="s">
        <v>285</v>
      </c>
      <c r="E122" s="190">
        <v>3</v>
      </c>
      <c r="F122" s="190"/>
      <c r="G122" s="190"/>
    </row>
    <row r="123" spans="1:7">
      <c r="A123" s="190" t="s">
        <v>286</v>
      </c>
      <c r="B123" s="190">
        <v>600</v>
      </c>
      <c r="C123" s="191" t="str">
        <f>A123&amp;B123</f>
        <v>PHI-A600</v>
      </c>
      <c r="D123" s="192" t="s">
        <v>207</v>
      </c>
      <c r="E123" s="190">
        <v>2</v>
      </c>
      <c r="F123" s="190"/>
      <c r="G123" s="190"/>
    </row>
    <row r="124" spans="1:7" hidden="1">
      <c r="A124" s="190" t="s">
        <v>149</v>
      </c>
      <c r="B124" s="190">
        <v>655</v>
      </c>
      <c r="C124" s="191" t="str">
        <f t="shared" si="2"/>
        <v>AUD655</v>
      </c>
      <c r="D124" s="192" t="s">
        <v>287</v>
      </c>
      <c r="E124" s="190">
        <v>3</v>
      </c>
      <c r="F124" s="190"/>
      <c r="G124" s="190"/>
    </row>
    <row r="125" spans="1:7" hidden="1">
      <c r="A125" s="190" t="s">
        <v>149</v>
      </c>
      <c r="B125" s="190">
        <v>602</v>
      </c>
      <c r="C125" s="191" t="str">
        <f t="shared" si="2"/>
        <v>AUD602</v>
      </c>
      <c r="D125" s="192" t="s">
        <v>153</v>
      </c>
      <c r="E125" s="190">
        <v>3</v>
      </c>
      <c r="F125" s="190"/>
      <c r="G125" s="190"/>
    </row>
    <row r="126" spans="1:7" hidden="1">
      <c r="A126" s="190" t="s">
        <v>156</v>
      </c>
      <c r="B126" s="190">
        <v>641</v>
      </c>
      <c r="C126" s="191" t="str">
        <f t="shared" si="2"/>
        <v>CS641</v>
      </c>
      <c r="D126" s="192" t="s">
        <v>160</v>
      </c>
      <c r="E126" s="190">
        <v>3</v>
      </c>
      <c r="F126" s="190"/>
      <c r="G126" s="190"/>
    </row>
    <row r="127" spans="1:7" hidden="1">
      <c r="A127" s="190" t="s">
        <v>198</v>
      </c>
      <c r="B127" s="190">
        <v>705</v>
      </c>
      <c r="C127" s="191" t="str">
        <f t="shared" si="2"/>
        <v>MGO705</v>
      </c>
      <c r="D127" s="192" t="s">
        <v>208</v>
      </c>
      <c r="E127" s="190">
        <v>3</v>
      </c>
      <c r="F127" s="190"/>
      <c r="G127" s="190"/>
    </row>
    <row r="128" spans="1:7" hidden="1">
      <c r="A128" s="190" t="s">
        <v>149</v>
      </c>
      <c r="B128" s="190">
        <v>611</v>
      </c>
      <c r="C128" s="191" t="str">
        <f t="shared" si="2"/>
        <v>AUD611</v>
      </c>
      <c r="D128" s="192" t="s">
        <v>151</v>
      </c>
      <c r="E128" s="190">
        <v>3</v>
      </c>
      <c r="F128" s="190"/>
      <c r="G128" s="190"/>
    </row>
    <row r="129" spans="1:7" hidden="1">
      <c r="A129" s="190" t="s">
        <v>188</v>
      </c>
      <c r="B129" s="190">
        <v>652</v>
      </c>
      <c r="C129" s="191" t="str">
        <f t="shared" si="2"/>
        <v>IS652</v>
      </c>
      <c r="D129" s="192" t="s">
        <v>191</v>
      </c>
      <c r="E129" s="190">
        <v>3</v>
      </c>
      <c r="F129" s="190"/>
      <c r="G129" s="190"/>
    </row>
    <row r="130" spans="1:7" hidden="1">
      <c r="A130" s="190" t="s">
        <v>198</v>
      </c>
      <c r="B130" s="190">
        <v>705</v>
      </c>
      <c r="C130" s="191" t="str">
        <f t="shared" si="2"/>
        <v>MGO705</v>
      </c>
      <c r="D130" s="192" t="s">
        <v>208</v>
      </c>
      <c r="E130" s="190">
        <v>3</v>
      </c>
      <c r="F130" s="190"/>
      <c r="G130" s="190"/>
    </row>
    <row r="131" spans="1:7" hidden="1">
      <c r="A131" s="190" t="s">
        <v>178</v>
      </c>
      <c r="B131" s="190">
        <v>703</v>
      </c>
      <c r="C131" s="191" t="str">
        <f t="shared" si="2"/>
        <v>FIN703</v>
      </c>
      <c r="D131" s="192" t="s">
        <v>185</v>
      </c>
      <c r="E131" s="190">
        <v>3</v>
      </c>
      <c r="F131" s="190"/>
      <c r="G131" s="190"/>
    </row>
    <row r="132" spans="1:7" hidden="1">
      <c r="A132" s="190" t="s">
        <v>261</v>
      </c>
      <c r="B132" s="190">
        <v>606</v>
      </c>
      <c r="C132" s="191" t="str">
        <f t="shared" si="2"/>
        <v>BNK606</v>
      </c>
      <c r="D132" s="192" t="s">
        <v>288</v>
      </c>
      <c r="E132" s="190">
        <v>3</v>
      </c>
      <c r="F132" s="190"/>
      <c r="G132" s="190"/>
    </row>
    <row r="133" spans="1:7" hidden="1">
      <c r="A133" s="190" t="s">
        <v>178</v>
      </c>
      <c r="B133" s="190">
        <v>580</v>
      </c>
      <c r="C133" s="191" t="str">
        <f t="shared" si="2"/>
        <v>FIN580</v>
      </c>
      <c r="D133" s="192" t="s">
        <v>289</v>
      </c>
      <c r="E133" s="190">
        <v>3</v>
      </c>
      <c r="F133" s="190"/>
      <c r="G133" s="190"/>
    </row>
    <row r="134" spans="1:7" hidden="1">
      <c r="A134" s="190" t="s">
        <v>261</v>
      </c>
      <c r="B134" s="190">
        <v>606</v>
      </c>
      <c r="C134" s="191" t="str">
        <f t="shared" si="2"/>
        <v>BNK606</v>
      </c>
      <c r="D134" s="192" t="s">
        <v>282</v>
      </c>
      <c r="E134" s="190">
        <v>3</v>
      </c>
      <c r="F134" s="190"/>
      <c r="G134" s="190"/>
    </row>
    <row r="135" spans="1:7" hidden="1">
      <c r="A135" s="190" t="s">
        <v>142</v>
      </c>
      <c r="B135" s="190">
        <v>552</v>
      </c>
      <c r="C135" s="191" t="str">
        <f t="shared" si="2"/>
        <v>ACC552</v>
      </c>
      <c r="D135" s="192" t="s">
        <v>144</v>
      </c>
      <c r="E135" s="190">
        <v>3</v>
      </c>
      <c r="F135" s="190"/>
      <c r="G135" s="190"/>
    </row>
    <row r="136" spans="1:7" hidden="1">
      <c r="A136" s="190" t="s">
        <v>149</v>
      </c>
      <c r="B136" s="190">
        <v>602</v>
      </c>
      <c r="C136" s="191" t="str">
        <f t="shared" si="2"/>
        <v>AUD602</v>
      </c>
      <c r="D136" s="192" t="s">
        <v>153</v>
      </c>
      <c r="E136" s="190">
        <v>3</v>
      </c>
      <c r="F136" s="190"/>
      <c r="G136" s="190"/>
    </row>
    <row r="137" spans="1:7" hidden="1">
      <c r="A137" s="190" t="s">
        <v>201</v>
      </c>
      <c r="B137" s="190">
        <v>703</v>
      </c>
      <c r="C137" s="191" t="str">
        <f t="shared" si="2"/>
        <v>MKT703</v>
      </c>
      <c r="D137" s="192" t="s">
        <v>290</v>
      </c>
      <c r="E137" s="190">
        <v>3</v>
      </c>
      <c r="F137" s="190"/>
      <c r="G137" s="190"/>
    </row>
    <row r="138" spans="1:7" hidden="1">
      <c r="A138" s="190" t="s">
        <v>178</v>
      </c>
      <c r="B138" s="190">
        <v>600</v>
      </c>
      <c r="C138" s="191" t="str">
        <f t="shared" si="2"/>
        <v>FIN600</v>
      </c>
      <c r="D138" s="192" t="s">
        <v>180</v>
      </c>
      <c r="E138" s="190">
        <v>3</v>
      </c>
      <c r="F138" s="190"/>
      <c r="G138" s="190"/>
    </row>
    <row r="139" spans="1:7" hidden="1">
      <c r="A139" s="190" t="s">
        <v>142</v>
      </c>
      <c r="B139" s="190">
        <v>602</v>
      </c>
      <c r="C139" s="191" t="str">
        <f t="shared" si="2"/>
        <v>ACC602</v>
      </c>
      <c r="D139" s="192" t="s">
        <v>291</v>
      </c>
      <c r="E139" s="190">
        <v>2</v>
      </c>
      <c r="F139" s="190"/>
      <c r="G139" s="190"/>
    </row>
    <row r="140" spans="1:7" hidden="1">
      <c r="A140" s="190" t="s">
        <v>279</v>
      </c>
      <c r="B140" s="190">
        <v>621</v>
      </c>
      <c r="C140" s="191" t="str">
        <f t="shared" si="2"/>
        <v>ACC-A621</v>
      </c>
      <c r="D140" s="192" t="s">
        <v>292</v>
      </c>
      <c r="E140" s="190">
        <v>3</v>
      </c>
      <c r="F140" s="190"/>
      <c r="G140" s="190"/>
    </row>
    <row r="141" spans="1:7" hidden="1">
      <c r="A141" s="190" t="s">
        <v>188</v>
      </c>
      <c r="B141" s="190">
        <v>651</v>
      </c>
      <c r="C141" s="191" t="str">
        <f>A141&amp;"-A"&amp;B141</f>
        <v>IS-A651</v>
      </c>
      <c r="D141" s="192" t="s">
        <v>192</v>
      </c>
      <c r="E141" s="190">
        <v>3</v>
      </c>
      <c r="F141" s="190"/>
      <c r="G141" s="190"/>
    </row>
    <row r="142" spans="1:7" hidden="1">
      <c r="A142" s="190" t="s">
        <v>156</v>
      </c>
      <c r="B142" s="190">
        <v>511</v>
      </c>
      <c r="C142" s="191" t="str">
        <f>A142&amp;"-A"&amp;B142</f>
        <v>CS-A511</v>
      </c>
      <c r="D142" s="192" t="s">
        <v>293</v>
      </c>
      <c r="E142" s="190">
        <v>3</v>
      </c>
      <c r="F142" s="190"/>
      <c r="G142" s="190"/>
    </row>
    <row r="143" spans="1:7" hidden="1">
      <c r="A143" s="208" t="s">
        <v>257</v>
      </c>
      <c r="B143" s="209">
        <v>100</v>
      </c>
      <c r="C143" s="210" t="s">
        <v>300</v>
      </c>
      <c r="D143" s="211" t="s">
        <v>301</v>
      </c>
      <c r="E143" s="212">
        <v>2</v>
      </c>
    </row>
    <row r="144" spans="1:7" hidden="1">
      <c r="A144" s="208" t="s">
        <v>302</v>
      </c>
      <c r="B144" s="209">
        <v>302</v>
      </c>
      <c r="C144" s="210" t="s">
        <v>303</v>
      </c>
      <c r="D144" s="211" t="s">
        <v>304</v>
      </c>
      <c r="E144" s="212">
        <v>2</v>
      </c>
    </row>
    <row r="145" spans="1:5" hidden="1">
      <c r="A145" s="208" t="s">
        <v>302</v>
      </c>
      <c r="B145" s="209">
        <v>201</v>
      </c>
      <c r="C145" s="210" t="s">
        <v>305</v>
      </c>
      <c r="D145" s="211" t="s">
        <v>306</v>
      </c>
      <c r="E145" s="212">
        <v>2</v>
      </c>
    </row>
    <row r="146" spans="1:5" hidden="1">
      <c r="A146" s="208" t="s">
        <v>307</v>
      </c>
      <c r="B146" s="209">
        <v>201</v>
      </c>
      <c r="C146" s="210" t="s">
        <v>308</v>
      </c>
      <c r="D146" s="211" t="s">
        <v>309</v>
      </c>
      <c r="E146" s="212">
        <v>2</v>
      </c>
    </row>
    <row r="147" spans="1:5" hidden="1">
      <c r="A147" s="208" t="s">
        <v>307</v>
      </c>
      <c r="B147" s="209">
        <v>202</v>
      </c>
      <c r="C147" s="210" t="s">
        <v>310</v>
      </c>
      <c r="D147" s="211" t="s">
        <v>311</v>
      </c>
      <c r="E147" s="212">
        <v>2</v>
      </c>
    </row>
    <row r="148" spans="1:5" hidden="1">
      <c r="A148" s="208" t="s">
        <v>307</v>
      </c>
      <c r="B148" s="209">
        <v>203</v>
      </c>
      <c r="C148" s="210" t="s">
        <v>312</v>
      </c>
      <c r="D148" s="211" t="s">
        <v>313</v>
      </c>
      <c r="E148" s="212">
        <v>2</v>
      </c>
    </row>
    <row r="149" spans="1:5" hidden="1">
      <c r="A149" s="208" t="s">
        <v>314</v>
      </c>
      <c r="B149" s="209">
        <v>221</v>
      </c>
      <c r="C149" s="210" t="s">
        <v>315</v>
      </c>
      <c r="D149" s="211" t="s">
        <v>316</v>
      </c>
      <c r="E149" s="212">
        <v>2</v>
      </c>
    </row>
    <row r="150" spans="1:5" hidden="1">
      <c r="A150" s="208" t="s">
        <v>317</v>
      </c>
      <c r="B150" s="209">
        <v>151</v>
      </c>
      <c r="C150" s="210" t="s">
        <v>318</v>
      </c>
      <c r="D150" s="211" t="s">
        <v>319</v>
      </c>
      <c r="E150" s="212">
        <v>2</v>
      </c>
    </row>
    <row r="151" spans="1:5" hidden="1">
      <c r="A151" s="208" t="s">
        <v>320</v>
      </c>
      <c r="B151" s="209">
        <v>250</v>
      </c>
      <c r="C151" s="210" t="s">
        <v>321</v>
      </c>
      <c r="D151" s="211" t="s">
        <v>322</v>
      </c>
      <c r="E151" s="212">
        <v>2</v>
      </c>
    </row>
    <row r="152" spans="1:5" hidden="1">
      <c r="A152" s="208" t="s">
        <v>323</v>
      </c>
      <c r="B152" s="209">
        <v>323</v>
      </c>
      <c r="C152" s="210" t="s">
        <v>324</v>
      </c>
      <c r="D152" s="211" t="s">
        <v>325</v>
      </c>
      <c r="E152" s="212">
        <v>1</v>
      </c>
    </row>
    <row r="153" spans="1:5" hidden="1">
      <c r="A153" s="208" t="s">
        <v>326</v>
      </c>
      <c r="B153" s="209">
        <v>413</v>
      </c>
      <c r="C153" s="210" t="s">
        <v>327</v>
      </c>
      <c r="D153" s="211" t="s">
        <v>328</v>
      </c>
      <c r="E153" s="212">
        <v>1</v>
      </c>
    </row>
    <row r="154" spans="1:5" hidden="1">
      <c r="A154" s="208" t="s">
        <v>329</v>
      </c>
      <c r="B154" s="209">
        <v>251</v>
      </c>
      <c r="C154" s="210" t="s">
        <v>330</v>
      </c>
      <c r="D154" s="211" t="s">
        <v>331</v>
      </c>
      <c r="E154" s="212">
        <v>2</v>
      </c>
    </row>
    <row r="155" spans="1:5" hidden="1">
      <c r="A155" s="208" t="s">
        <v>332</v>
      </c>
      <c r="B155" s="209">
        <v>251</v>
      </c>
      <c r="C155" s="210" t="s">
        <v>333</v>
      </c>
      <c r="D155" s="211" t="s">
        <v>334</v>
      </c>
      <c r="E155" s="212">
        <v>2</v>
      </c>
    </row>
    <row r="156" spans="1:5" hidden="1">
      <c r="A156" s="208" t="s">
        <v>335</v>
      </c>
      <c r="B156" s="209">
        <v>250</v>
      </c>
      <c r="C156" s="210" t="s">
        <v>336</v>
      </c>
      <c r="D156" s="211" t="s">
        <v>337</v>
      </c>
      <c r="E156" s="212">
        <v>2</v>
      </c>
    </row>
    <row r="157" spans="1:5" hidden="1">
      <c r="A157" s="208" t="s">
        <v>317</v>
      </c>
      <c r="B157" s="209">
        <v>413</v>
      </c>
      <c r="C157" s="210" t="s">
        <v>338</v>
      </c>
      <c r="D157" s="211" t="s">
        <v>339</v>
      </c>
      <c r="E157" s="212">
        <v>1</v>
      </c>
    </row>
    <row r="158" spans="1:5" hidden="1">
      <c r="A158" s="208" t="s">
        <v>340</v>
      </c>
      <c r="B158" s="209">
        <v>362</v>
      </c>
      <c r="C158" s="210" t="s">
        <v>341</v>
      </c>
      <c r="D158" s="211" t="s">
        <v>342</v>
      </c>
      <c r="E158" s="212">
        <v>2</v>
      </c>
    </row>
    <row r="159" spans="1:5" hidden="1">
      <c r="A159" s="208" t="s">
        <v>343</v>
      </c>
      <c r="B159" s="209">
        <v>100</v>
      </c>
      <c r="C159" s="210" t="s">
        <v>344</v>
      </c>
      <c r="D159" s="211" t="s">
        <v>345</v>
      </c>
      <c r="E159" s="212">
        <v>3</v>
      </c>
    </row>
    <row r="160" spans="1:5" hidden="1">
      <c r="A160" s="208" t="s">
        <v>346</v>
      </c>
      <c r="B160" s="209">
        <v>246</v>
      </c>
      <c r="C160" s="210" t="s">
        <v>347</v>
      </c>
      <c r="D160" s="211" t="s">
        <v>348</v>
      </c>
      <c r="E160" s="212">
        <v>3</v>
      </c>
    </row>
    <row r="161" spans="1:5" hidden="1">
      <c r="A161" s="208" t="s">
        <v>346</v>
      </c>
      <c r="B161" s="209">
        <v>316</v>
      </c>
      <c r="C161" s="210" t="s">
        <v>349</v>
      </c>
      <c r="D161" s="211" t="s">
        <v>350</v>
      </c>
      <c r="E161" s="212">
        <v>3</v>
      </c>
    </row>
    <row r="162" spans="1:5" hidden="1">
      <c r="A162" s="208" t="s">
        <v>346</v>
      </c>
      <c r="B162" s="209">
        <v>311</v>
      </c>
      <c r="C162" s="210" t="s">
        <v>351</v>
      </c>
      <c r="D162" s="211" t="s">
        <v>352</v>
      </c>
      <c r="E162" s="212">
        <v>4</v>
      </c>
    </row>
    <row r="163" spans="1:5" hidden="1">
      <c r="A163" s="208" t="s">
        <v>346</v>
      </c>
      <c r="B163" s="209">
        <v>252</v>
      </c>
      <c r="C163" s="210" t="s">
        <v>353</v>
      </c>
      <c r="D163" s="211" t="s">
        <v>354</v>
      </c>
      <c r="E163" s="212">
        <v>3</v>
      </c>
    </row>
    <row r="164" spans="1:5" hidden="1">
      <c r="A164" s="208" t="s">
        <v>346</v>
      </c>
      <c r="B164" s="209">
        <v>303</v>
      </c>
      <c r="C164" s="210" t="s">
        <v>355</v>
      </c>
      <c r="D164" s="211" t="s">
        <v>356</v>
      </c>
      <c r="E164" s="212">
        <v>3</v>
      </c>
    </row>
    <row r="165" spans="1:5" hidden="1">
      <c r="A165" s="208" t="s">
        <v>343</v>
      </c>
      <c r="B165" s="209">
        <v>214</v>
      </c>
      <c r="C165" s="210" t="s">
        <v>357</v>
      </c>
      <c r="D165" s="211" t="s">
        <v>358</v>
      </c>
      <c r="E165" s="212">
        <v>3</v>
      </c>
    </row>
    <row r="166" spans="1:5" hidden="1">
      <c r="A166" s="208" t="s">
        <v>343</v>
      </c>
      <c r="B166" s="209">
        <v>252</v>
      </c>
      <c r="C166" s="210" t="s">
        <v>359</v>
      </c>
      <c r="D166" s="211" t="s">
        <v>360</v>
      </c>
      <c r="E166" s="212">
        <v>3</v>
      </c>
    </row>
    <row r="167" spans="1:5" hidden="1">
      <c r="A167" s="208" t="s">
        <v>343</v>
      </c>
      <c r="B167" s="209">
        <v>450</v>
      </c>
      <c r="C167" s="210" t="s">
        <v>361</v>
      </c>
      <c r="D167" s="211" t="s">
        <v>362</v>
      </c>
      <c r="E167" s="212">
        <v>3</v>
      </c>
    </row>
    <row r="168" spans="1:5" hidden="1">
      <c r="A168" s="208" t="s">
        <v>343</v>
      </c>
      <c r="B168" s="209">
        <v>451</v>
      </c>
      <c r="C168" s="210" t="s">
        <v>363</v>
      </c>
      <c r="D168" s="211" t="s">
        <v>364</v>
      </c>
      <c r="E168" s="212">
        <v>3</v>
      </c>
    </row>
    <row r="169" spans="1:5" hidden="1">
      <c r="A169" s="208" t="s">
        <v>346</v>
      </c>
      <c r="B169" s="209">
        <v>445</v>
      </c>
      <c r="C169" s="210" t="s">
        <v>365</v>
      </c>
      <c r="D169" s="211" t="s">
        <v>366</v>
      </c>
      <c r="E169" s="212">
        <v>3</v>
      </c>
    </row>
    <row r="170" spans="1:5" hidden="1">
      <c r="A170" s="208" t="s">
        <v>343</v>
      </c>
      <c r="B170" s="209">
        <v>445</v>
      </c>
      <c r="C170" s="210" t="s">
        <v>367</v>
      </c>
      <c r="D170" s="211" t="s">
        <v>368</v>
      </c>
      <c r="E170" s="212">
        <v>3</v>
      </c>
    </row>
    <row r="171" spans="1:5" hidden="1">
      <c r="A171" s="208" t="s">
        <v>343</v>
      </c>
      <c r="B171" s="209">
        <v>403</v>
      </c>
      <c r="C171" s="210" t="s">
        <v>369</v>
      </c>
      <c r="D171" s="211" t="s">
        <v>370</v>
      </c>
      <c r="E171" s="212">
        <v>4</v>
      </c>
    </row>
    <row r="172" spans="1:5" hidden="1">
      <c r="A172" s="208" t="s">
        <v>371</v>
      </c>
      <c r="B172" s="209">
        <v>432</v>
      </c>
      <c r="C172" s="210" t="s">
        <v>372</v>
      </c>
      <c r="D172" s="211" t="s">
        <v>373</v>
      </c>
      <c r="E172" s="212">
        <v>3</v>
      </c>
    </row>
    <row r="173" spans="1:5" hidden="1">
      <c r="A173" s="208" t="s">
        <v>343</v>
      </c>
      <c r="B173" s="209">
        <v>433</v>
      </c>
      <c r="C173" s="210" t="s">
        <v>374</v>
      </c>
      <c r="D173" s="211" t="s">
        <v>375</v>
      </c>
      <c r="E173" s="212">
        <v>3</v>
      </c>
    </row>
    <row r="174" spans="1:5" hidden="1">
      <c r="A174" s="208" t="s">
        <v>343</v>
      </c>
      <c r="B174" s="209">
        <v>303</v>
      </c>
      <c r="C174" s="210" t="s">
        <v>376</v>
      </c>
      <c r="D174" s="211" t="s">
        <v>377</v>
      </c>
      <c r="E174" s="212">
        <v>3</v>
      </c>
    </row>
    <row r="175" spans="1:5" hidden="1">
      <c r="A175" s="208" t="s">
        <v>346</v>
      </c>
      <c r="B175" s="209">
        <v>462</v>
      </c>
      <c r="C175" s="210" t="s">
        <v>378</v>
      </c>
      <c r="D175" s="211" t="s">
        <v>379</v>
      </c>
      <c r="E175" s="212">
        <v>3</v>
      </c>
    </row>
    <row r="176" spans="1:5" hidden="1">
      <c r="A176" s="208" t="s">
        <v>371</v>
      </c>
      <c r="B176" s="209">
        <v>100</v>
      </c>
      <c r="C176" s="210" t="s">
        <v>380</v>
      </c>
      <c r="D176" s="211" t="s">
        <v>381</v>
      </c>
      <c r="E176" s="212">
        <v>3</v>
      </c>
    </row>
    <row r="177" spans="1:5" hidden="1">
      <c r="A177" s="208" t="s">
        <v>371</v>
      </c>
      <c r="B177" s="209">
        <v>251</v>
      </c>
      <c r="C177" s="210" t="s">
        <v>382</v>
      </c>
      <c r="D177" s="211" t="s">
        <v>383</v>
      </c>
      <c r="E177" s="212">
        <v>3</v>
      </c>
    </row>
    <row r="178" spans="1:5" hidden="1">
      <c r="A178" s="208" t="s">
        <v>371</v>
      </c>
      <c r="B178" s="209">
        <v>246</v>
      </c>
      <c r="C178" s="210" t="s">
        <v>384</v>
      </c>
      <c r="D178" s="211" t="s">
        <v>348</v>
      </c>
      <c r="E178" s="212">
        <v>3</v>
      </c>
    </row>
    <row r="179" spans="1:5" hidden="1">
      <c r="A179" s="208" t="s">
        <v>371</v>
      </c>
      <c r="B179" s="209">
        <v>450</v>
      </c>
      <c r="C179" s="210" t="s">
        <v>385</v>
      </c>
      <c r="D179" s="211" t="s">
        <v>386</v>
      </c>
      <c r="E179" s="212">
        <v>3</v>
      </c>
    </row>
    <row r="180" spans="1:5" hidden="1">
      <c r="A180" s="208" t="s">
        <v>371</v>
      </c>
      <c r="B180" s="209">
        <v>451</v>
      </c>
      <c r="C180" s="210" t="s">
        <v>387</v>
      </c>
      <c r="D180" s="211" t="s">
        <v>388</v>
      </c>
      <c r="E180" s="212">
        <v>3</v>
      </c>
    </row>
    <row r="181" spans="1:5" hidden="1">
      <c r="A181" s="208" t="s">
        <v>371</v>
      </c>
      <c r="B181" s="209">
        <v>445</v>
      </c>
      <c r="C181" s="210" t="s">
        <v>389</v>
      </c>
      <c r="D181" s="211" t="s">
        <v>366</v>
      </c>
      <c r="E181" s="212">
        <v>3</v>
      </c>
    </row>
    <row r="182" spans="1:5" hidden="1">
      <c r="A182" s="208" t="s">
        <v>371</v>
      </c>
      <c r="B182" s="209">
        <v>403</v>
      </c>
      <c r="C182" s="210" t="s">
        <v>390</v>
      </c>
      <c r="D182" s="211" t="s">
        <v>391</v>
      </c>
      <c r="E182" s="212">
        <v>3</v>
      </c>
    </row>
    <row r="183" spans="1:5" hidden="1">
      <c r="A183" s="208" t="s">
        <v>371</v>
      </c>
      <c r="B183" s="209">
        <v>482</v>
      </c>
      <c r="C183" s="210" t="s">
        <v>392</v>
      </c>
      <c r="D183" s="211" t="s">
        <v>393</v>
      </c>
      <c r="E183" s="212">
        <v>3</v>
      </c>
    </row>
    <row r="184" spans="1:5" hidden="1">
      <c r="A184" s="208" t="s">
        <v>371</v>
      </c>
      <c r="B184" s="209">
        <v>401</v>
      </c>
      <c r="C184" s="210" t="s">
        <v>394</v>
      </c>
      <c r="D184" s="211" t="s">
        <v>395</v>
      </c>
      <c r="E184" s="212">
        <v>3</v>
      </c>
    </row>
    <row r="185" spans="1:5" hidden="1">
      <c r="A185" s="208" t="s">
        <v>346</v>
      </c>
      <c r="B185" s="209">
        <v>450</v>
      </c>
      <c r="C185" s="210" t="s">
        <v>396</v>
      </c>
      <c r="D185" s="211" t="s">
        <v>397</v>
      </c>
      <c r="E185" s="212">
        <v>3</v>
      </c>
    </row>
    <row r="186" spans="1:5" hidden="1">
      <c r="A186" s="208" t="s">
        <v>346</v>
      </c>
      <c r="B186" s="209">
        <v>451</v>
      </c>
      <c r="C186" s="210" t="s">
        <v>398</v>
      </c>
      <c r="D186" s="211" t="s">
        <v>399</v>
      </c>
      <c r="E186" s="212">
        <v>3</v>
      </c>
    </row>
    <row r="187" spans="1:5" hidden="1">
      <c r="A187" s="208" t="s">
        <v>346</v>
      </c>
      <c r="B187" s="209">
        <v>376</v>
      </c>
      <c r="C187" s="210" t="s">
        <v>400</v>
      </c>
      <c r="D187" s="211" t="s">
        <v>401</v>
      </c>
      <c r="E187" s="212">
        <v>3</v>
      </c>
    </row>
    <row r="188" spans="1:5" hidden="1">
      <c r="A188" s="208" t="s">
        <v>346</v>
      </c>
      <c r="B188" s="209">
        <v>426</v>
      </c>
      <c r="C188" s="210" t="s">
        <v>402</v>
      </c>
      <c r="D188" s="211" t="s">
        <v>403</v>
      </c>
      <c r="E188" s="212">
        <v>3</v>
      </c>
    </row>
    <row r="189" spans="1:5" hidden="1">
      <c r="A189" s="208" t="s">
        <v>346</v>
      </c>
      <c r="B189" s="209">
        <v>427</v>
      </c>
      <c r="C189" s="210" t="s">
        <v>404</v>
      </c>
      <c r="D189" s="211" t="s">
        <v>405</v>
      </c>
      <c r="E189" s="212">
        <v>3</v>
      </c>
    </row>
    <row r="190" spans="1:5" hidden="1">
      <c r="A190" s="208" t="s">
        <v>346</v>
      </c>
      <c r="B190" s="209">
        <v>477</v>
      </c>
      <c r="C190" s="210" t="s">
        <v>406</v>
      </c>
      <c r="D190" s="211" t="s">
        <v>407</v>
      </c>
      <c r="E190" s="212">
        <v>3</v>
      </c>
    </row>
    <row r="191" spans="1:5" hidden="1">
      <c r="A191" s="208" t="s">
        <v>346</v>
      </c>
      <c r="B191" s="209">
        <v>428</v>
      </c>
      <c r="C191" s="210" t="s">
        <v>408</v>
      </c>
      <c r="D191" s="211" t="s">
        <v>409</v>
      </c>
      <c r="E191" s="212">
        <v>2</v>
      </c>
    </row>
    <row r="192" spans="1:5" hidden="1">
      <c r="A192" s="208" t="s">
        <v>346</v>
      </c>
      <c r="B192" s="209">
        <v>429</v>
      </c>
      <c r="C192" s="210" t="s">
        <v>410</v>
      </c>
      <c r="D192" s="211" t="s">
        <v>411</v>
      </c>
      <c r="E192" s="212">
        <v>2</v>
      </c>
    </row>
    <row r="193" spans="1:5" hidden="1">
      <c r="A193" s="208" t="s">
        <v>346</v>
      </c>
      <c r="B193" s="209">
        <v>480</v>
      </c>
      <c r="C193" s="210" t="s">
        <v>412</v>
      </c>
      <c r="D193" s="211" t="s">
        <v>413</v>
      </c>
      <c r="E193" s="212">
        <v>3</v>
      </c>
    </row>
    <row r="194" spans="1:5" hidden="1">
      <c r="A194" s="208" t="s">
        <v>414</v>
      </c>
      <c r="B194" s="209">
        <v>151</v>
      </c>
      <c r="C194" s="210" t="s">
        <v>415</v>
      </c>
      <c r="D194" s="211" t="s">
        <v>416</v>
      </c>
      <c r="E194" s="212">
        <v>3</v>
      </c>
    </row>
    <row r="195" spans="1:5" hidden="1">
      <c r="A195" s="208" t="s">
        <v>414</v>
      </c>
      <c r="B195" s="209">
        <v>152</v>
      </c>
      <c r="C195" s="210" t="s">
        <v>417</v>
      </c>
      <c r="D195" s="211" t="s">
        <v>418</v>
      </c>
      <c r="E195" s="212">
        <v>3</v>
      </c>
    </row>
    <row r="196" spans="1:5" hidden="1">
      <c r="A196" s="208" t="s">
        <v>419</v>
      </c>
      <c r="B196" s="209">
        <v>301</v>
      </c>
      <c r="C196" s="210" t="s">
        <v>420</v>
      </c>
      <c r="D196" s="211" t="s">
        <v>421</v>
      </c>
      <c r="E196" s="212">
        <v>3</v>
      </c>
    </row>
    <row r="197" spans="1:5" hidden="1">
      <c r="A197" s="208" t="s">
        <v>422</v>
      </c>
      <c r="B197" s="209">
        <v>201</v>
      </c>
      <c r="C197" s="210" t="s">
        <v>423</v>
      </c>
      <c r="D197" s="211" t="s">
        <v>424</v>
      </c>
      <c r="E197" s="212">
        <v>2</v>
      </c>
    </row>
    <row r="198" spans="1:5" hidden="1">
      <c r="A198" s="208" t="s">
        <v>422</v>
      </c>
      <c r="B198" s="209">
        <v>403</v>
      </c>
      <c r="C198" s="210" t="s">
        <v>425</v>
      </c>
      <c r="D198" s="211" t="s">
        <v>426</v>
      </c>
      <c r="E198" s="212">
        <v>3</v>
      </c>
    </row>
    <row r="199" spans="1:5" hidden="1">
      <c r="A199" s="208" t="s">
        <v>427</v>
      </c>
      <c r="B199" s="209">
        <v>201</v>
      </c>
      <c r="C199" s="210" t="s">
        <v>428</v>
      </c>
      <c r="D199" s="211" t="s">
        <v>429</v>
      </c>
      <c r="E199" s="212">
        <v>3</v>
      </c>
    </row>
    <row r="200" spans="1:5" hidden="1">
      <c r="A200" s="208" t="s">
        <v>427</v>
      </c>
      <c r="B200" s="209">
        <v>202</v>
      </c>
      <c r="C200" s="210" t="s">
        <v>430</v>
      </c>
      <c r="D200" s="211" t="s">
        <v>431</v>
      </c>
      <c r="E200" s="212">
        <v>3</v>
      </c>
    </row>
    <row r="201" spans="1:5" hidden="1">
      <c r="A201" s="208" t="s">
        <v>427</v>
      </c>
      <c r="B201" s="209">
        <v>301</v>
      </c>
      <c r="C201" s="210" t="s">
        <v>432</v>
      </c>
      <c r="D201" s="211" t="s">
        <v>433</v>
      </c>
      <c r="E201" s="212">
        <v>3</v>
      </c>
    </row>
    <row r="202" spans="1:5" hidden="1">
      <c r="A202" s="208" t="s">
        <v>434</v>
      </c>
      <c r="B202" s="209">
        <v>251</v>
      </c>
      <c r="C202" s="210" t="s">
        <v>435</v>
      </c>
      <c r="D202" s="211" t="s">
        <v>436</v>
      </c>
      <c r="E202" s="212">
        <v>3</v>
      </c>
    </row>
    <row r="203" spans="1:5" hidden="1">
      <c r="A203" s="208" t="s">
        <v>437</v>
      </c>
      <c r="B203" s="209">
        <v>301</v>
      </c>
      <c r="C203" s="210" t="s">
        <v>438</v>
      </c>
      <c r="D203" s="211" t="s">
        <v>439</v>
      </c>
      <c r="E203" s="212">
        <v>3</v>
      </c>
    </row>
    <row r="204" spans="1:5" hidden="1">
      <c r="A204" s="208" t="s">
        <v>440</v>
      </c>
      <c r="B204" s="209">
        <v>301</v>
      </c>
      <c r="C204" s="210" t="s">
        <v>441</v>
      </c>
      <c r="D204" s="211" t="s">
        <v>442</v>
      </c>
      <c r="E204" s="212">
        <v>3</v>
      </c>
    </row>
    <row r="205" spans="1:5" hidden="1">
      <c r="A205" s="208" t="s">
        <v>440</v>
      </c>
      <c r="B205" s="209">
        <v>271</v>
      </c>
      <c r="C205" s="210" t="s">
        <v>443</v>
      </c>
      <c r="D205" s="211" t="s">
        <v>444</v>
      </c>
      <c r="E205" s="212">
        <v>2</v>
      </c>
    </row>
    <row r="206" spans="1:5" hidden="1">
      <c r="A206" s="208" t="s">
        <v>440</v>
      </c>
      <c r="B206" s="209">
        <v>373</v>
      </c>
      <c r="C206" s="210" t="s">
        <v>445</v>
      </c>
      <c r="D206" s="211" t="s">
        <v>446</v>
      </c>
      <c r="E206" s="212">
        <v>3</v>
      </c>
    </row>
    <row r="207" spans="1:5" hidden="1">
      <c r="A207" s="208" t="s">
        <v>447</v>
      </c>
      <c r="B207" s="209">
        <v>351</v>
      </c>
      <c r="C207" s="210" t="s">
        <v>448</v>
      </c>
      <c r="D207" s="211" t="s">
        <v>449</v>
      </c>
      <c r="E207" s="212">
        <v>3</v>
      </c>
    </row>
    <row r="208" spans="1:5" hidden="1">
      <c r="A208" s="208" t="s">
        <v>434</v>
      </c>
      <c r="B208" s="209">
        <v>403</v>
      </c>
      <c r="C208" s="210" t="s">
        <v>450</v>
      </c>
      <c r="D208" s="211" t="s">
        <v>451</v>
      </c>
      <c r="E208" s="212">
        <v>3</v>
      </c>
    </row>
    <row r="209" spans="1:5" hidden="1">
      <c r="A209" s="208" t="s">
        <v>434</v>
      </c>
      <c r="B209" s="209">
        <v>364</v>
      </c>
      <c r="C209" s="210" t="s">
        <v>452</v>
      </c>
      <c r="D209" s="211" t="s">
        <v>453</v>
      </c>
      <c r="E209" s="212">
        <v>3</v>
      </c>
    </row>
    <row r="210" spans="1:5" hidden="1">
      <c r="A210" s="208" t="s">
        <v>454</v>
      </c>
      <c r="B210" s="209">
        <v>403</v>
      </c>
      <c r="C210" s="210" t="s">
        <v>455</v>
      </c>
      <c r="D210" s="211" t="s">
        <v>456</v>
      </c>
      <c r="E210" s="212">
        <v>2</v>
      </c>
    </row>
    <row r="211" spans="1:5" hidden="1">
      <c r="A211" s="208" t="s">
        <v>457</v>
      </c>
      <c r="B211" s="209">
        <v>384</v>
      </c>
      <c r="C211" s="210" t="s">
        <v>458</v>
      </c>
      <c r="D211" s="211" t="s">
        <v>459</v>
      </c>
      <c r="E211" s="212">
        <v>2</v>
      </c>
    </row>
    <row r="212" spans="1:5" hidden="1">
      <c r="A212" s="208" t="s">
        <v>440</v>
      </c>
      <c r="B212" s="209">
        <v>401</v>
      </c>
      <c r="C212" s="210" t="s">
        <v>460</v>
      </c>
      <c r="D212" s="211" t="s">
        <v>461</v>
      </c>
      <c r="E212" s="212">
        <v>3</v>
      </c>
    </row>
    <row r="213" spans="1:5" hidden="1">
      <c r="A213" s="208" t="s">
        <v>440</v>
      </c>
      <c r="B213" s="209">
        <v>402</v>
      </c>
      <c r="C213" s="210" t="s">
        <v>462</v>
      </c>
      <c r="D213" s="211" t="s">
        <v>463</v>
      </c>
      <c r="E213" s="212">
        <v>3</v>
      </c>
    </row>
    <row r="214" spans="1:5" hidden="1">
      <c r="A214" s="208" t="s">
        <v>440</v>
      </c>
      <c r="B214" s="209">
        <v>423</v>
      </c>
      <c r="C214" s="210" t="s">
        <v>464</v>
      </c>
      <c r="D214" s="211" t="s">
        <v>465</v>
      </c>
      <c r="E214" s="212">
        <v>3</v>
      </c>
    </row>
    <row r="215" spans="1:5" hidden="1">
      <c r="A215" s="208" t="s">
        <v>466</v>
      </c>
      <c r="B215" s="209">
        <v>406</v>
      </c>
      <c r="C215" s="210" t="s">
        <v>467</v>
      </c>
      <c r="D215" s="211" t="s">
        <v>468</v>
      </c>
      <c r="E215" s="212">
        <v>3</v>
      </c>
    </row>
    <row r="216" spans="1:5" hidden="1">
      <c r="A216" s="208" t="s">
        <v>469</v>
      </c>
      <c r="B216" s="209">
        <v>351</v>
      </c>
      <c r="C216" s="210" t="s">
        <v>470</v>
      </c>
      <c r="D216" s="211" t="s">
        <v>471</v>
      </c>
      <c r="E216" s="212">
        <v>3</v>
      </c>
    </row>
    <row r="217" spans="1:5" hidden="1">
      <c r="A217" s="208" t="s">
        <v>427</v>
      </c>
      <c r="B217" s="209">
        <v>421</v>
      </c>
      <c r="C217" s="210" t="s">
        <v>472</v>
      </c>
      <c r="D217" s="211" t="s">
        <v>473</v>
      </c>
      <c r="E217" s="212">
        <v>3</v>
      </c>
    </row>
    <row r="218" spans="1:5" hidden="1">
      <c r="A218" s="208" t="s">
        <v>440</v>
      </c>
      <c r="B218" s="209">
        <v>272</v>
      </c>
      <c r="C218" s="210" t="s">
        <v>474</v>
      </c>
      <c r="D218" s="211" t="s">
        <v>475</v>
      </c>
      <c r="E218" s="212">
        <v>2</v>
      </c>
    </row>
    <row r="219" spans="1:5" hidden="1">
      <c r="A219" s="208" t="s">
        <v>427</v>
      </c>
      <c r="B219" s="209">
        <v>303</v>
      </c>
      <c r="C219" s="210" t="s">
        <v>476</v>
      </c>
      <c r="D219" s="211" t="s">
        <v>477</v>
      </c>
      <c r="E219" s="212">
        <v>3</v>
      </c>
    </row>
    <row r="220" spans="1:5" hidden="1">
      <c r="A220" s="208" t="s">
        <v>427</v>
      </c>
      <c r="B220" s="209">
        <v>302</v>
      </c>
      <c r="C220" s="210" t="s">
        <v>478</v>
      </c>
      <c r="D220" s="211" t="s">
        <v>479</v>
      </c>
      <c r="E220" s="212">
        <v>2</v>
      </c>
    </row>
    <row r="221" spans="1:5" hidden="1">
      <c r="A221" s="208" t="s">
        <v>427</v>
      </c>
      <c r="B221" s="209">
        <v>304</v>
      </c>
      <c r="C221" s="210" t="s">
        <v>480</v>
      </c>
      <c r="D221" s="211" t="s">
        <v>481</v>
      </c>
      <c r="E221" s="212">
        <v>3</v>
      </c>
    </row>
    <row r="222" spans="1:5" hidden="1">
      <c r="A222" s="208" t="s">
        <v>137</v>
      </c>
      <c r="B222" s="209">
        <v>554</v>
      </c>
      <c r="C222" s="210" t="s">
        <v>482</v>
      </c>
      <c r="D222" s="211" t="s">
        <v>483</v>
      </c>
      <c r="E222" s="212">
        <v>2</v>
      </c>
    </row>
    <row r="223" spans="1:5" hidden="1">
      <c r="A223" s="208" t="s">
        <v>198</v>
      </c>
      <c r="B223" s="209">
        <v>703</v>
      </c>
      <c r="C223" s="210" t="s">
        <v>484</v>
      </c>
      <c r="D223" s="211" t="s">
        <v>485</v>
      </c>
      <c r="E223" s="212">
        <v>3</v>
      </c>
    </row>
    <row r="224" spans="1:5" hidden="1">
      <c r="A224" s="208" t="s">
        <v>178</v>
      </c>
      <c r="B224" s="209">
        <v>623</v>
      </c>
      <c r="C224" s="210" t="s">
        <v>486</v>
      </c>
      <c r="D224" s="211" t="s">
        <v>487</v>
      </c>
      <c r="E224" s="212">
        <v>3</v>
      </c>
    </row>
    <row r="225" spans="1:5" hidden="1">
      <c r="A225" s="208" t="s">
        <v>156</v>
      </c>
      <c r="B225" s="209">
        <v>616</v>
      </c>
      <c r="C225" s="210" t="s">
        <v>488</v>
      </c>
      <c r="D225" s="211" t="s">
        <v>489</v>
      </c>
      <c r="E225" s="212">
        <v>2</v>
      </c>
    </row>
    <row r="226" spans="1:5" hidden="1">
      <c r="A226" s="208" t="s">
        <v>156</v>
      </c>
      <c r="B226" s="209">
        <v>511</v>
      </c>
      <c r="C226" s="210" t="s">
        <v>490</v>
      </c>
      <c r="D226" s="211" t="s">
        <v>491</v>
      </c>
      <c r="E226" s="212">
        <v>3</v>
      </c>
    </row>
    <row r="227" spans="1:5" hidden="1">
      <c r="A227" s="208" t="s">
        <v>188</v>
      </c>
      <c r="B227" s="209">
        <v>701</v>
      </c>
      <c r="C227" s="210" t="s">
        <v>492</v>
      </c>
      <c r="D227" s="211" t="s">
        <v>493</v>
      </c>
      <c r="E227" s="212">
        <v>3</v>
      </c>
    </row>
    <row r="228" spans="1:5" hidden="1">
      <c r="A228" s="208" t="s">
        <v>156</v>
      </c>
      <c r="B228" s="209">
        <v>672</v>
      </c>
      <c r="C228" s="210" t="s">
        <v>494</v>
      </c>
      <c r="D228" s="211" t="s">
        <v>495</v>
      </c>
      <c r="E228" s="212">
        <v>3</v>
      </c>
    </row>
    <row r="229" spans="1:5" hidden="1">
      <c r="A229" s="208" t="s">
        <v>156</v>
      </c>
      <c r="B229" s="209">
        <v>753</v>
      </c>
      <c r="C229" s="210" t="s">
        <v>496</v>
      </c>
      <c r="D229" s="211" t="s">
        <v>497</v>
      </c>
      <c r="E229" s="212">
        <v>2</v>
      </c>
    </row>
    <row r="230" spans="1:5" hidden="1">
      <c r="A230" s="208" t="s">
        <v>156</v>
      </c>
      <c r="B230" s="209">
        <v>662</v>
      </c>
      <c r="C230" s="210" t="s">
        <v>498</v>
      </c>
      <c r="D230" s="211" t="s">
        <v>499</v>
      </c>
      <c r="E230" s="212">
        <v>2</v>
      </c>
    </row>
    <row r="231" spans="1:5" hidden="1">
      <c r="A231" s="208" t="s">
        <v>156</v>
      </c>
      <c r="B231" s="209">
        <v>749</v>
      </c>
      <c r="C231" s="210" t="s">
        <v>500</v>
      </c>
      <c r="D231" s="211" t="s">
        <v>501</v>
      </c>
      <c r="E231" s="212">
        <v>10</v>
      </c>
    </row>
    <row r="232" spans="1:5" hidden="1">
      <c r="A232" s="208" t="s">
        <v>188</v>
      </c>
      <c r="B232" s="209">
        <v>722</v>
      </c>
      <c r="C232" s="210" t="s">
        <v>502</v>
      </c>
      <c r="D232" s="211" t="s">
        <v>503</v>
      </c>
      <c r="E232" s="212">
        <v>2</v>
      </c>
    </row>
    <row r="233" spans="1:5" hidden="1">
      <c r="A233" s="208" t="s">
        <v>156</v>
      </c>
      <c r="B233" s="209">
        <v>720</v>
      </c>
      <c r="C233" s="210" t="s">
        <v>504</v>
      </c>
      <c r="D233" s="211" t="s">
        <v>505</v>
      </c>
      <c r="E233" s="212">
        <v>3</v>
      </c>
    </row>
    <row r="234" spans="1:5" hidden="1">
      <c r="A234" s="208" t="s">
        <v>156</v>
      </c>
      <c r="B234" s="209">
        <v>784</v>
      </c>
      <c r="C234" s="210" t="s">
        <v>506</v>
      </c>
      <c r="D234" s="211" t="s">
        <v>507</v>
      </c>
      <c r="E234" s="212">
        <v>2</v>
      </c>
    </row>
    <row r="235" spans="1:5" hidden="1">
      <c r="A235" s="208" t="s">
        <v>188</v>
      </c>
      <c r="B235" s="209">
        <v>702</v>
      </c>
      <c r="C235" s="210" t="s">
        <v>508</v>
      </c>
      <c r="D235" s="211" t="s">
        <v>509</v>
      </c>
      <c r="E235" s="212">
        <v>2</v>
      </c>
    </row>
    <row r="236" spans="1:5" hidden="1">
      <c r="A236" s="208" t="s">
        <v>188</v>
      </c>
      <c r="B236" s="209">
        <v>632</v>
      </c>
      <c r="C236" s="210" t="s">
        <v>510</v>
      </c>
      <c r="D236" s="211" t="s">
        <v>511</v>
      </c>
      <c r="E236" s="212">
        <v>3</v>
      </c>
    </row>
    <row r="237" spans="1:5" hidden="1">
      <c r="A237" s="208" t="s">
        <v>188</v>
      </c>
      <c r="B237" s="209">
        <v>681</v>
      </c>
      <c r="C237" s="210" t="s">
        <v>512</v>
      </c>
      <c r="D237" s="211" t="s">
        <v>513</v>
      </c>
      <c r="E237" s="212">
        <v>3</v>
      </c>
    </row>
    <row r="238" spans="1:5" hidden="1">
      <c r="A238" s="208" t="s">
        <v>156</v>
      </c>
      <c r="B238" s="209">
        <v>703</v>
      </c>
      <c r="C238" s="210" t="s">
        <v>514</v>
      </c>
      <c r="D238" s="211" t="s">
        <v>515</v>
      </c>
      <c r="E238" s="212">
        <v>2</v>
      </c>
    </row>
    <row r="239" spans="1:5" hidden="1">
      <c r="A239" s="208" t="s">
        <v>209</v>
      </c>
      <c r="B239" s="209">
        <v>703</v>
      </c>
      <c r="C239" s="210" t="s">
        <v>516</v>
      </c>
      <c r="D239" s="211" t="s">
        <v>517</v>
      </c>
      <c r="E239" s="212">
        <v>3</v>
      </c>
    </row>
    <row r="240" spans="1:5" hidden="1">
      <c r="A240" s="208" t="s">
        <v>156</v>
      </c>
      <c r="B240" s="209">
        <v>676</v>
      </c>
      <c r="C240" s="210" t="s">
        <v>518</v>
      </c>
      <c r="D240" s="211" t="s">
        <v>519</v>
      </c>
      <c r="E240" s="212">
        <v>2</v>
      </c>
    </row>
    <row r="241" spans="1:5" hidden="1">
      <c r="A241" s="208" t="s">
        <v>170</v>
      </c>
      <c r="B241" s="209">
        <v>602</v>
      </c>
      <c r="C241" s="210" t="s">
        <v>520</v>
      </c>
      <c r="D241" s="211" t="s">
        <v>521</v>
      </c>
      <c r="E241" s="212">
        <v>3</v>
      </c>
    </row>
    <row r="242" spans="1:5" hidden="1">
      <c r="A242" s="208" t="s">
        <v>170</v>
      </c>
      <c r="B242" s="209">
        <v>651</v>
      </c>
      <c r="C242" s="210" t="s">
        <v>522</v>
      </c>
      <c r="D242" s="211" t="s">
        <v>523</v>
      </c>
      <c r="E242" s="212">
        <v>2</v>
      </c>
    </row>
    <row r="243" spans="1:5" hidden="1">
      <c r="A243" s="208" t="s">
        <v>138</v>
      </c>
      <c r="B243" s="209">
        <v>571</v>
      </c>
      <c r="C243" s="210" t="s">
        <v>524</v>
      </c>
      <c r="D243" s="211" t="s">
        <v>525</v>
      </c>
      <c r="E243" s="212">
        <v>2</v>
      </c>
    </row>
    <row r="244" spans="1:5" hidden="1">
      <c r="A244" s="208" t="s">
        <v>198</v>
      </c>
      <c r="B244" s="209">
        <v>601</v>
      </c>
      <c r="C244" s="210" t="s">
        <v>526</v>
      </c>
      <c r="D244" s="211" t="s">
        <v>421</v>
      </c>
      <c r="E244" s="212">
        <v>3</v>
      </c>
    </row>
    <row r="245" spans="1:5" hidden="1">
      <c r="A245" s="208" t="s">
        <v>256</v>
      </c>
      <c r="B245" s="209">
        <v>601</v>
      </c>
      <c r="C245" s="210" t="s">
        <v>527</v>
      </c>
      <c r="D245" s="211" t="s">
        <v>424</v>
      </c>
      <c r="E245" s="212">
        <v>2</v>
      </c>
    </row>
    <row r="246" spans="1:5" hidden="1">
      <c r="A246" s="208" t="s">
        <v>256</v>
      </c>
      <c r="B246" s="209">
        <v>703</v>
      </c>
      <c r="C246" s="210" t="s">
        <v>528</v>
      </c>
      <c r="D246" s="211" t="s">
        <v>426</v>
      </c>
      <c r="E246" s="212">
        <v>3</v>
      </c>
    </row>
    <row r="247" spans="1:5" hidden="1">
      <c r="A247" s="208" t="s">
        <v>142</v>
      </c>
      <c r="B247" s="209">
        <v>601</v>
      </c>
      <c r="C247" s="210" t="s">
        <v>529</v>
      </c>
      <c r="D247" s="211" t="s">
        <v>530</v>
      </c>
      <c r="E247" s="212">
        <v>2</v>
      </c>
    </row>
    <row r="248" spans="1:5" hidden="1">
      <c r="A248" s="208" t="s">
        <v>201</v>
      </c>
      <c r="B248" s="209">
        <v>651</v>
      </c>
      <c r="C248" s="210" t="s">
        <v>531</v>
      </c>
      <c r="D248" s="211" t="s">
        <v>532</v>
      </c>
      <c r="E248" s="212">
        <v>3</v>
      </c>
    </row>
    <row r="249" spans="1:5" hidden="1">
      <c r="A249" s="208" t="s">
        <v>188</v>
      </c>
      <c r="B249" s="209">
        <v>651</v>
      </c>
      <c r="C249" s="210" t="s">
        <v>533</v>
      </c>
      <c r="D249" s="211" t="s">
        <v>534</v>
      </c>
      <c r="E249" s="212">
        <v>3</v>
      </c>
    </row>
    <row r="250" spans="1:5" hidden="1">
      <c r="A250" s="208" t="s">
        <v>204</v>
      </c>
      <c r="B250" s="209">
        <v>651</v>
      </c>
      <c r="C250" s="210" t="s">
        <v>535</v>
      </c>
      <c r="D250" s="211" t="s">
        <v>536</v>
      </c>
      <c r="E250" s="212">
        <v>2</v>
      </c>
    </row>
    <row r="251" spans="1:5" hidden="1">
      <c r="A251" s="208" t="s">
        <v>253</v>
      </c>
      <c r="B251" s="209">
        <v>601</v>
      </c>
      <c r="C251" s="210" t="s">
        <v>537</v>
      </c>
      <c r="D251" s="211" t="s">
        <v>538</v>
      </c>
      <c r="E251" s="212">
        <v>3</v>
      </c>
    </row>
    <row r="252" spans="1:5" hidden="1">
      <c r="A252" s="208" t="s">
        <v>178</v>
      </c>
      <c r="B252" s="209">
        <v>601</v>
      </c>
      <c r="C252" s="210" t="s">
        <v>539</v>
      </c>
      <c r="D252" s="211" t="s">
        <v>540</v>
      </c>
      <c r="E252" s="212">
        <v>3</v>
      </c>
    </row>
    <row r="253" spans="1:5" hidden="1">
      <c r="A253" s="208" t="s">
        <v>178</v>
      </c>
      <c r="B253" s="209">
        <v>702</v>
      </c>
      <c r="C253" s="210" t="s">
        <v>541</v>
      </c>
      <c r="D253" s="211" t="s">
        <v>542</v>
      </c>
      <c r="E253" s="212">
        <v>3</v>
      </c>
    </row>
    <row r="254" spans="1:5" hidden="1">
      <c r="A254" s="208" t="s">
        <v>302</v>
      </c>
      <c r="B254" s="209">
        <v>701</v>
      </c>
      <c r="C254" s="210" t="s">
        <v>543</v>
      </c>
      <c r="D254" s="211" t="s">
        <v>544</v>
      </c>
      <c r="E254" s="212">
        <v>2</v>
      </c>
    </row>
    <row r="255" spans="1:5" hidden="1">
      <c r="A255" s="208" t="s">
        <v>256</v>
      </c>
      <c r="B255" s="209">
        <v>749</v>
      </c>
      <c r="C255" s="210" t="s">
        <v>545</v>
      </c>
      <c r="D255" s="211" t="s">
        <v>501</v>
      </c>
      <c r="E255" s="212">
        <v>10</v>
      </c>
    </row>
    <row r="256" spans="1:5" hidden="1">
      <c r="A256" s="208" t="s">
        <v>142</v>
      </c>
      <c r="B256" s="209">
        <v>602</v>
      </c>
      <c r="C256" s="210" t="s">
        <v>546</v>
      </c>
      <c r="D256" s="211" t="s">
        <v>547</v>
      </c>
      <c r="E256" s="212">
        <v>2</v>
      </c>
    </row>
    <row r="257" spans="1:5" hidden="1">
      <c r="A257" s="208" t="s">
        <v>178</v>
      </c>
      <c r="B257" s="209">
        <v>703</v>
      </c>
      <c r="C257" s="210" t="s">
        <v>548</v>
      </c>
      <c r="D257" s="211" t="s">
        <v>549</v>
      </c>
      <c r="E257" s="212">
        <v>3</v>
      </c>
    </row>
    <row r="258" spans="1:5" hidden="1">
      <c r="A258" s="208" t="s">
        <v>178</v>
      </c>
      <c r="B258" s="209">
        <v>701</v>
      </c>
      <c r="C258" s="210" t="s">
        <v>550</v>
      </c>
      <c r="D258" s="211" t="s">
        <v>551</v>
      </c>
      <c r="E258" s="212">
        <v>3</v>
      </c>
    </row>
    <row r="259" spans="1:5" hidden="1">
      <c r="A259" s="208" t="s">
        <v>204</v>
      </c>
      <c r="B259" s="209">
        <v>703</v>
      </c>
      <c r="C259" s="210" t="s">
        <v>552</v>
      </c>
      <c r="D259" s="211" t="s">
        <v>456</v>
      </c>
      <c r="E259" s="212">
        <v>2</v>
      </c>
    </row>
    <row r="260" spans="1:5" hidden="1">
      <c r="A260" s="208" t="s">
        <v>154</v>
      </c>
      <c r="B260" s="209">
        <v>684</v>
      </c>
      <c r="C260" s="210" t="s">
        <v>553</v>
      </c>
      <c r="D260" s="211" t="s">
        <v>459</v>
      </c>
      <c r="E260" s="212">
        <v>2</v>
      </c>
    </row>
    <row r="261" spans="1:5" hidden="1">
      <c r="A261" s="208" t="s">
        <v>257</v>
      </c>
      <c r="B261" s="209">
        <v>600</v>
      </c>
      <c r="C261" s="210" t="s">
        <v>554</v>
      </c>
      <c r="D261" s="211" t="s">
        <v>555</v>
      </c>
      <c r="E261" s="212">
        <v>2</v>
      </c>
    </row>
    <row r="262" spans="1:5" hidden="1">
      <c r="A262" s="208" t="s">
        <v>250</v>
      </c>
      <c r="B262" s="209">
        <v>601</v>
      </c>
      <c r="C262" s="210" t="s">
        <v>556</v>
      </c>
      <c r="D262" s="211" t="s">
        <v>557</v>
      </c>
      <c r="E262" s="212">
        <v>3</v>
      </c>
    </row>
    <row r="263" spans="1:5" hidden="1">
      <c r="A263" s="208" t="s">
        <v>250</v>
      </c>
      <c r="B263" s="209">
        <v>602</v>
      </c>
      <c r="C263" s="210" t="s">
        <v>558</v>
      </c>
      <c r="D263" s="211" t="s">
        <v>559</v>
      </c>
      <c r="E263" s="212">
        <v>3</v>
      </c>
    </row>
    <row r="264" spans="1:5" hidden="1">
      <c r="A264" s="208" t="s">
        <v>250</v>
      </c>
      <c r="B264" s="209">
        <v>701</v>
      </c>
      <c r="C264" s="210" t="s">
        <v>560</v>
      </c>
      <c r="D264" s="211" t="s">
        <v>561</v>
      </c>
      <c r="E264" s="212">
        <v>3</v>
      </c>
    </row>
    <row r="265" spans="1:5" hidden="1">
      <c r="A265" s="208" t="s">
        <v>257</v>
      </c>
      <c r="B265" s="209">
        <v>500</v>
      </c>
      <c r="C265" s="210" t="s">
        <v>562</v>
      </c>
      <c r="D265" s="211" t="s">
        <v>563</v>
      </c>
      <c r="E265" s="212">
        <v>4</v>
      </c>
    </row>
    <row r="266" spans="1:5" hidden="1">
      <c r="A266" s="208" t="s">
        <v>564</v>
      </c>
      <c r="B266" s="209">
        <v>551</v>
      </c>
      <c r="C266" s="210" t="s">
        <v>565</v>
      </c>
      <c r="D266" s="211" t="s">
        <v>566</v>
      </c>
      <c r="E266" s="212">
        <v>2</v>
      </c>
    </row>
    <row r="267" spans="1:5" hidden="1">
      <c r="A267" s="208" t="s">
        <v>567</v>
      </c>
      <c r="B267" s="209">
        <v>101</v>
      </c>
      <c r="C267" s="210" t="s">
        <v>568</v>
      </c>
      <c r="D267" s="211" t="s">
        <v>569</v>
      </c>
      <c r="E267" s="212">
        <v>2</v>
      </c>
    </row>
    <row r="268" spans="1:5" hidden="1">
      <c r="A268" s="208" t="s">
        <v>567</v>
      </c>
      <c r="B268" s="209">
        <v>102</v>
      </c>
      <c r="C268" s="210" t="s">
        <v>570</v>
      </c>
      <c r="D268" s="211" t="s">
        <v>571</v>
      </c>
      <c r="E268" s="212">
        <v>2</v>
      </c>
    </row>
    <row r="269" spans="1:5" hidden="1">
      <c r="A269" s="208" t="s">
        <v>567</v>
      </c>
      <c r="B269" s="209">
        <v>201</v>
      </c>
      <c r="C269" s="210" t="s">
        <v>572</v>
      </c>
      <c r="D269" s="211" t="s">
        <v>573</v>
      </c>
      <c r="E269" s="212">
        <v>2</v>
      </c>
    </row>
    <row r="270" spans="1:5" hidden="1">
      <c r="A270" s="208" t="s">
        <v>567</v>
      </c>
      <c r="B270" s="209">
        <v>202</v>
      </c>
      <c r="C270" s="210" t="s">
        <v>574</v>
      </c>
      <c r="D270" s="211" t="s">
        <v>575</v>
      </c>
      <c r="E270" s="212">
        <v>2</v>
      </c>
    </row>
    <row r="271" spans="1:5" hidden="1">
      <c r="A271" s="208" t="s">
        <v>567</v>
      </c>
      <c r="B271" s="209">
        <v>301</v>
      </c>
      <c r="C271" s="210" t="s">
        <v>576</v>
      </c>
      <c r="D271" s="211" t="s">
        <v>577</v>
      </c>
      <c r="E271" s="212">
        <v>2</v>
      </c>
    </row>
    <row r="272" spans="1:5" hidden="1">
      <c r="A272" s="208" t="s">
        <v>567</v>
      </c>
      <c r="B272" s="209">
        <v>302</v>
      </c>
      <c r="C272" s="210" t="s">
        <v>578</v>
      </c>
      <c r="D272" s="211" t="s">
        <v>579</v>
      </c>
      <c r="E272" s="212">
        <v>2</v>
      </c>
    </row>
    <row r="273" spans="1:5" hidden="1">
      <c r="A273" s="208" t="s">
        <v>567</v>
      </c>
      <c r="B273" s="209">
        <v>401</v>
      </c>
      <c r="C273" s="210" t="s">
        <v>580</v>
      </c>
      <c r="D273" s="211" t="s">
        <v>581</v>
      </c>
      <c r="E273" s="212">
        <v>2</v>
      </c>
    </row>
    <row r="274" spans="1:5" hidden="1">
      <c r="A274" s="208" t="s">
        <v>567</v>
      </c>
      <c r="B274" s="209">
        <v>402</v>
      </c>
      <c r="C274" s="210" t="s">
        <v>582</v>
      </c>
      <c r="D274" s="211" t="s">
        <v>583</v>
      </c>
      <c r="E274" s="212">
        <v>2</v>
      </c>
    </row>
    <row r="275" spans="1:5" hidden="1">
      <c r="A275" s="208" t="s">
        <v>584</v>
      </c>
      <c r="B275" s="209">
        <v>101</v>
      </c>
      <c r="C275" s="210" t="s">
        <v>585</v>
      </c>
      <c r="D275" s="211" t="s">
        <v>586</v>
      </c>
      <c r="E275" s="212">
        <v>2</v>
      </c>
    </row>
    <row r="276" spans="1:5" hidden="1">
      <c r="A276" s="208" t="s">
        <v>584</v>
      </c>
      <c r="B276" s="209">
        <v>102</v>
      </c>
      <c r="C276" s="210" t="s">
        <v>587</v>
      </c>
      <c r="D276" s="211" t="s">
        <v>588</v>
      </c>
      <c r="E276" s="212">
        <v>2</v>
      </c>
    </row>
    <row r="277" spans="1:5" hidden="1">
      <c r="A277" s="208" t="s">
        <v>584</v>
      </c>
      <c r="B277" s="209">
        <v>201</v>
      </c>
      <c r="C277" s="210" t="s">
        <v>589</v>
      </c>
      <c r="D277" s="211" t="s">
        <v>590</v>
      </c>
      <c r="E277" s="212">
        <v>2</v>
      </c>
    </row>
    <row r="278" spans="1:5" hidden="1">
      <c r="A278" s="208" t="s">
        <v>584</v>
      </c>
      <c r="B278" s="209">
        <v>202</v>
      </c>
      <c r="C278" s="210" t="s">
        <v>591</v>
      </c>
      <c r="D278" s="211" t="s">
        <v>592</v>
      </c>
      <c r="E278" s="212">
        <v>2</v>
      </c>
    </row>
    <row r="279" spans="1:5" hidden="1">
      <c r="A279" s="208" t="s">
        <v>584</v>
      </c>
      <c r="B279" s="209">
        <v>301</v>
      </c>
      <c r="C279" s="210" t="s">
        <v>593</v>
      </c>
      <c r="D279" s="211" t="s">
        <v>594</v>
      </c>
      <c r="E279" s="212">
        <v>2</v>
      </c>
    </row>
    <row r="280" spans="1:5" hidden="1">
      <c r="A280" s="208" t="s">
        <v>584</v>
      </c>
      <c r="B280" s="209">
        <v>302</v>
      </c>
      <c r="C280" s="210" t="s">
        <v>595</v>
      </c>
      <c r="D280" s="211" t="s">
        <v>596</v>
      </c>
      <c r="E280" s="212">
        <v>2</v>
      </c>
    </row>
    <row r="281" spans="1:5" hidden="1">
      <c r="A281" s="208" t="s">
        <v>584</v>
      </c>
      <c r="B281" s="209">
        <v>401</v>
      </c>
      <c r="C281" s="210" t="s">
        <v>597</v>
      </c>
      <c r="D281" s="211" t="s">
        <v>598</v>
      </c>
      <c r="E281" s="212">
        <v>2</v>
      </c>
    </row>
    <row r="282" spans="1:5" hidden="1">
      <c r="A282" s="208" t="s">
        <v>584</v>
      </c>
      <c r="B282" s="209">
        <v>402</v>
      </c>
      <c r="C282" s="210" t="s">
        <v>599</v>
      </c>
      <c r="D282" s="211" t="s">
        <v>600</v>
      </c>
      <c r="E282" s="212">
        <v>2</v>
      </c>
    </row>
    <row r="283" spans="1:5" hidden="1">
      <c r="A283" s="208" t="s">
        <v>601</v>
      </c>
      <c r="B283" s="209">
        <v>103</v>
      </c>
      <c r="C283" s="210" t="s">
        <v>602</v>
      </c>
      <c r="D283" s="211" t="s">
        <v>603</v>
      </c>
      <c r="E283" s="212">
        <v>3</v>
      </c>
    </row>
    <row r="284" spans="1:5" hidden="1">
      <c r="A284" s="208" t="s">
        <v>253</v>
      </c>
      <c r="B284" s="209">
        <v>633</v>
      </c>
      <c r="C284" s="210" t="s">
        <v>604</v>
      </c>
      <c r="D284" s="211" t="s">
        <v>605</v>
      </c>
      <c r="E284" s="212">
        <v>2</v>
      </c>
    </row>
    <row r="285" spans="1:5" hidden="1">
      <c r="A285" s="208" t="s">
        <v>606</v>
      </c>
      <c r="B285" s="209">
        <v>101</v>
      </c>
      <c r="C285" s="210" t="s">
        <v>607</v>
      </c>
      <c r="D285" s="211" t="s">
        <v>608</v>
      </c>
      <c r="E285" s="212">
        <v>2</v>
      </c>
    </row>
    <row r="286" spans="1:5" hidden="1">
      <c r="A286" s="208" t="s">
        <v>609</v>
      </c>
      <c r="B286" s="209">
        <v>101</v>
      </c>
      <c r="C286" s="210" t="s">
        <v>610</v>
      </c>
      <c r="D286" s="211" t="s">
        <v>611</v>
      </c>
      <c r="E286" s="212">
        <v>3</v>
      </c>
    </row>
    <row r="287" spans="1:5" hidden="1">
      <c r="A287" s="208" t="s">
        <v>606</v>
      </c>
      <c r="B287" s="209">
        <v>102</v>
      </c>
      <c r="C287" s="210" t="s">
        <v>612</v>
      </c>
      <c r="D287" s="211" t="s">
        <v>613</v>
      </c>
      <c r="E287" s="212">
        <v>2</v>
      </c>
    </row>
    <row r="288" spans="1:5" hidden="1">
      <c r="A288" s="208" t="s">
        <v>614</v>
      </c>
      <c r="B288" s="209">
        <v>260</v>
      </c>
      <c r="C288" s="210" t="s">
        <v>615</v>
      </c>
      <c r="D288" s="211" t="s">
        <v>616</v>
      </c>
      <c r="E288" s="212">
        <v>3</v>
      </c>
    </row>
    <row r="289" spans="1:5" hidden="1">
      <c r="A289" s="208" t="s">
        <v>614</v>
      </c>
      <c r="B289" s="209">
        <v>111</v>
      </c>
      <c r="C289" s="210" t="s">
        <v>617</v>
      </c>
      <c r="D289" s="211" t="s">
        <v>618</v>
      </c>
      <c r="E289" s="212">
        <v>3</v>
      </c>
    </row>
    <row r="290" spans="1:5" hidden="1">
      <c r="A290" s="208" t="s">
        <v>606</v>
      </c>
      <c r="B290" s="209">
        <v>201</v>
      </c>
      <c r="C290" s="210" t="s">
        <v>619</v>
      </c>
      <c r="D290" s="211" t="s">
        <v>620</v>
      </c>
      <c r="E290" s="212">
        <v>2</v>
      </c>
    </row>
    <row r="291" spans="1:5" hidden="1">
      <c r="A291" s="208" t="s">
        <v>621</v>
      </c>
      <c r="B291" s="209">
        <v>201</v>
      </c>
      <c r="C291" s="210" t="s">
        <v>622</v>
      </c>
      <c r="D291" s="211" t="s">
        <v>623</v>
      </c>
      <c r="E291" s="212">
        <v>3</v>
      </c>
    </row>
    <row r="292" spans="1:5" hidden="1">
      <c r="A292" s="208" t="s">
        <v>609</v>
      </c>
      <c r="B292" s="209">
        <v>102</v>
      </c>
      <c r="C292" s="210" t="s">
        <v>624</v>
      </c>
      <c r="D292" s="211" t="s">
        <v>625</v>
      </c>
      <c r="E292" s="212">
        <v>4</v>
      </c>
    </row>
    <row r="293" spans="1:5" hidden="1">
      <c r="A293" s="208" t="s">
        <v>626</v>
      </c>
      <c r="B293" s="209">
        <v>341</v>
      </c>
      <c r="C293" s="210" t="s">
        <v>627</v>
      </c>
      <c r="D293" s="211" t="s">
        <v>628</v>
      </c>
      <c r="E293" s="212">
        <v>3</v>
      </c>
    </row>
    <row r="294" spans="1:5" hidden="1">
      <c r="A294" s="208" t="s">
        <v>606</v>
      </c>
      <c r="B294" s="209">
        <v>202</v>
      </c>
      <c r="C294" s="210" t="s">
        <v>629</v>
      </c>
      <c r="D294" s="211" t="s">
        <v>630</v>
      </c>
      <c r="E294" s="212">
        <v>2</v>
      </c>
    </row>
    <row r="295" spans="1:5" hidden="1">
      <c r="A295" s="208" t="s">
        <v>631</v>
      </c>
      <c r="B295" s="209">
        <v>201</v>
      </c>
      <c r="C295" s="210" t="s">
        <v>632</v>
      </c>
      <c r="D295" s="211" t="s">
        <v>633</v>
      </c>
      <c r="E295" s="212">
        <v>3</v>
      </c>
    </row>
    <row r="296" spans="1:5" hidden="1">
      <c r="A296" s="208" t="s">
        <v>634</v>
      </c>
      <c r="B296" s="209">
        <v>341</v>
      </c>
      <c r="C296" s="210" t="s">
        <v>635</v>
      </c>
      <c r="D296" s="211" t="s">
        <v>636</v>
      </c>
      <c r="E296" s="212">
        <v>3</v>
      </c>
    </row>
    <row r="297" spans="1:5" hidden="1">
      <c r="A297" s="208" t="s">
        <v>631</v>
      </c>
      <c r="B297" s="209">
        <v>211</v>
      </c>
      <c r="C297" s="210" t="s">
        <v>637</v>
      </c>
      <c r="D297" s="211" t="s">
        <v>638</v>
      </c>
      <c r="E297" s="212">
        <v>3</v>
      </c>
    </row>
    <row r="298" spans="1:5" hidden="1">
      <c r="A298" s="208" t="s">
        <v>631</v>
      </c>
      <c r="B298" s="209">
        <v>316</v>
      </c>
      <c r="C298" s="210" t="s">
        <v>639</v>
      </c>
      <c r="D298" s="211" t="s">
        <v>640</v>
      </c>
      <c r="E298" s="212">
        <v>4</v>
      </c>
    </row>
    <row r="299" spans="1:5" hidden="1">
      <c r="A299" s="208" t="s">
        <v>631</v>
      </c>
      <c r="B299" s="209">
        <v>202</v>
      </c>
      <c r="C299" s="210" t="s">
        <v>641</v>
      </c>
      <c r="D299" s="211" t="s">
        <v>642</v>
      </c>
      <c r="E299" s="212">
        <v>3</v>
      </c>
    </row>
    <row r="300" spans="1:5" hidden="1">
      <c r="A300" s="208" t="s">
        <v>631</v>
      </c>
      <c r="B300" s="209">
        <v>212</v>
      </c>
      <c r="C300" s="210" t="s">
        <v>643</v>
      </c>
      <c r="D300" s="211" t="s">
        <v>644</v>
      </c>
      <c r="E300" s="212">
        <v>2</v>
      </c>
    </row>
    <row r="301" spans="1:5" hidden="1">
      <c r="A301" s="208" t="s">
        <v>631</v>
      </c>
      <c r="B301" s="209">
        <v>307</v>
      </c>
      <c r="C301" s="210" t="s">
        <v>645</v>
      </c>
      <c r="D301" s="211" t="s">
        <v>646</v>
      </c>
      <c r="E301" s="212">
        <v>2</v>
      </c>
    </row>
    <row r="302" spans="1:5" hidden="1">
      <c r="A302" s="208" t="s">
        <v>614</v>
      </c>
      <c r="B302" s="209">
        <v>323</v>
      </c>
      <c r="C302" s="210" t="s">
        <v>647</v>
      </c>
      <c r="D302" s="211" t="s">
        <v>648</v>
      </c>
      <c r="E302" s="212">
        <v>2</v>
      </c>
    </row>
    <row r="303" spans="1:5" hidden="1">
      <c r="A303" s="208" t="s">
        <v>614</v>
      </c>
      <c r="B303" s="209">
        <v>324</v>
      </c>
      <c r="C303" s="210" t="s">
        <v>649</v>
      </c>
      <c r="D303" s="211" t="s">
        <v>650</v>
      </c>
      <c r="E303" s="212">
        <v>1</v>
      </c>
    </row>
    <row r="304" spans="1:5" hidden="1">
      <c r="A304" s="208" t="s">
        <v>614</v>
      </c>
      <c r="B304" s="209">
        <v>376</v>
      </c>
      <c r="C304" s="210" t="s">
        <v>651</v>
      </c>
      <c r="D304" s="211" t="s">
        <v>652</v>
      </c>
      <c r="E304" s="212">
        <v>3</v>
      </c>
    </row>
    <row r="305" spans="1:5" hidden="1">
      <c r="A305" s="208" t="s">
        <v>614</v>
      </c>
      <c r="B305" s="209">
        <v>377</v>
      </c>
      <c r="C305" s="210" t="s">
        <v>653</v>
      </c>
      <c r="D305" s="211" t="s">
        <v>654</v>
      </c>
      <c r="E305" s="212">
        <v>1</v>
      </c>
    </row>
    <row r="306" spans="1:5" hidden="1">
      <c r="A306" s="208" t="s">
        <v>614</v>
      </c>
      <c r="B306" s="209">
        <v>378</v>
      </c>
      <c r="C306" s="210" t="s">
        <v>655</v>
      </c>
      <c r="D306" s="211" t="s">
        <v>656</v>
      </c>
      <c r="E306" s="212">
        <v>3</v>
      </c>
    </row>
    <row r="307" spans="1:5" hidden="1">
      <c r="A307" s="208" t="s">
        <v>614</v>
      </c>
      <c r="B307" s="209">
        <v>477</v>
      </c>
      <c r="C307" s="210" t="s">
        <v>657</v>
      </c>
      <c r="D307" s="211" t="s">
        <v>658</v>
      </c>
      <c r="E307" s="212">
        <v>4</v>
      </c>
    </row>
    <row r="308" spans="1:5" hidden="1">
      <c r="A308" s="208" t="s">
        <v>614</v>
      </c>
      <c r="B308" s="209">
        <v>403</v>
      </c>
      <c r="C308" s="210" t="s">
        <v>659</v>
      </c>
      <c r="D308" s="211" t="s">
        <v>660</v>
      </c>
      <c r="E308" s="212">
        <v>3</v>
      </c>
    </row>
    <row r="309" spans="1:5" hidden="1">
      <c r="A309" s="208" t="s">
        <v>614</v>
      </c>
      <c r="B309" s="209">
        <v>441</v>
      </c>
      <c r="C309" s="210" t="s">
        <v>661</v>
      </c>
      <c r="D309" s="211" t="s">
        <v>662</v>
      </c>
      <c r="E309" s="212">
        <v>3</v>
      </c>
    </row>
    <row r="310" spans="1:5" hidden="1">
      <c r="A310" s="208" t="s">
        <v>663</v>
      </c>
      <c r="B310" s="209">
        <v>391</v>
      </c>
      <c r="C310" s="210" t="s">
        <v>664</v>
      </c>
      <c r="D310" s="211" t="s">
        <v>665</v>
      </c>
      <c r="E310" s="212">
        <v>4</v>
      </c>
    </row>
    <row r="311" spans="1:5" hidden="1">
      <c r="A311" s="208" t="s">
        <v>614</v>
      </c>
      <c r="B311" s="209">
        <v>401</v>
      </c>
      <c r="C311" s="210" t="s">
        <v>666</v>
      </c>
      <c r="D311" s="211" t="s">
        <v>667</v>
      </c>
      <c r="E311" s="212">
        <v>3</v>
      </c>
    </row>
    <row r="312" spans="1:5" hidden="1">
      <c r="A312" s="208" t="s">
        <v>614</v>
      </c>
      <c r="B312" s="209">
        <v>470</v>
      </c>
      <c r="C312" s="210" t="s">
        <v>668</v>
      </c>
      <c r="D312" s="211" t="s">
        <v>669</v>
      </c>
      <c r="E312" s="212">
        <v>4</v>
      </c>
    </row>
    <row r="313" spans="1:5" hidden="1">
      <c r="A313" s="208" t="s">
        <v>614</v>
      </c>
      <c r="B313" s="209">
        <v>447</v>
      </c>
      <c r="C313" s="210" t="s">
        <v>670</v>
      </c>
      <c r="D313" s="211" t="s">
        <v>671</v>
      </c>
      <c r="E313" s="212">
        <v>5</v>
      </c>
    </row>
    <row r="314" spans="1:5" hidden="1">
      <c r="A314" s="208" t="s">
        <v>614</v>
      </c>
      <c r="B314" s="209">
        <v>449</v>
      </c>
      <c r="C314" s="210" t="s">
        <v>672</v>
      </c>
      <c r="D314" s="211" t="s">
        <v>673</v>
      </c>
      <c r="E314" s="212">
        <v>5</v>
      </c>
    </row>
    <row r="315" spans="1:5" hidden="1">
      <c r="A315" s="208" t="s">
        <v>631</v>
      </c>
      <c r="B315" s="209">
        <v>306</v>
      </c>
      <c r="C315" s="210" t="s">
        <v>674</v>
      </c>
      <c r="D315" s="211" t="s">
        <v>675</v>
      </c>
      <c r="E315" s="212">
        <v>4</v>
      </c>
    </row>
    <row r="316" spans="1:5" hidden="1">
      <c r="A316" s="208" t="s">
        <v>676</v>
      </c>
      <c r="B316" s="209">
        <v>101</v>
      </c>
      <c r="C316" s="210" t="s">
        <v>677</v>
      </c>
      <c r="D316" s="211" t="s">
        <v>678</v>
      </c>
      <c r="E316" s="212">
        <v>3</v>
      </c>
    </row>
    <row r="317" spans="1:5" hidden="1">
      <c r="A317" s="208" t="s">
        <v>326</v>
      </c>
      <c r="B317" s="209">
        <v>200</v>
      </c>
      <c r="C317" s="210" t="s">
        <v>679</v>
      </c>
      <c r="D317" s="211" t="s">
        <v>680</v>
      </c>
      <c r="E317" s="212">
        <v>1</v>
      </c>
    </row>
    <row r="318" spans="1:5" hidden="1">
      <c r="A318" s="208" t="s">
        <v>427</v>
      </c>
      <c r="B318" s="209">
        <v>306</v>
      </c>
      <c r="C318" s="210" t="s">
        <v>681</v>
      </c>
      <c r="D318" s="211" t="s">
        <v>682</v>
      </c>
      <c r="E318" s="212">
        <v>3</v>
      </c>
    </row>
    <row r="319" spans="1:5" hidden="1">
      <c r="A319" s="208" t="s">
        <v>440</v>
      </c>
      <c r="B319" s="209">
        <v>413</v>
      </c>
      <c r="C319" s="210" t="s">
        <v>683</v>
      </c>
      <c r="D319" s="211" t="s">
        <v>684</v>
      </c>
      <c r="E319" s="212">
        <v>3</v>
      </c>
    </row>
    <row r="320" spans="1:5" hidden="1">
      <c r="A320" s="208" t="s">
        <v>609</v>
      </c>
      <c r="B320" s="209">
        <v>307</v>
      </c>
      <c r="C320" s="210" t="s">
        <v>685</v>
      </c>
      <c r="D320" s="211" t="s">
        <v>686</v>
      </c>
      <c r="E320" s="212">
        <v>2</v>
      </c>
    </row>
    <row r="321" spans="1:5" hidden="1">
      <c r="A321" s="208" t="s">
        <v>609</v>
      </c>
      <c r="B321" s="209">
        <v>306</v>
      </c>
      <c r="C321" s="210" t="s">
        <v>687</v>
      </c>
      <c r="D321" s="211" t="s">
        <v>688</v>
      </c>
      <c r="E321" s="212">
        <v>2</v>
      </c>
    </row>
    <row r="322" spans="1:5" hidden="1">
      <c r="A322" s="208" t="s">
        <v>631</v>
      </c>
      <c r="B322" s="209">
        <v>376</v>
      </c>
      <c r="C322" s="210" t="s">
        <v>689</v>
      </c>
      <c r="D322" s="211" t="s">
        <v>652</v>
      </c>
      <c r="E322" s="212">
        <v>3</v>
      </c>
    </row>
    <row r="323" spans="1:5" hidden="1">
      <c r="A323" s="208" t="s">
        <v>614</v>
      </c>
      <c r="B323" s="209">
        <v>321</v>
      </c>
      <c r="C323" s="210" t="s">
        <v>690</v>
      </c>
      <c r="D323" s="211" t="s">
        <v>691</v>
      </c>
      <c r="E323" s="212">
        <v>2</v>
      </c>
    </row>
    <row r="324" spans="1:5" hidden="1">
      <c r="A324" s="208" t="s">
        <v>663</v>
      </c>
      <c r="B324" s="209">
        <v>447</v>
      </c>
      <c r="C324" s="210" t="s">
        <v>692</v>
      </c>
      <c r="D324" s="211" t="s">
        <v>671</v>
      </c>
      <c r="E324" s="212">
        <v>8</v>
      </c>
    </row>
    <row r="325" spans="1:5" hidden="1">
      <c r="A325" s="208" t="s">
        <v>663</v>
      </c>
      <c r="B325" s="209">
        <v>200</v>
      </c>
      <c r="C325" s="210" t="s">
        <v>693</v>
      </c>
      <c r="D325" s="211" t="s">
        <v>694</v>
      </c>
      <c r="E325" s="212">
        <v>3</v>
      </c>
    </row>
    <row r="326" spans="1:5" hidden="1">
      <c r="A326" s="208" t="s">
        <v>663</v>
      </c>
      <c r="B326" s="209">
        <v>245</v>
      </c>
      <c r="C326" s="210" t="s">
        <v>695</v>
      </c>
      <c r="D326" s="211" t="s">
        <v>696</v>
      </c>
      <c r="E326" s="212">
        <v>3</v>
      </c>
    </row>
    <row r="327" spans="1:5" hidden="1">
      <c r="A327" s="208" t="s">
        <v>663</v>
      </c>
      <c r="B327" s="209">
        <v>246</v>
      </c>
      <c r="C327" s="210" t="s">
        <v>697</v>
      </c>
      <c r="D327" s="211" t="s">
        <v>698</v>
      </c>
      <c r="E327" s="212">
        <v>3</v>
      </c>
    </row>
    <row r="328" spans="1:5" hidden="1">
      <c r="A328" s="208" t="s">
        <v>606</v>
      </c>
      <c r="B328" s="209">
        <v>301</v>
      </c>
      <c r="C328" s="210" t="s">
        <v>699</v>
      </c>
      <c r="D328" s="211" t="s">
        <v>700</v>
      </c>
      <c r="E328" s="212">
        <v>2</v>
      </c>
    </row>
    <row r="329" spans="1:5" hidden="1">
      <c r="A329" s="208" t="s">
        <v>606</v>
      </c>
      <c r="B329" s="209">
        <v>302</v>
      </c>
      <c r="C329" s="210" t="s">
        <v>701</v>
      </c>
      <c r="D329" s="211" t="s">
        <v>702</v>
      </c>
      <c r="E329" s="212">
        <v>2</v>
      </c>
    </row>
    <row r="330" spans="1:5" hidden="1">
      <c r="A330" s="208" t="s">
        <v>606</v>
      </c>
      <c r="B330" s="209">
        <v>401</v>
      </c>
      <c r="C330" s="210" t="s">
        <v>703</v>
      </c>
      <c r="D330" s="211" t="s">
        <v>704</v>
      </c>
      <c r="E330" s="212">
        <v>2</v>
      </c>
    </row>
    <row r="331" spans="1:5" hidden="1">
      <c r="A331" s="208" t="s">
        <v>606</v>
      </c>
      <c r="B331" s="209">
        <v>402</v>
      </c>
      <c r="C331" s="210" t="s">
        <v>705</v>
      </c>
      <c r="D331" s="211" t="s">
        <v>706</v>
      </c>
      <c r="E331" s="212">
        <v>2</v>
      </c>
    </row>
    <row r="332" spans="1:5" hidden="1">
      <c r="A332" s="208" t="s">
        <v>314</v>
      </c>
      <c r="B332" s="209">
        <v>220</v>
      </c>
      <c r="C332" s="210" t="s">
        <v>707</v>
      </c>
      <c r="D332" s="211" t="s">
        <v>708</v>
      </c>
      <c r="E332" s="212">
        <v>1</v>
      </c>
    </row>
    <row r="333" spans="1:5" hidden="1">
      <c r="A333" s="208" t="s">
        <v>614</v>
      </c>
      <c r="B333" s="209">
        <v>448</v>
      </c>
      <c r="C333" s="210" t="s">
        <v>709</v>
      </c>
      <c r="D333" s="211" t="s">
        <v>710</v>
      </c>
      <c r="E333" s="212">
        <v>3</v>
      </c>
    </row>
    <row r="334" spans="1:5" hidden="1">
      <c r="A334" s="208" t="s">
        <v>346</v>
      </c>
      <c r="B334" s="209">
        <v>447</v>
      </c>
      <c r="C334" s="210" t="s">
        <v>711</v>
      </c>
      <c r="D334" s="211" t="s">
        <v>712</v>
      </c>
      <c r="E334" s="212">
        <v>1</v>
      </c>
    </row>
    <row r="335" spans="1:5" hidden="1">
      <c r="A335" s="208" t="s">
        <v>346</v>
      </c>
      <c r="B335" s="209">
        <v>297</v>
      </c>
      <c r="C335" s="210" t="s">
        <v>713</v>
      </c>
      <c r="D335" s="211" t="s">
        <v>712</v>
      </c>
      <c r="E335" s="212">
        <v>1</v>
      </c>
    </row>
    <row r="336" spans="1:5" hidden="1">
      <c r="A336" s="208" t="s">
        <v>440</v>
      </c>
      <c r="B336" s="209">
        <v>296</v>
      </c>
      <c r="C336" s="210" t="s">
        <v>714</v>
      </c>
      <c r="D336" s="211" t="s">
        <v>715</v>
      </c>
      <c r="E336" s="212">
        <v>1</v>
      </c>
    </row>
    <row r="337" spans="1:5" hidden="1">
      <c r="A337" s="208" t="s">
        <v>427</v>
      </c>
      <c r="B337" s="209">
        <v>300</v>
      </c>
      <c r="C337" s="210" t="s">
        <v>716</v>
      </c>
      <c r="D337" s="211" t="s">
        <v>479</v>
      </c>
      <c r="E337" s="212">
        <v>3</v>
      </c>
    </row>
    <row r="338" spans="1:5" hidden="1">
      <c r="A338" s="208" t="s">
        <v>427</v>
      </c>
      <c r="B338" s="209">
        <v>396</v>
      </c>
      <c r="C338" s="210" t="s">
        <v>717</v>
      </c>
      <c r="D338" s="211" t="s">
        <v>715</v>
      </c>
      <c r="E338" s="212">
        <v>1</v>
      </c>
    </row>
    <row r="339" spans="1:5" hidden="1">
      <c r="A339" s="208" t="s">
        <v>427</v>
      </c>
      <c r="B339" s="209">
        <v>296</v>
      </c>
      <c r="C339" s="210" t="s">
        <v>718</v>
      </c>
      <c r="D339" s="211" t="s">
        <v>715</v>
      </c>
      <c r="E339" s="212">
        <v>1</v>
      </c>
    </row>
    <row r="340" spans="1:5" hidden="1">
      <c r="A340" s="208" t="s">
        <v>422</v>
      </c>
      <c r="B340" s="209">
        <v>396</v>
      </c>
      <c r="C340" s="210" t="s">
        <v>719</v>
      </c>
      <c r="D340" s="211" t="s">
        <v>715</v>
      </c>
      <c r="E340" s="212">
        <v>1</v>
      </c>
    </row>
    <row r="341" spans="1:5" hidden="1">
      <c r="A341" s="208" t="s">
        <v>422</v>
      </c>
      <c r="B341" s="209">
        <v>296</v>
      </c>
      <c r="C341" s="210" t="s">
        <v>720</v>
      </c>
      <c r="D341" s="211" t="s">
        <v>715</v>
      </c>
      <c r="E341" s="212">
        <v>1</v>
      </c>
    </row>
    <row r="342" spans="1:5" hidden="1">
      <c r="A342" s="208" t="s">
        <v>440</v>
      </c>
      <c r="B342" s="209">
        <v>396</v>
      </c>
      <c r="C342" s="210" t="s">
        <v>721</v>
      </c>
      <c r="D342" s="211" t="s">
        <v>715</v>
      </c>
      <c r="E342" s="212">
        <v>1</v>
      </c>
    </row>
    <row r="343" spans="1:5" hidden="1">
      <c r="A343" s="208" t="s">
        <v>614</v>
      </c>
      <c r="B343" s="209">
        <v>426</v>
      </c>
      <c r="C343" s="210" t="s">
        <v>722</v>
      </c>
      <c r="D343" s="211" t="s">
        <v>723</v>
      </c>
      <c r="E343" s="212">
        <v>3</v>
      </c>
    </row>
    <row r="344" spans="1:5" hidden="1">
      <c r="A344" s="208" t="s">
        <v>614</v>
      </c>
      <c r="B344" s="209">
        <v>427</v>
      </c>
      <c r="C344" s="210" t="s">
        <v>724</v>
      </c>
      <c r="D344" s="211" t="s">
        <v>725</v>
      </c>
      <c r="E344" s="212">
        <v>1</v>
      </c>
    </row>
    <row r="345" spans="1:5" hidden="1">
      <c r="A345" s="208" t="s">
        <v>614</v>
      </c>
      <c r="B345" s="209">
        <v>396</v>
      </c>
      <c r="C345" s="210" t="s">
        <v>726</v>
      </c>
      <c r="D345" s="211" t="s">
        <v>712</v>
      </c>
      <c r="E345" s="212">
        <v>1</v>
      </c>
    </row>
    <row r="346" spans="1:5" hidden="1">
      <c r="A346" s="208" t="s">
        <v>614</v>
      </c>
      <c r="B346" s="209">
        <v>496</v>
      </c>
      <c r="C346" s="210" t="s">
        <v>727</v>
      </c>
      <c r="D346" s="211" t="s">
        <v>712</v>
      </c>
      <c r="E346" s="212">
        <v>1</v>
      </c>
    </row>
    <row r="347" spans="1:5" hidden="1">
      <c r="A347" s="208" t="s">
        <v>614</v>
      </c>
      <c r="B347" s="209">
        <v>296</v>
      </c>
      <c r="C347" s="210" t="s">
        <v>728</v>
      </c>
      <c r="D347" s="211" t="s">
        <v>712</v>
      </c>
      <c r="E347" s="212">
        <v>1</v>
      </c>
    </row>
    <row r="348" spans="1:5" hidden="1">
      <c r="A348" s="208" t="s">
        <v>663</v>
      </c>
      <c r="B348" s="209">
        <v>211</v>
      </c>
      <c r="C348" s="210" t="s">
        <v>729</v>
      </c>
      <c r="D348" s="211" t="s">
        <v>730</v>
      </c>
      <c r="E348" s="212">
        <v>3</v>
      </c>
    </row>
    <row r="349" spans="1:5" hidden="1">
      <c r="A349" s="208" t="s">
        <v>663</v>
      </c>
      <c r="B349" s="209">
        <v>311</v>
      </c>
      <c r="C349" s="210" t="s">
        <v>731</v>
      </c>
      <c r="D349" s="211" t="s">
        <v>732</v>
      </c>
      <c r="E349" s="212">
        <v>4</v>
      </c>
    </row>
    <row r="350" spans="1:5" hidden="1">
      <c r="A350" s="208" t="s">
        <v>663</v>
      </c>
      <c r="B350" s="209">
        <v>344</v>
      </c>
      <c r="C350" s="210" t="s">
        <v>733</v>
      </c>
      <c r="D350" s="211" t="s">
        <v>734</v>
      </c>
      <c r="E350" s="212">
        <v>3</v>
      </c>
    </row>
    <row r="351" spans="1:5" hidden="1">
      <c r="A351" s="208" t="s">
        <v>663</v>
      </c>
      <c r="B351" s="209">
        <v>361</v>
      </c>
      <c r="C351" s="210" t="s">
        <v>735</v>
      </c>
      <c r="D351" s="211" t="s">
        <v>736</v>
      </c>
      <c r="E351" s="212">
        <v>4</v>
      </c>
    </row>
    <row r="352" spans="1:5" hidden="1">
      <c r="A352" s="208" t="s">
        <v>663</v>
      </c>
      <c r="B352" s="209">
        <v>394</v>
      </c>
      <c r="C352" s="210" t="s">
        <v>737</v>
      </c>
      <c r="D352" s="211" t="s">
        <v>738</v>
      </c>
      <c r="E352" s="212">
        <v>3</v>
      </c>
    </row>
    <row r="353" spans="1:5" hidden="1">
      <c r="A353" s="208" t="s">
        <v>663</v>
      </c>
      <c r="B353" s="209">
        <v>410</v>
      </c>
      <c r="C353" s="210" t="s">
        <v>739</v>
      </c>
      <c r="D353" s="211" t="s">
        <v>740</v>
      </c>
      <c r="E353" s="212">
        <v>4</v>
      </c>
    </row>
    <row r="354" spans="1:5" hidden="1">
      <c r="A354" s="208" t="s">
        <v>663</v>
      </c>
      <c r="B354" s="209">
        <v>411</v>
      </c>
      <c r="C354" s="210" t="s">
        <v>741</v>
      </c>
      <c r="D354" s="211" t="s">
        <v>742</v>
      </c>
      <c r="E354" s="212">
        <v>4</v>
      </c>
    </row>
    <row r="355" spans="1:5" hidden="1">
      <c r="A355" s="208" t="s">
        <v>663</v>
      </c>
      <c r="B355" s="209">
        <v>444</v>
      </c>
      <c r="C355" s="210" t="s">
        <v>743</v>
      </c>
      <c r="D355" s="211" t="s">
        <v>744</v>
      </c>
      <c r="E355" s="212">
        <v>3</v>
      </c>
    </row>
    <row r="356" spans="1:5" hidden="1">
      <c r="A356" s="208" t="s">
        <v>663</v>
      </c>
      <c r="B356" s="209">
        <v>460</v>
      </c>
      <c r="C356" s="210" t="s">
        <v>745</v>
      </c>
      <c r="D356" s="211" t="s">
        <v>746</v>
      </c>
      <c r="E356" s="212">
        <v>4</v>
      </c>
    </row>
    <row r="357" spans="1:5" hidden="1">
      <c r="A357" s="208" t="s">
        <v>663</v>
      </c>
      <c r="B357" s="209">
        <v>261</v>
      </c>
      <c r="C357" s="210" t="s">
        <v>747</v>
      </c>
      <c r="D357" s="211" t="s">
        <v>748</v>
      </c>
      <c r="E357" s="212">
        <v>3</v>
      </c>
    </row>
    <row r="358" spans="1:5" hidden="1">
      <c r="A358" s="208" t="s">
        <v>663</v>
      </c>
      <c r="B358" s="209">
        <v>461</v>
      </c>
      <c r="C358" s="210" t="s">
        <v>749</v>
      </c>
      <c r="D358" s="211" t="s">
        <v>750</v>
      </c>
      <c r="E358" s="212">
        <v>4</v>
      </c>
    </row>
    <row r="359" spans="1:5" hidden="1">
      <c r="A359" s="208" t="s">
        <v>663</v>
      </c>
      <c r="B359" s="209">
        <v>494</v>
      </c>
      <c r="C359" s="210" t="s">
        <v>751</v>
      </c>
      <c r="D359" s="211" t="s">
        <v>752</v>
      </c>
      <c r="E359" s="212">
        <v>3</v>
      </c>
    </row>
    <row r="360" spans="1:5" hidden="1">
      <c r="A360" s="208" t="s">
        <v>663</v>
      </c>
      <c r="B360" s="209">
        <v>497</v>
      </c>
      <c r="C360" s="210" t="s">
        <v>753</v>
      </c>
      <c r="D360" s="211" t="s">
        <v>671</v>
      </c>
      <c r="E360" s="212">
        <v>5</v>
      </c>
    </row>
    <row r="361" spans="1:5" hidden="1">
      <c r="A361" s="208" t="s">
        <v>567</v>
      </c>
      <c r="B361" s="209">
        <v>130</v>
      </c>
      <c r="C361" s="210" t="s">
        <v>754</v>
      </c>
      <c r="D361" s="211" t="s">
        <v>755</v>
      </c>
      <c r="E361" s="212">
        <v>2</v>
      </c>
    </row>
    <row r="362" spans="1:5" hidden="1">
      <c r="A362" s="208" t="s">
        <v>567</v>
      </c>
      <c r="B362" s="209">
        <v>230</v>
      </c>
      <c r="C362" s="210" t="s">
        <v>756</v>
      </c>
      <c r="D362" s="211" t="s">
        <v>757</v>
      </c>
      <c r="E362" s="212">
        <v>2</v>
      </c>
    </row>
    <row r="363" spans="1:5" hidden="1">
      <c r="A363" s="208" t="s">
        <v>567</v>
      </c>
      <c r="B363" s="209">
        <v>330</v>
      </c>
      <c r="C363" s="210" t="s">
        <v>758</v>
      </c>
      <c r="D363" s="211" t="s">
        <v>759</v>
      </c>
      <c r="E363" s="212">
        <v>2</v>
      </c>
    </row>
    <row r="364" spans="1:5" hidden="1">
      <c r="A364" s="208" t="s">
        <v>584</v>
      </c>
      <c r="B364" s="209">
        <v>130</v>
      </c>
      <c r="C364" s="210" t="s">
        <v>760</v>
      </c>
      <c r="D364" s="211" t="s">
        <v>761</v>
      </c>
      <c r="E364" s="212">
        <v>2</v>
      </c>
    </row>
    <row r="365" spans="1:5" hidden="1">
      <c r="A365" s="208" t="s">
        <v>584</v>
      </c>
      <c r="B365" s="209">
        <v>230</v>
      </c>
      <c r="C365" s="210" t="s">
        <v>762</v>
      </c>
      <c r="D365" s="211" t="s">
        <v>763</v>
      </c>
      <c r="E365" s="212">
        <v>2</v>
      </c>
    </row>
    <row r="366" spans="1:5" hidden="1">
      <c r="A366" s="208" t="s">
        <v>584</v>
      </c>
      <c r="B366" s="209">
        <v>330</v>
      </c>
      <c r="C366" s="210" t="s">
        <v>764</v>
      </c>
      <c r="D366" s="211" t="s">
        <v>765</v>
      </c>
      <c r="E366" s="212">
        <v>2</v>
      </c>
    </row>
    <row r="367" spans="1:5" hidden="1">
      <c r="A367" s="208" t="s">
        <v>606</v>
      </c>
      <c r="B367" s="209">
        <v>130</v>
      </c>
      <c r="C367" s="210" t="s">
        <v>766</v>
      </c>
      <c r="D367" s="211" t="s">
        <v>767</v>
      </c>
      <c r="E367" s="212">
        <v>2</v>
      </c>
    </row>
    <row r="368" spans="1:5" hidden="1">
      <c r="A368" s="208" t="s">
        <v>606</v>
      </c>
      <c r="B368" s="209">
        <v>230</v>
      </c>
      <c r="C368" s="210" t="s">
        <v>768</v>
      </c>
      <c r="D368" s="211" t="s">
        <v>769</v>
      </c>
      <c r="E368" s="212">
        <v>2</v>
      </c>
    </row>
    <row r="369" spans="1:5" hidden="1">
      <c r="A369" s="208" t="s">
        <v>606</v>
      </c>
      <c r="B369" s="209">
        <v>330</v>
      </c>
      <c r="C369" s="210" t="s">
        <v>770</v>
      </c>
      <c r="D369" s="211" t="s">
        <v>771</v>
      </c>
      <c r="E369" s="212">
        <v>2</v>
      </c>
    </row>
    <row r="370" spans="1:5" hidden="1">
      <c r="A370" s="208" t="s">
        <v>606</v>
      </c>
      <c r="B370" s="209">
        <v>430</v>
      </c>
      <c r="C370" s="210" t="s">
        <v>772</v>
      </c>
      <c r="D370" s="211" t="s">
        <v>773</v>
      </c>
      <c r="E370" s="212">
        <v>2</v>
      </c>
    </row>
    <row r="371" spans="1:5" hidden="1">
      <c r="A371" s="208" t="s">
        <v>302</v>
      </c>
      <c r="B371" s="209">
        <v>353</v>
      </c>
      <c r="C371" s="210" t="s">
        <v>774</v>
      </c>
      <c r="D371" s="211" t="s">
        <v>775</v>
      </c>
      <c r="E371" s="212">
        <v>3</v>
      </c>
    </row>
    <row r="372" spans="1:5" hidden="1">
      <c r="A372" s="208" t="s">
        <v>776</v>
      </c>
      <c r="B372" s="209">
        <v>102</v>
      </c>
      <c r="C372" s="210" t="s">
        <v>777</v>
      </c>
      <c r="D372" s="211" t="s">
        <v>778</v>
      </c>
      <c r="E372" s="212">
        <v>1</v>
      </c>
    </row>
    <row r="373" spans="1:5" hidden="1">
      <c r="A373" s="208" t="s">
        <v>776</v>
      </c>
      <c r="B373" s="209">
        <v>152</v>
      </c>
      <c r="C373" s="210" t="s">
        <v>779</v>
      </c>
      <c r="D373" s="211" t="s">
        <v>780</v>
      </c>
      <c r="E373" s="212">
        <v>1</v>
      </c>
    </row>
    <row r="374" spans="1:5" hidden="1">
      <c r="A374" s="208" t="s">
        <v>776</v>
      </c>
      <c r="B374" s="209">
        <v>202</v>
      </c>
      <c r="C374" s="210" t="s">
        <v>781</v>
      </c>
      <c r="D374" s="211" t="s">
        <v>782</v>
      </c>
      <c r="E374" s="212">
        <v>1</v>
      </c>
    </row>
    <row r="375" spans="1:5" hidden="1">
      <c r="A375" s="208" t="s">
        <v>440</v>
      </c>
      <c r="B375" s="209">
        <v>302</v>
      </c>
      <c r="C375" s="210" t="s">
        <v>783</v>
      </c>
      <c r="D375" s="211" t="s">
        <v>784</v>
      </c>
      <c r="E375" s="212">
        <v>3</v>
      </c>
    </row>
    <row r="376" spans="1:5" hidden="1">
      <c r="A376" s="208" t="s">
        <v>286</v>
      </c>
      <c r="B376" s="209">
        <v>600</v>
      </c>
      <c r="C376" s="210" t="s">
        <v>785</v>
      </c>
      <c r="D376" s="211" t="s">
        <v>555</v>
      </c>
      <c r="E376" s="212">
        <v>2</v>
      </c>
    </row>
    <row r="377" spans="1:5" hidden="1">
      <c r="A377" s="208" t="s">
        <v>786</v>
      </c>
      <c r="B377" s="209">
        <v>601</v>
      </c>
      <c r="C377" s="210" t="s">
        <v>787</v>
      </c>
      <c r="D377" s="211" t="s">
        <v>557</v>
      </c>
      <c r="E377" s="212">
        <v>3</v>
      </c>
    </row>
    <row r="378" spans="1:5" hidden="1">
      <c r="A378" s="208" t="s">
        <v>786</v>
      </c>
      <c r="B378" s="209">
        <v>602</v>
      </c>
      <c r="C378" s="210" t="s">
        <v>788</v>
      </c>
      <c r="D378" s="211" t="s">
        <v>559</v>
      </c>
      <c r="E378" s="212">
        <v>3</v>
      </c>
    </row>
    <row r="379" spans="1:5" hidden="1">
      <c r="A379" s="208" t="s">
        <v>286</v>
      </c>
      <c r="B379" s="209">
        <v>500</v>
      </c>
      <c r="C379" s="210" t="s">
        <v>789</v>
      </c>
      <c r="D379" s="211" t="s">
        <v>563</v>
      </c>
      <c r="E379" s="212">
        <v>4</v>
      </c>
    </row>
    <row r="380" spans="1:5" hidden="1">
      <c r="A380" s="208" t="s">
        <v>790</v>
      </c>
      <c r="B380" s="209">
        <v>749</v>
      </c>
      <c r="C380" s="210" t="s">
        <v>791</v>
      </c>
      <c r="D380" s="211" t="s">
        <v>501</v>
      </c>
      <c r="E380" s="212">
        <v>9</v>
      </c>
    </row>
    <row r="381" spans="1:5" hidden="1">
      <c r="A381" s="208" t="s">
        <v>279</v>
      </c>
      <c r="B381" s="209">
        <v>601</v>
      </c>
      <c r="C381" s="210" t="s">
        <v>792</v>
      </c>
      <c r="D381" s="211" t="s">
        <v>530</v>
      </c>
      <c r="E381" s="212">
        <v>3</v>
      </c>
    </row>
    <row r="382" spans="1:5" hidden="1">
      <c r="A382" s="208" t="s">
        <v>790</v>
      </c>
      <c r="B382" s="209">
        <v>703</v>
      </c>
      <c r="C382" s="210" t="s">
        <v>793</v>
      </c>
      <c r="D382" s="211" t="s">
        <v>426</v>
      </c>
      <c r="E382" s="212">
        <v>3</v>
      </c>
    </row>
    <row r="383" spans="1:5" hidden="1">
      <c r="A383" s="208" t="s">
        <v>794</v>
      </c>
      <c r="B383" s="209">
        <v>651</v>
      </c>
      <c r="C383" s="210" t="s">
        <v>795</v>
      </c>
      <c r="D383" s="211" t="s">
        <v>532</v>
      </c>
      <c r="E383" s="212">
        <v>3</v>
      </c>
    </row>
    <row r="384" spans="1:5" hidden="1">
      <c r="A384" s="208" t="s">
        <v>796</v>
      </c>
      <c r="B384" s="209">
        <v>601</v>
      </c>
      <c r="C384" s="210" t="s">
        <v>797</v>
      </c>
      <c r="D384" s="211" t="s">
        <v>540</v>
      </c>
      <c r="E384" s="212">
        <v>3</v>
      </c>
    </row>
    <row r="385" spans="1:5" hidden="1">
      <c r="A385" s="208" t="s">
        <v>790</v>
      </c>
      <c r="B385" s="209">
        <v>704</v>
      </c>
      <c r="C385" s="210" t="s">
        <v>798</v>
      </c>
      <c r="D385" s="211" t="s">
        <v>799</v>
      </c>
      <c r="E385" s="212">
        <v>3</v>
      </c>
    </row>
    <row r="386" spans="1:5" hidden="1">
      <c r="A386" s="208" t="s">
        <v>796</v>
      </c>
      <c r="B386" s="209">
        <v>723</v>
      </c>
      <c r="C386" s="210" t="s">
        <v>800</v>
      </c>
      <c r="D386" s="211" t="s">
        <v>801</v>
      </c>
      <c r="E386" s="212">
        <v>3</v>
      </c>
    </row>
    <row r="387" spans="1:5" hidden="1">
      <c r="A387" s="208" t="s">
        <v>796</v>
      </c>
      <c r="B387" s="209">
        <v>725</v>
      </c>
      <c r="C387" s="210" t="s">
        <v>802</v>
      </c>
      <c r="D387" s="211" t="s">
        <v>803</v>
      </c>
      <c r="E387" s="212">
        <v>3</v>
      </c>
    </row>
    <row r="388" spans="1:5" hidden="1">
      <c r="A388" s="208" t="s">
        <v>804</v>
      </c>
      <c r="B388" s="209">
        <v>601</v>
      </c>
      <c r="C388" s="210" t="s">
        <v>805</v>
      </c>
      <c r="D388" s="211" t="s">
        <v>538</v>
      </c>
      <c r="E388" s="212">
        <v>3</v>
      </c>
    </row>
    <row r="389" spans="1:5" hidden="1">
      <c r="A389" s="208" t="s">
        <v>796</v>
      </c>
      <c r="B389" s="209">
        <v>702</v>
      </c>
      <c r="C389" s="210" t="s">
        <v>806</v>
      </c>
      <c r="D389" s="211" t="s">
        <v>542</v>
      </c>
      <c r="E389" s="212">
        <v>3</v>
      </c>
    </row>
    <row r="390" spans="1:5" hidden="1">
      <c r="A390" s="208" t="s">
        <v>280</v>
      </c>
      <c r="B390" s="209">
        <v>601</v>
      </c>
      <c r="C390" s="210" t="s">
        <v>807</v>
      </c>
      <c r="D390" s="211" t="s">
        <v>421</v>
      </c>
      <c r="E390" s="212">
        <v>3</v>
      </c>
    </row>
    <row r="391" spans="1:5" hidden="1">
      <c r="A391" s="208" t="s">
        <v>808</v>
      </c>
      <c r="B391" s="209">
        <v>602</v>
      </c>
      <c r="C391" s="210" t="s">
        <v>809</v>
      </c>
      <c r="D391" s="211" t="s">
        <v>521</v>
      </c>
      <c r="E391" s="212">
        <v>3</v>
      </c>
    </row>
    <row r="392" spans="1:5" hidden="1">
      <c r="A392" s="208" t="s">
        <v>808</v>
      </c>
      <c r="B392" s="209">
        <v>651</v>
      </c>
      <c r="C392" s="210" t="s">
        <v>810</v>
      </c>
      <c r="D392" s="211" t="s">
        <v>523</v>
      </c>
      <c r="E392" s="212">
        <v>3</v>
      </c>
    </row>
    <row r="393" spans="1:5" hidden="1">
      <c r="A393" s="208" t="s">
        <v>790</v>
      </c>
      <c r="B393" s="209">
        <v>601</v>
      </c>
      <c r="C393" s="210" t="s">
        <v>811</v>
      </c>
      <c r="D393" s="211" t="s">
        <v>424</v>
      </c>
      <c r="E393" s="212">
        <v>3</v>
      </c>
    </row>
    <row r="394" spans="1:5" hidden="1">
      <c r="A394" s="208" t="s">
        <v>808</v>
      </c>
      <c r="B394" s="209">
        <v>607</v>
      </c>
      <c r="C394" s="210" t="s">
        <v>812</v>
      </c>
      <c r="D394" s="211" t="s">
        <v>813</v>
      </c>
      <c r="E394" s="212">
        <v>3</v>
      </c>
    </row>
    <row r="395" spans="1:5" hidden="1">
      <c r="A395" s="208" t="s">
        <v>814</v>
      </c>
      <c r="B395" s="209">
        <v>651</v>
      </c>
      <c r="C395" s="210" t="s">
        <v>815</v>
      </c>
      <c r="D395" s="211" t="s">
        <v>534</v>
      </c>
      <c r="E395" s="212">
        <v>3</v>
      </c>
    </row>
    <row r="396" spans="1:5" hidden="1">
      <c r="A396" s="208" t="s">
        <v>281</v>
      </c>
      <c r="B396" s="209">
        <v>606</v>
      </c>
      <c r="C396" s="210" t="s">
        <v>816</v>
      </c>
      <c r="D396" s="211" t="s">
        <v>468</v>
      </c>
      <c r="E396" s="212">
        <v>3</v>
      </c>
    </row>
    <row r="397" spans="1:5" hidden="1">
      <c r="A397" s="208" t="s">
        <v>817</v>
      </c>
      <c r="B397" s="209">
        <v>603</v>
      </c>
      <c r="C397" s="210" t="s">
        <v>818</v>
      </c>
      <c r="D397" s="211" t="s">
        <v>819</v>
      </c>
      <c r="E397" s="212">
        <v>3</v>
      </c>
    </row>
    <row r="398" spans="1:5" hidden="1">
      <c r="A398" s="208" t="s">
        <v>820</v>
      </c>
      <c r="B398" s="209">
        <v>684</v>
      </c>
      <c r="C398" s="210" t="s">
        <v>821</v>
      </c>
      <c r="D398" s="211" t="s">
        <v>459</v>
      </c>
      <c r="E398" s="212">
        <v>3</v>
      </c>
    </row>
    <row r="399" spans="1:5" hidden="1">
      <c r="A399" s="208" t="s">
        <v>796</v>
      </c>
      <c r="B399" s="209">
        <v>703</v>
      </c>
      <c r="C399" s="210" t="s">
        <v>822</v>
      </c>
      <c r="D399" s="211" t="s">
        <v>823</v>
      </c>
      <c r="E399" s="212">
        <v>3</v>
      </c>
    </row>
    <row r="400" spans="1:5" hidden="1">
      <c r="A400" s="208" t="s">
        <v>796</v>
      </c>
      <c r="B400" s="209">
        <v>600</v>
      </c>
      <c r="C400" s="210" t="s">
        <v>824</v>
      </c>
      <c r="D400" s="211" t="s">
        <v>825</v>
      </c>
      <c r="E400" s="212">
        <v>3</v>
      </c>
    </row>
    <row r="401" spans="1:5" hidden="1">
      <c r="A401" s="208" t="s">
        <v>279</v>
      </c>
      <c r="B401" s="209">
        <v>602</v>
      </c>
      <c r="C401" s="210" t="s">
        <v>826</v>
      </c>
      <c r="D401" s="211" t="s">
        <v>547</v>
      </c>
      <c r="E401" s="212">
        <v>3</v>
      </c>
    </row>
    <row r="402" spans="1:5" hidden="1">
      <c r="A402" s="208" t="s">
        <v>279</v>
      </c>
      <c r="B402" s="209">
        <v>635</v>
      </c>
      <c r="C402" s="210" t="s">
        <v>827</v>
      </c>
      <c r="D402" s="211" t="s">
        <v>828</v>
      </c>
      <c r="E402" s="212">
        <v>3</v>
      </c>
    </row>
    <row r="403" spans="1:5" hidden="1">
      <c r="A403" s="208" t="s">
        <v>829</v>
      </c>
      <c r="B403" s="209">
        <v>602</v>
      </c>
      <c r="C403" s="210" t="s">
        <v>830</v>
      </c>
      <c r="D403" s="211" t="s">
        <v>831</v>
      </c>
      <c r="E403" s="212">
        <v>3</v>
      </c>
    </row>
    <row r="404" spans="1:5" hidden="1">
      <c r="A404" s="208" t="s">
        <v>279</v>
      </c>
      <c r="B404" s="209">
        <v>621</v>
      </c>
      <c r="C404" s="210" t="s">
        <v>832</v>
      </c>
      <c r="D404" s="211" t="s">
        <v>473</v>
      </c>
      <c r="E404" s="212">
        <v>3</v>
      </c>
    </row>
    <row r="405" spans="1:5" hidden="1">
      <c r="A405" s="208" t="s">
        <v>279</v>
      </c>
      <c r="B405" s="209">
        <v>605</v>
      </c>
      <c r="C405" s="210" t="s">
        <v>833</v>
      </c>
      <c r="D405" s="211" t="s">
        <v>834</v>
      </c>
      <c r="E405" s="212">
        <v>3</v>
      </c>
    </row>
    <row r="406" spans="1:5" hidden="1">
      <c r="A406" s="208" t="s">
        <v>279</v>
      </c>
      <c r="B406" s="209">
        <v>631</v>
      </c>
      <c r="C406" s="210" t="s">
        <v>835</v>
      </c>
      <c r="D406" s="211" t="s">
        <v>836</v>
      </c>
      <c r="E406" s="212">
        <v>3</v>
      </c>
    </row>
    <row r="407" spans="1:5" hidden="1">
      <c r="A407" s="208" t="s">
        <v>279</v>
      </c>
      <c r="B407" s="209">
        <v>626</v>
      </c>
      <c r="C407" s="210" t="s">
        <v>837</v>
      </c>
      <c r="D407" s="211" t="s">
        <v>838</v>
      </c>
      <c r="E407" s="212">
        <v>3</v>
      </c>
    </row>
    <row r="408" spans="1:5" hidden="1">
      <c r="A408" s="208" t="s">
        <v>829</v>
      </c>
      <c r="B408" s="209">
        <v>553</v>
      </c>
      <c r="C408" s="210" t="s">
        <v>839</v>
      </c>
      <c r="D408" s="211" t="s">
        <v>840</v>
      </c>
      <c r="E408" s="212">
        <v>3</v>
      </c>
    </row>
    <row r="409" spans="1:5" hidden="1">
      <c r="A409" s="208" t="s">
        <v>829</v>
      </c>
      <c r="B409" s="209">
        <v>611</v>
      </c>
      <c r="C409" s="210" t="s">
        <v>841</v>
      </c>
      <c r="D409" s="211" t="s">
        <v>842</v>
      </c>
      <c r="E409" s="212">
        <v>3</v>
      </c>
    </row>
    <row r="410" spans="1:5" hidden="1">
      <c r="A410" s="208" t="s">
        <v>279</v>
      </c>
      <c r="B410" s="209">
        <v>749</v>
      </c>
      <c r="C410" s="210" t="s">
        <v>843</v>
      </c>
      <c r="D410" s="211" t="s">
        <v>501</v>
      </c>
      <c r="E410" s="212">
        <v>9</v>
      </c>
    </row>
    <row r="411" spans="1:5" hidden="1">
      <c r="A411" s="208" t="s">
        <v>257</v>
      </c>
      <c r="B411" s="209">
        <v>110</v>
      </c>
      <c r="C411" s="210" t="s">
        <v>844</v>
      </c>
      <c r="D411" s="211" t="s">
        <v>845</v>
      </c>
      <c r="E411" s="212">
        <v>2</v>
      </c>
    </row>
    <row r="412" spans="1:5" hidden="1">
      <c r="A412" s="208" t="s">
        <v>846</v>
      </c>
      <c r="B412" s="209">
        <v>102</v>
      </c>
      <c r="C412" s="210" t="s">
        <v>847</v>
      </c>
      <c r="D412" s="211" t="s">
        <v>778</v>
      </c>
      <c r="E412" s="212">
        <v>1</v>
      </c>
    </row>
    <row r="413" spans="1:5" hidden="1">
      <c r="A413" s="208" t="s">
        <v>846</v>
      </c>
      <c r="B413" s="209">
        <v>152</v>
      </c>
      <c r="C413" s="210" t="s">
        <v>848</v>
      </c>
      <c r="D413" s="211" t="s">
        <v>780</v>
      </c>
      <c r="E413" s="212">
        <v>1</v>
      </c>
    </row>
    <row r="414" spans="1:5" hidden="1">
      <c r="A414" s="208" t="s">
        <v>307</v>
      </c>
      <c r="B414" s="209">
        <v>251</v>
      </c>
      <c r="C414" s="210" t="s">
        <v>849</v>
      </c>
      <c r="D414" s="211" t="s">
        <v>850</v>
      </c>
      <c r="E414" s="212">
        <v>4</v>
      </c>
    </row>
    <row r="415" spans="1:5" hidden="1">
      <c r="A415" s="208" t="s">
        <v>307</v>
      </c>
      <c r="B415" s="209">
        <v>252</v>
      </c>
      <c r="C415" s="210" t="s">
        <v>851</v>
      </c>
      <c r="D415" s="211" t="s">
        <v>852</v>
      </c>
      <c r="E415" s="212">
        <v>4</v>
      </c>
    </row>
    <row r="416" spans="1:5" hidden="1">
      <c r="A416" s="208" t="s">
        <v>853</v>
      </c>
      <c r="B416" s="209">
        <v>250</v>
      </c>
      <c r="C416" s="210" t="s">
        <v>854</v>
      </c>
      <c r="D416" s="211" t="s">
        <v>855</v>
      </c>
      <c r="E416" s="212">
        <v>4</v>
      </c>
    </row>
    <row r="417" spans="1:5" hidden="1">
      <c r="A417" s="208" t="s">
        <v>856</v>
      </c>
      <c r="B417" s="209">
        <v>251</v>
      </c>
      <c r="C417" s="210" t="s">
        <v>857</v>
      </c>
      <c r="D417" s="211" t="s">
        <v>858</v>
      </c>
      <c r="E417" s="212">
        <v>3</v>
      </c>
    </row>
    <row r="418" spans="1:5" hidden="1">
      <c r="A418" s="208" t="s">
        <v>856</v>
      </c>
      <c r="B418" s="209">
        <v>301</v>
      </c>
      <c r="C418" s="210" t="s">
        <v>859</v>
      </c>
      <c r="D418" s="211" t="s">
        <v>860</v>
      </c>
      <c r="E418" s="212">
        <v>4</v>
      </c>
    </row>
    <row r="419" spans="1:5" hidden="1">
      <c r="A419" s="208" t="s">
        <v>314</v>
      </c>
      <c r="B419" s="209">
        <v>252</v>
      </c>
      <c r="C419" s="210" t="s">
        <v>861</v>
      </c>
      <c r="D419" s="211" t="s">
        <v>862</v>
      </c>
      <c r="E419" s="212">
        <v>3</v>
      </c>
    </row>
    <row r="420" spans="1:5" hidden="1">
      <c r="A420" s="208" t="s">
        <v>863</v>
      </c>
      <c r="B420" s="209">
        <v>280</v>
      </c>
      <c r="C420" s="210" t="s">
        <v>864</v>
      </c>
      <c r="D420" s="211" t="s">
        <v>865</v>
      </c>
      <c r="E420" s="212">
        <v>4</v>
      </c>
    </row>
    <row r="421" spans="1:5" hidden="1">
      <c r="A421" s="208" t="s">
        <v>307</v>
      </c>
      <c r="B421" s="209">
        <v>301</v>
      </c>
      <c r="C421" s="210" t="s">
        <v>866</v>
      </c>
      <c r="D421" s="211" t="s">
        <v>867</v>
      </c>
      <c r="E421" s="212">
        <v>4</v>
      </c>
    </row>
    <row r="422" spans="1:5" hidden="1">
      <c r="A422" s="208" t="s">
        <v>250</v>
      </c>
      <c r="B422" s="209">
        <v>135</v>
      </c>
      <c r="C422" s="210" t="s">
        <v>868</v>
      </c>
      <c r="D422" s="211" t="s">
        <v>869</v>
      </c>
      <c r="E422" s="212">
        <v>4</v>
      </c>
    </row>
    <row r="423" spans="1:5" hidden="1">
      <c r="A423" s="208" t="s">
        <v>250</v>
      </c>
      <c r="B423" s="209">
        <v>235</v>
      </c>
      <c r="C423" s="210" t="s">
        <v>870</v>
      </c>
      <c r="D423" s="211" t="s">
        <v>871</v>
      </c>
      <c r="E423" s="212">
        <v>4</v>
      </c>
    </row>
    <row r="424" spans="1:5" hidden="1">
      <c r="A424" s="208" t="s">
        <v>250</v>
      </c>
      <c r="B424" s="209">
        <v>236</v>
      </c>
      <c r="C424" s="210" t="s">
        <v>872</v>
      </c>
      <c r="D424" s="211" t="s">
        <v>873</v>
      </c>
      <c r="E424" s="212">
        <v>4</v>
      </c>
    </row>
    <row r="425" spans="1:5" hidden="1">
      <c r="A425" s="208" t="s">
        <v>340</v>
      </c>
      <c r="B425" s="209">
        <v>310</v>
      </c>
      <c r="C425" s="210" t="s">
        <v>874</v>
      </c>
      <c r="D425" s="211" t="s">
        <v>875</v>
      </c>
      <c r="E425" s="212">
        <v>2</v>
      </c>
    </row>
    <row r="426" spans="1:5" hidden="1">
      <c r="A426" s="208" t="s">
        <v>876</v>
      </c>
      <c r="B426" s="209">
        <v>351</v>
      </c>
      <c r="C426" s="210" t="s">
        <v>877</v>
      </c>
      <c r="D426" s="211" t="s">
        <v>878</v>
      </c>
      <c r="E426" s="212">
        <v>3</v>
      </c>
    </row>
    <row r="427" spans="1:5" hidden="1">
      <c r="A427" s="208" t="s">
        <v>879</v>
      </c>
      <c r="B427" s="209">
        <v>251</v>
      </c>
      <c r="C427" s="210" t="s">
        <v>880</v>
      </c>
      <c r="D427" s="211" t="s">
        <v>881</v>
      </c>
      <c r="E427" s="212">
        <v>3</v>
      </c>
    </row>
    <row r="428" spans="1:5" hidden="1">
      <c r="A428" s="208" t="s">
        <v>320</v>
      </c>
      <c r="B428" s="209">
        <v>350</v>
      </c>
      <c r="C428" s="210" t="s">
        <v>882</v>
      </c>
      <c r="D428" s="211" t="s">
        <v>883</v>
      </c>
      <c r="E428" s="212">
        <v>3</v>
      </c>
    </row>
    <row r="429" spans="1:5" hidden="1">
      <c r="A429" s="208" t="s">
        <v>329</v>
      </c>
      <c r="B429" s="209">
        <v>351</v>
      </c>
      <c r="C429" s="210" t="s">
        <v>884</v>
      </c>
      <c r="D429" s="211" t="s">
        <v>885</v>
      </c>
      <c r="E429" s="212">
        <v>4</v>
      </c>
    </row>
    <row r="430" spans="1:5" hidden="1">
      <c r="A430" s="208" t="s">
        <v>340</v>
      </c>
      <c r="B430" s="209">
        <v>410</v>
      </c>
      <c r="C430" s="210" t="s">
        <v>886</v>
      </c>
      <c r="D430" s="211" t="s">
        <v>887</v>
      </c>
      <c r="E430" s="212">
        <v>2</v>
      </c>
    </row>
    <row r="431" spans="1:5" hidden="1">
      <c r="A431" s="208" t="s">
        <v>340</v>
      </c>
      <c r="B431" s="209">
        <v>460</v>
      </c>
      <c r="C431" s="210" t="s">
        <v>888</v>
      </c>
      <c r="D431" s="211" t="s">
        <v>889</v>
      </c>
      <c r="E431" s="212">
        <v>1</v>
      </c>
    </row>
    <row r="432" spans="1:5" hidden="1">
      <c r="A432" s="208" t="s">
        <v>307</v>
      </c>
      <c r="B432" s="209">
        <v>375</v>
      </c>
      <c r="C432" s="210" t="s">
        <v>890</v>
      </c>
      <c r="D432" s="211" t="s">
        <v>891</v>
      </c>
      <c r="E432" s="212">
        <v>2</v>
      </c>
    </row>
    <row r="433" spans="1:5" hidden="1">
      <c r="A433" s="208" t="s">
        <v>892</v>
      </c>
      <c r="B433" s="209">
        <v>400</v>
      </c>
      <c r="C433" s="210" t="s">
        <v>893</v>
      </c>
      <c r="D433" s="211" t="s">
        <v>894</v>
      </c>
      <c r="E433" s="212">
        <v>2</v>
      </c>
    </row>
    <row r="434" spans="1:5" hidden="1">
      <c r="A434" s="208" t="s">
        <v>892</v>
      </c>
      <c r="B434" s="209">
        <v>402</v>
      </c>
      <c r="C434" s="210" t="s">
        <v>895</v>
      </c>
      <c r="D434" s="211" t="s">
        <v>896</v>
      </c>
      <c r="E434" s="212">
        <v>3</v>
      </c>
    </row>
    <row r="435" spans="1:5" hidden="1">
      <c r="A435" s="208" t="s">
        <v>340</v>
      </c>
      <c r="B435" s="209">
        <v>446</v>
      </c>
      <c r="C435" s="210" t="s">
        <v>897</v>
      </c>
      <c r="D435" s="211" t="s">
        <v>898</v>
      </c>
      <c r="E435" s="212">
        <v>1</v>
      </c>
    </row>
    <row r="436" spans="1:5" hidden="1">
      <c r="A436" s="208" t="s">
        <v>340</v>
      </c>
      <c r="B436" s="209">
        <v>646</v>
      </c>
      <c r="C436" s="210" t="s">
        <v>899</v>
      </c>
      <c r="D436" s="211" t="s">
        <v>900</v>
      </c>
      <c r="E436" s="212">
        <v>2</v>
      </c>
    </row>
    <row r="437" spans="1:5" hidden="1">
      <c r="A437" s="208" t="s">
        <v>188</v>
      </c>
      <c r="B437" s="209">
        <v>356</v>
      </c>
      <c r="C437" s="210" t="s">
        <v>901</v>
      </c>
      <c r="D437" s="211" t="s">
        <v>902</v>
      </c>
      <c r="E437" s="212">
        <v>3</v>
      </c>
    </row>
    <row r="438" spans="1:5" hidden="1">
      <c r="A438" s="208" t="s">
        <v>257</v>
      </c>
      <c r="B438" s="209">
        <v>461</v>
      </c>
      <c r="C438" s="210" t="s">
        <v>903</v>
      </c>
      <c r="D438" s="211" t="s">
        <v>904</v>
      </c>
      <c r="E438" s="212">
        <v>2</v>
      </c>
    </row>
    <row r="439" spans="1:5" hidden="1">
      <c r="A439" s="208" t="s">
        <v>170</v>
      </c>
      <c r="B439" s="209">
        <v>395</v>
      </c>
      <c r="C439" s="210" t="s">
        <v>905</v>
      </c>
      <c r="D439" s="211" t="s">
        <v>906</v>
      </c>
      <c r="E439" s="212">
        <v>1</v>
      </c>
    </row>
    <row r="440" spans="1:5" hidden="1">
      <c r="A440" s="208" t="s">
        <v>326</v>
      </c>
      <c r="B440" s="209">
        <v>513</v>
      </c>
      <c r="C440" s="210" t="s">
        <v>907</v>
      </c>
      <c r="D440" s="211" t="s">
        <v>908</v>
      </c>
      <c r="E440" s="212">
        <v>2</v>
      </c>
    </row>
    <row r="441" spans="1:5" hidden="1">
      <c r="A441" s="208" t="s">
        <v>892</v>
      </c>
      <c r="B441" s="209">
        <v>406</v>
      </c>
      <c r="C441" s="210" t="s">
        <v>909</v>
      </c>
      <c r="D441" s="211" t="s">
        <v>910</v>
      </c>
      <c r="E441" s="212">
        <v>1</v>
      </c>
    </row>
    <row r="442" spans="1:5" hidden="1">
      <c r="A442" s="208" t="s">
        <v>340</v>
      </c>
      <c r="B442" s="209">
        <v>363</v>
      </c>
      <c r="C442" s="210" t="s">
        <v>911</v>
      </c>
      <c r="D442" s="211" t="s">
        <v>912</v>
      </c>
      <c r="E442" s="212">
        <v>1</v>
      </c>
    </row>
    <row r="443" spans="1:5" hidden="1">
      <c r="A443" s="208" t="s">
        <v>329</v>
      </c>
      <c r="B443" s="209">
        <v>508</v>
      </c>
      <c r="C443" s="210" t="s">
        <v>913</v>
      </c>
      <c r="D443" s="211" t="s">
        <v>914</v>
      </c>
      <c r="E443" s="212">
        <v>4</v>
      </c>
    </row>
    <row r="444" spans="1:5" hidden="1">
      <c r="A444" s="208" t="s">
        <v>332</v>
      </c>
      <c r="B444" s="209">
        <v>509</v>
      </c>
      <c r="C444" s="210" t="s">
        <v>915</v>
      </c>
      <c r="D444" s="211" t="s">
        <v>916</v>
      </c>
      <c r="E444" s="212">
        <v>3</v>
      </c>
    </row>
    <row r="445" spans="1:5" hidden="1">
      <c r="A445" s="208" t="s">
        <v>332</v>
      </c>
      <c r="B445" s="209">
        <v>508</v>
      </c>
      <c r="C445" s="210" t="s">
        <v>917</v>
      </c>
      <c r="D445" s="211" t="s">
        <v>918</v>
      </c>
      <c r="E445" s="212">
        <v>4</v>
      </c>
    </row>
    <row r="446" spans="1:5" hidden="1">
      <c r="A446" s="208" t="s">
        <v>329</v>
      </c>
      <c r="B446" s="209">
        <v>509</v>
      </c>
      <c r="C446" s="210" t="s">
        <v>919</v>
      </c>
      <c r="D446" s="211" t="s">
        <v>920</v>
      </c>
      <c r="E446" s="212">
        <v>3</v>
      </c>
    </row>
    <row r="447" spans="1:5" hidden="1">
      <c r="A447" s="208" t="s">
        <v>335</v>
      </c>
      <c r="B447" s="209">
        <v>509</v>
      </c>
      <c r="C447" s="210" t="s">
        <v>921</v>
      </c>
      <c r="D447" s="211" t="s">
        <v>922</v>
      </c>
      <c r="E447" s="212">
        <v>4</v>
      </c>
    </row>
    <row r="448" spans="1:5" hidden="1">
      <c r="A448" s="208" t="s">
        <v>335</v>
      </c>
      <c r="B448" s="209">
        <v>507</v>
      </c>
      <c r="C448" s="210" t="s">
        <v>923</v>
      </c>
      <c r="D448" s="211" t="s">
        <v>924</v>
      </c>
      <c r="E448" s="212">
        <v>4</v>
      </c>
    </row>
    <row r="449" spans="1:5" hidden="1">
      <c r="A449" s="208" t="s">
        <v>335</v>
      </c>
      <c r="B449" s="209">
        <v>508</v>
      </c>
      <c r="C449" s="210" t="s">
        <v>925</v>
      </c>
      <c r="D449" s="211" t="s">
        <v>926</v>
      </c>
      <c r="E449" s="212">
        <v>3</v>
      </c>
    </row>
    <row r="450" spans="1:5" hidden="1">
      <c r="A450" s="208" t="s">
        <v>335</v>
      </c>
      <c r="B450" s="209">
        <v>506</v>
      </c>
      <c r="C450" s="210" t="s">
        <v>927</v>
      </c>
      <c r="D450" s="211" t="s">
        <v>928</v>
      </c>
      <c r="E450" s="212">
        <v>3</v>
      </c>
    </row>
    <row r="451" spans="1:5" hidden="1">
      <c r="A451" s="208" t="s">
        <v>929</v>
      </c>
      <c r="B451" s="209">
        <v>600</v>
      </c>
      <c r="C451" s="210" t="s">
        <v>930</v>
      </c>
      <c r="D451" s="211" t="s">
        <v>931</v>
      </c>
      <c r="E451" s="212">
        <v>2</v>
      </c>
    </row>
    <row r="452" spans="1:5" hidden="1">
      <c r="A452" s="208" t="s">
        <v>932</v>
      </c>
      <c r="B452" s="209">
        <v>600</v>
      </c>
      <c r="C452" s="210" t="s">
        <v>933</v>
      </c>
      <c r="D452" s="211" t="s">
        <v>934</v>
      </c>
      <c r="E452" s="212">
        <v>2</v>
      </c>
    </row>
    <row r="453" spans="1:5" hidden="1">
      <c r="A453" s="208" t="s">
        <v>935</v>
      </c>
      <c r="B453" s="209">
        <v>600</v>
      </c>
      <c r="C453" s="210" t="s">
        <v>936</v>
      </c>
      <c r="D453" s="211" t="s">
        <v>937</v>
      </c>
      <c r="E453" s="212">
        <v>2</v>
      </c>
    </row>
    <row r="454" spans="1:5" hidden="1">
      <c r="A454" s="208" t="s">
        <v>876</v>
      </c>
      <c r="B454" s="209">
        <v>606</v>
      </c>
      <c r="C454" s="210" t="s">
        <v>938</v>
      </c>
      <c r="D454" s="211" t="s">
        <v>939</v>
      </c>
      <c r="E454" s="212">
        <v>2</v>
      </c>
    </row>
    <row r="455" spans="1:5" hidden="1">
      <c r="A455" s="208" t="s">
        <v>876</v>
      </c>
      <c r="B455" s="209">
        <v>605</v>
      </c>
      <c r="C455" s="210" t="s">
        <v>940</v>
      </c>
      <c r="D455" s="211" t="s">
        <v>941</v>
      </c>
      <c r="E455" s="212">
        <v>4</v>
      </c>
    </row>
    <row r="456" spans="1:5" hidden="1">
      <c r="A456" s="208" t="s">
        <v>340</v>
      </c>
      <c r="B456" s="209">
        <v>613</v>
      </c>
      <c r="C456" s="210" t="s">
        <v>942</v>
      </c>
      <c r="D456" s="211" t="s">
        <v>943</v>
      </c>
      <c r="E456" s="212">
        <v>2</v>
      </c>
    </row>
    <row r="457" spans="1:5" hidden="1">
      <c r="A457" s="208" t="s">
        <v>944</v>
      </c>
      <c r="B457" s="209">
        <v>601</v>
      </c>
      <c r="C457" s="210" t="s">
        <v>945</v>
      </c>
      <c r="D457" s="211" t="s">
        <v>946</v>
      </c>
      <c r="E457" s="212">
        <v>2</v>
      </c>
    </row>
    <row r="458" spans="1:5" hidden="1">
      <c r="A458" s="208" t="s">
        <v>876</v>
      </c>
      <c r="B458" s="209">
        <v>603</v>
      </c>
      <c r="C458" s="210" t="s">
        <v>947</v>
      </c>
      <c r="D458" s="211" t="s">
        <v>948</v>
      </c>
      <c r="E458" s="212">
        <v>2</v>
      </c>
    </row>
    <row r="459" spans="1:5" hidden="1">
      <c r="A459" s="208" t="s">
        <v>876</v>
      </c>
      <c r="B459" s="209">
        <v>655</v>
      </c>
      <c r="C459" s="210" t="s">
        <v>949</v>
      </c>
      <c r="D459" s="211" t="s">
        <v>950</v>
      </c>
      <c r="E459" s="212">
        <v>3</v>
      </c>
    </row>
    <row r="460" spans="1:5" hidden="1">
      <c r="A460" s="208" t="s">
        <v>876</v>
      </c>
      <c r="B460" s="209">
        <v>604</v>
      </c>
      <c r="C460" s="210" t="s">
        <v>951</v>
      </c>
      <c r="D460" s="211" t="s">
        <v>952</v>
      </c>
      <c r="E460" s="212">
        <v>3</v>
      </c>
    </row>
    <row r="461" spans="1:5" hidden="1">
      <c r="A461" s="208" t="s">
        <v>340</v>
      </c>
      <c r="B461" s="209">
        <v>661</v>
      </c>
      <c r="C461" s="210" t="s">
        <v>953</v>
      </c>
      <c r="D461" s="211" t="s">
        <v>954</v>
      </c>
      <c r="E461" s="212">
        <v>2</v>
      </c>
    </row>
    <row r="462" spans="1:5" hidden="1">
      <c r="A462" s="208" t="s">
        <v>329</v>
      </c>
      <c r="B462" s="209">
        <v>708</v>
      </c>
      <c r="C462" s="210" t="s">
        <v>955</v>
      </c>
      <c r="D462" s="211" t="s">
        <v>956</v>
      </c>
      <c r="E462" s="212">
        <v>3</v>
      </c>
    </row>
    <row r="463" spans="1:5" hidden="1">
      <c r="A463" s="208" t="s">
        <v>329</v>
      </c>
      <c r="B463" s="209">
        <v>709</v>
      </c>
      <c r="C463" s="210" t="s">
        <v>957</v>
      </c>
      <c r="D463" s="211" t="s">
        <v>958</v>
      </c>
      <c r="E463" s="212">
        <v>3</v>
      </c>
    </row>
    <row r="464" spans="1:5" hidden="1">
      <c r="A464" s="208" t="s">
        <v>332</v>
      </c>
      <c r="B464" s="209">
        <v>708</v>
      </c>
      <c r="C464" s="210" t="s">
        <v>959</v>
      </c>
      <c r="D464" s="211" t="s">
        <v>960</v>
      </c>
      <c r="E464" s="212">
        <v>3</v>
      </c>
    </row>
    <row r="465" spans="1:5" hidden="1">
      <c r="A465" s="208" t="s">
        <v>335</v>
      </c>
      <c r="B465" s="209">
        <v>706</v>
      </c>
      <c r="C465" s="210" t="s">
        <v>961</v>
      </c>
      <c r="D465" s="211" t="s">
        <v>962</v>
      </c>
      <c r="E465" s="212">
        <v>3</v>
      </c>
    </row>
    <row r="466" spans="1:5" hidden="1">
      <c r="A466" s="208" t="s">
        <v>335</v>
      </c>
      <c r="B466" s="209">
        <v>708</v>
      </c>
      <c r="C466" s="210" t="s">
        <v>963</v>
      </c>
      <c r="D466" s="211" t="s">
        <v>964</v>
      </c>
      <c r="E466" s="212">
        <v>3</v>
      </c>
    </row>
    <row r="467" spans="1:5" hidden="1">
      <c r="A467" s="208" t="s">
        <v>340</v>
      </c>
      <c r="B467" s="209">
        <v>709</v>
      </c>
      <c r="C467" s="210" t="s">
        <v>965</v>
      </c>
      <c r="D467" s="211" t="s">
        <v>966</v>
      </c>
      <c r="E467" s="212">
        <v>1</v>
      </c>
    </row>
    <row r="468" spans="1:5" hidden="1">
      <c r="A468" s="208" t="s">
        <v>340</v>
      </c>
      <c r="B468" s="209">
        <v>705</v>
      </c>
      <c r="C468" s="210" t="s">
        <v>967</v>
      </c>
      <c r="D468" s="211" t="s">
        <v>968</v>
      </c>
      <c r="E468" s="212">
        <v>2</v>
      </c>
    </row>
    <row r="469" spans="1:5" hidden="1">
      <c r="A469" s="208" t="s">
        <v>340</v>
      </c>
      <c r="B469" s="209">
        <v>749</v>
      </c>
      <c r="C469" s="210" t="s">
        <v>969</v>
      </c>
      <c r="D469" s="211" t="s">
        <v>501</v>
      </c>
      <c r="E469" s="212">
        <v>10</v>
      </c>
    </row>
    <row r="470" spans="1:5" hidden="1">
      <c r="A470" s="208" t="s">
        <v>340</v>
      </c>
      <c r="B470" s="209">
        <v>747</v>
      </c>
      <c r="C470" s="210" t="s">
        <v>970</v>
      </c>
      <c r="D470" s="211" t="s">
        <v>971</v>
      </c>
      <c r="E470" s="212">
        <v>6</v>
      </c>
    </row>
    <row r="471" spans="1:5" hidden="1">
      <c r="A471" s="208" t="s">
        <v>332</v>
      </c>
      <c r="B471" s="209">
        <v>351</v>
      </c>
      <c r="C471" s="210" t="s">
        <v>972</v>
      </c>
      <c r="D471" s="211" t="s">
        <v>973</v>
      </c>
      <c r="E471" s="212">
        <v>4</v>
      </c>
    </row>
    <row r="472" spans="1:5" hidden="1">
      <c r="A472" s="208" t="s">
        <v>332</v>
      </c>
      <c r="B472" s="209">
        <v>709</v>
      </c>
      <c r="C472" s="210" t="s">
        <v>974</v>
      </c>
      <c r="D472" s="211" t="s">
        <v>975</v>
      </c>
      <c r="E472" s="212">
        <v>3</v>
      </c>
    </row>
    <row r="473" spans="1:5" hidden="1">
      <c r="A473" s="208" t="s">
        <v>307</v>
      </c>
      <c r="B473" s="209">
        <v>275</v>
      </c>
      <c r="C473" s="210" t="s">
        <v>976</v>
      </c>
      <c r="D473" s="211" t="s">
        <v>891</v>
      </c>
      <c r="E473" s="212">
        <v>2</v>
      </c>
    </row>
    <row r="474" spans="1:5" hidden="1">
      <c r="A474" s="208" t="s">
        <v>329</v>
      </c>
      <c r="B474" s="209">
        <v>413</v>
      </c>
      <c r="C474" s="210" t="s">
        <v>977</v>
      </c>
      <c r="D474" s="211" t="s">
        <v>978</v>
      </c>
      <c r="E474" s="212">
        <v>2</v>
      </c>
    </row>
    <row r="475" spans="1:5" hidden="1">
      <c r="A475" s="208" t="s">
        <v>876</v>
      </c>
      <c r="B475" s="209">
        <v>615</v>
      </c>
      <c r="C475" s="210" t="s">
        <v>979</v>
      </c>
      <c r="D475" s="211" t="s">
        <v>980</v>
      </c>
      <c r="E475" s="212">
        <v>1</v>
      </c>
    </row>
    <row r="476" spans="1:5" hidden="1">
      <c r="A476" s="208" t="s">
        <v>329</v>
      </c>
      <c r="B476" s="209">
        <v>252</v>
      </c>
      <c r="C476" s="210" t="s">
        <v>981</v>
      </c>
      <c r="D476" s="211" t="s">
        <v>331</v>
      </c>
      <c r="E476" s="212">
        <v>4</v>
      </c>
    </row>
    <row r="477" spans="1:5" hidden="1">
      <c r="A477" s="208" t="s">
        <v>332</v>
      </c>
      <c r="B477" s="209">
        <v>252</v>
      </c>
      <c r="C477" s="210" t="s">
        <v>982</v>
      </c>
      <c r="D477" s="211" t="s">
        <v>334</v>
      </c>
      <c r="E477" s="212">
        <v>4</v>
      </c>
    </row>
    <row r="478" spans="1:5" hidden="1">
      <c r="A478" s="208" t="s">
        <v>329</v>
      </c>
      <c r="B478" s="209">
        <v>352</v>
      </c>
      <c r="C478" s="210" t="s">
        <v>983</v>
      </c>
      <c r="D478" s="211" t="s">
        <v>885</v>
      </c>
      <c r="E478" s="212">
        <v>4</v>
      </c>
    </row>
    <row r="479" spans="1:5" hidden="1">
      <c r="A479" s="208" t="s">
        <v>332</v>
      </c>
      <c r="B479" s="209">
        <v>352</v>
      </c>
      <c r="C479" s="210" t="s">
        <v>984</v>
      </c>
      <c r="D479" s="211" t="s">
        <v>973</v>
      </c>
      <c r="E479" s="212">
        <v>4</v>
      </c>
    </row>
    <row r="480" spans="1:5" hidden="1">
      <c r="A480" s="208" t="s">
        <v>284</v>
      </c>
      <c r="B480" s="209">
        <v>607</v>
      </c>
      <c r="C480" s="210" t="s">
        <v>985</v>
      </c>
      <c r="D480" s="211" t="s">
        <v>986</v>
      </c>
      <c r="E480" s="212">
        <v>3</v>
      </c>
    </row>
    <row r="481" spans="1:5" hidden="1">
      <c r="A481" s="208" t="s">
        <v>987</v>
      </c>
      <c r="B481" s="209">
        <v>201</v>
      </c>
      <c r="C481" s="210" t="s">
        <v>988</v>
      </c>
      <c r="D481" s="211" t="s">
        <v>989</v>
      </c>
      <c r="E481" s="212">
        <v>2</v>
      </c>
    </row>
    <row r="482" spans="1:5" hidden="1">
      <c r="A482" s="208" t="s">
        <v>990</v>
      </c>
      <c r="B482" s="209">
        <v>214</v>
      </c>
      <c r="C482" s="210" t="s">
        <v>991</v>
      </c>
      <c r="D482" s="211" t="s">
        <v>358</v>
      </c>
      <c r="E482" s="212">
        <v>3</v>
      </c>
    </row>
    <row r="483" spans="1:5" hidden="1">
      <c r="A483" s="208" t="s">
        <v>170</v>
      </c>
      <c r="B483" s="209">
        <v>607</v>
      </c>
      <c r="C483" s="210" t="s">
        <v>992</v>
      </c>
      <c r="D483" s="211" t="s">
        <v>813</v>
      </c>
      <c r="E483" s="212">
        <v>3</v>
      </c>
    </row>
    <row r="484" spans="1:5" hidden="1">
      <c r="A484" s="208" t="s">
        <v>255</v>
      </c>
      <c r="B484" s="209">
        <v>603</v>
      </c>
      <c r="C484" s="210" t="s">
        <v>993</v>
      </c>
      <c r="D484" s="211" t="s">
        <v>819</v>
      </c>
      <c r="E484" s="212">
        <v>3</v>
      </c>
    </row>
    <row r="485" spans="1:5" hidden="1">
      <c r="A485" s="208" t="s">
        <v>198</v>
      </c>
      <c r="B485" s="209">
        <v>705</v>
      </c>
      <c r="C485" s="210" t="s">
        <v>994</v>
      </c>
      <c r="D485" s="211" t="s">
        <v>801</v>
      </c>
      <c r="E485" s="212">
        <v>3</v>
      </c>
    </row>
    <row r="486" spans="1:5" hidden="1">
      <c r="A486" s="208" t="s">
        <v>261</v>
      </c>
      <c r="B486" s="209">
        <v>606</v>
      </c>
      <c r="C486" s="210" t="s">
        <v>995</v>
      </c>
      <c r="D486" s="211" t="s">
        <v>996</v>
      </c>
      <c r="E486" s="212">
        <v>3</v>
      </c>
    </row>
    <row r="487" spans="1:5" hidden="1">
      <c r="A487" s="208" t="s">
        <v>256</v>
      </c>
      <c r="B487" s="209">
        <v>706</v>
      </c>
      <c r="C487" s="210" t="s">
        <v>997</v>
      </c>
      <c r="D487" s="211" t="s">
        <v>998</v>
      </c>
      <c r="E487" s="212">
        <v>2</v>
      </c>
    </row>
    <row r="488" spans="1:5" hidden="1">
      <c r="A488" s="208" t="s">
        <v>201</v>
      </c>
      <c r="B488" s="209">
        <v>703</v>
      </c>
      <c r="C488" s="210" t="s">
        <v>999</v>
      </c>
      <c r="D488" s="211" t="s">
        <v>451</v>
      </c>
      <c r="E488" s="212">
        <v>3</v>
      </c>
    </row>
    <row r="489" spans="1:5" hidden="1">
      <c r="A489" s="208" t="s">
        <v>256</v>
      </c>
      <c r="B489" s="209">
        <v>799</v>
      </c>
      <c r="C489" s="210" t="s">
        <v>1000</v>
      </c>
      <c r="D489" s="211" t="s">
        <v>501</v>
      </c>
      <c r="E489" s="212">
        <v>8</v>
      </c>
    </row>
    <row r="490" spans="1:5" hidden="1">
      <c r="A490" s="208" t="s">
        <v>142</v>
      </c>
      <c r="B490" s="209">
        <v>552</v>
      </c>
      <c r="C490" s="210" t="s">
        <v>1001</v>
      </c>
      <c r="D490" s="211" t="s">
        <v>1002</v>
      </c>
      <c r="E490" s="212">
        <v>3</v>
      </c>
    </row>
    <row r="491" spans="1:5" hidden="1">
      <c r="A491" s="208" t="s">
        <v>149</v>
      </c>
      <c r="B491" s="209">
        <v>602</v>
      </c>
      <c r="C491" s="210" t="s">
        <v>1003</v>
      </c>
      <c r="D491" s="211" t="s">
        <v>831</v>
      </c>
      <c r="E491" s="212">
        <v>3</v>
      </c>
    </row>
    <row r="492" spans="1:5" hidden="1">
      <c r="A492" s="208" t="s">
        <v>142</v>
      </c>
      <c r="B492" s="209">
        <v>605</v>
      </c>
      <c r="C492" s="210" t="s">
        <v>1004</v>
      </c>
      <c r="D492" s="211" t="s">
        <v>834</v>
      </c>
      <c r="E492" s="212">
        <v>2</v>
      </c>
    </row>
    <row r="493" spans="1:5" hidden="1">
      <c r="A493" s="208" t="s">
        <v>178</v>
      </c>
      <c r="B493" s="209">
        <v>600</v>
      </c>
      <c r="C493" s="210" t="s">
        <v>1005</v>
      </c>
      <c r="D493" s="211" t="s">
        <v>825</v>
      </c>
      <c r="E493" s="212">
        <v>3</v>
      </c>
    </row>
    <row r="494" spans="1:5" hidden="1">
      <c r="A494" s="208" t="s">
        <v>142</v>
      </c>
      <c r="B494" s="209">
        <v>621</v>
      </c>
      <c r="C494" s="210" t="s">
        <v>1006</v>
      </c>
      <c r="D494" s="211" t="s">
        <v>473</v>
      </c>
      <c r="E494" s="212">
        <v>3</v>
      </c>
    </row>
    <row r="495" spans="1:5" hidden="1">
      <c r="A495" s="208" t="s">
        <v>142</v>
      </c>
      <c r="B495" s="209">
        <v>631</v>
      </c>
      <c r="C495" s="210" t="s">
        <v>1007</v>
      </c>
      <c r="D495" s="211" t="s">
        <v>836</v>
      </c>
      <c r="E495" s="212">
        <v>3</v>
      </c>
    </row>
    <row r="496" spans="1:5" hidden="1">
      <c r="A496" s="208" t="s">
        <v>149</v>
      </c>
      <c r="B496" s="209">
        <v>655</v>
      </c>
      <c r="C496" s="210" t="s">
        <v>1008</v>
      </c>
      <c r="D496" s="211" t="s">
        <v>1009</v>
      </c>
      <c r="E496" s="212">
        <v>3</v>
      </c>
    </row>
    <row r="497" spans="1:5" hidden="1">
      <c r="A497" s="208" t="s">
        <v>149</v>
      </c>
      <c r="B497" s="209">
        <v>611</v>
      </c>
      <c r="C497" s="210" t="s">
        <v>1010</v>
      </c>
      <c r="D497" s="211" t="s">
        <v>842</v>
      </c>
      <c r="E497" s="212">
        <v>3</v>
      </c>
    </row>
    <row r="498" spans="1:5" hidden="1">
      <c r="A498" s="208" t="s">
        <v>149</v>
      </c>
      <c r="B498" s="209">
        <v>553</v>
      </c>
      <c r="C498" s="210" t="s">
        <v>1011</v>
      </c>
      <c r="D498" s="211" t="s">
        <v>840</v>
      </c>
      <c r="E498" s="212">
        <v>3</v>
      </c>
    </row>
    <row r="499" spans="1:5" hidden="1">
      <c r="A499" s="208" t="s">
        <v>188</v>
      </c>
      <c r="B499" s="209">
        <v>652</v>
      </c>
      <c r="C499" s="210" t="s">
        <v>1012</v>
      </c>
      <c r="D499" s="211" t="s">
        <v>1013</v>
      </c>
      <c r="E499" s="212">
        <v>3</v>
      </c>
    </row>
    <row r="500" spans="1:5" hidden="1">
      <c r="A500" s="208" t="s">
        <v>178</v>
      </c>
      <c r="B500" s="209">
        <v>725</v>
      </c>
      <c r="C500" s="210" t="s">
        <v>1014</v>
      </c>
      <c r="D500" s="211" t="s">
        <v>803</v>
      </c>
      <c r="E500" s="212">
        <v>2</v>
      </c>
    </row>
    <row r="501" spans="1:5" hidden="1">
      <c r="A501" s="208" t="s">
        <v>261</v>
      </c>
      <c r="B501" s="209">
        <v>554</v>
      </c>
      <c r="C501" s="210" t="s">
        <v>1015</v>
      </c>
      <c r="D501" s="211" t="s">
        <v>1016</v>
      </c>
      <c r="E501" s="212">
        <v>2</v>
      </c>
    </row>
    <row r="502" spans="1:5" hidden="1">
      <c r="A502" s="208" t="s">
        <v>142</v>
      </c>
      <c r="B502" s="209">
        <v>799</v>
      </c>
      <c r="C502" s="210" t="s">
        <v>1017</v>
      </c>
      <c r="D502" s="211" t="s">
        <v>501</v>
      </c>
      <c r="E502" s="212">
        <v>8</v>
      </c>
    </row>
    <row r="503" spans="1:5" hidden="1">
      <c r="A503" s="208" t="s">
        <v>188</v>
      </c>
      <c r="B503" s="209">
        <v>735</v>
      </c>
      <c r="C503" s="210" t="s">
        <v>1018</v>
      </c>
      <c r="D503" s="211" t="s">
        <v>1019</v>
      </c>
      <c r="E503" s="212">
        <v>3</v>
      </c>
    </row>
    <row r="504" spans="1:5" hidden="1">
      <c r="A504" s="208" t="s">
        <v>156</v>
      </c>
      <c r="B504" s="209">
        <v>641</v>
      </c>
      <c r="C504" s="210" t="s">
        <v>1020</v>
      </c>
      <c r="D504" s="211" t="s">
        <v>1021</v>
      </c>
      <c r="E504" s="212">
        <v>3</v>
      </c>
    </row>
    <row r="505" spans="1:5" hidden="1">
      <c r="A505" s="208" t="s">
        <v>156</v>
      </c>
      <c r="B505" s="209">
        <v>669</v>
      </c>
      <c r="C505" s="210" t="s">
        <v>1022</v>
      </c>
      <c r="D505" s="211" t="s">
        <v>1023</v>
      </c>
      <c r="E505" s="212">
        <v>3</v>
      </c>
    </row>
    <row r="506" spans="1:5" hidden="1">
      <c r="A506" s="208" t="s">
        <v>156</v>
      </c>
      <c r="B506" s="209">
        <v>723</v>
      </c>
      <c r="C506" s="210" t="s">
        <v>1024</v>
      </c>
      <c r="D506" s="211" t="s">
        <v>1025</v>
      </c>
      <c r="E506" s="212">
        <v>2</v>
      </c>
    </row>
    <row r="507" spans="1:5" hidden="1">
      <c r="A507" s="208" t="s">
        <v>156</v>
      </c>
      <c r="B507" s="209">
        <v>714</v>
      </c>
      <c r="C507" s="210" t="s">
        <v>1026</v>
      </c>
      <c r="D507" s="211" t="s">
        <v>1027</v>
      </c>
      <c r="E507" s="212">
        <v>2</v>
      </c>
    </row>
    <row r="508" spans="1:5" hidden="1">
      <c r="A508" s="208" t="s">
        <v>156</v>
      </c>
      <c r="B508" s="209">
        <v>663</v>
      </c>
      <c r="C508" s="210" t="s">
        <v>1028</v>
      </c>
      <c r="D508" s="211" t="s">
        <v>499</v>
      </c>
      <c r="E508" s="212">
        <v>3</v>
      </c>
    </row>
    <row r="509" spans="1:5" hidden="1">
      <c r="A509" s="208" t="s">
        <v>156</v>
      </c>
      <c r="B509" s="209">
        <v>799</v>
      </c>
      <c r="C509" s="210" t="s">
        <v>1029</v>
      </c>
      <c r="D509" s="211" t="s">
        <v>501</v>
      </c>
      <c r="E509" s="212">
        <v>8</v>
      </c>
    </row>
    <row r="510" spans="1:5" hidden="1">
      <c r="A510" s="208" t="s">
        <v>263</v>
      </c>
      <c r="B510" s="209">
        <v>501</v>
      </c>
      <c r="C510" s="210" t="s">
        <v>1030</v>
      </c>
      <c r="D510" s="211" t="s">
        <v>1031</v>
      </c>
      <c r="E510" s="212">
        <v>3</v>
      </c>
    </row>
    <row r="511" spans="1:5" hidden="1">
      <c r="A511" s="208" t="s">
        <v>263</v>
      </c>
      <c r="B511" s="209">
        <v>502</v>
      </c>
      <c r="C511" s="210" t="s">
        <v>1032</v>
      </c>
      <c r="D511" s="211" t="s">
        <v>986</v>
      </c>
      <c r="E511" s="212">
        <v>3</v>
      </c>
    </row>
    <row r="512" spans="1:5" hidden="1">
      <c r="A512" s="208" t="s">
        <v>263</v>
      </c>
      <c r="B512" s="209">
        <v>563</v>
      </c>
      <c r="C512" s="210" t="s">
        <v>1033</v>
      </c>
      <c r="D512" s="211" t="s">
        <v>1034</v>
      </c>
      <c r="E512" s="212">
        <v>3</v>
      </c>
    </row>
    <row r="513" spans="1:5" hidden="1">
      <c r="A513" s="208" t="s">
        <v>263</v>
      </c>
      <c r="B513" s="209">
        <v>614</v>
      </c>
      <c r="C513" s="210" t="s">
        <v>1035</v>
      </c>
      <c r="D513" s="211" t="s">
        <v>1036</v>
      </c>
      <c r="E513" s="212">
        <v>3</v>
      </c>
    </row>
    <row r="514" spans="1:5" hidden="1">
      <c r="A514" s="208" t="s">
        <v>263</v>
      </c>
      <c r="B514" s="209">
        <v>613</v>
      </c>
      <c r="C514" s="210" t="s">
        <v>1037</v>
      </c>
      <c r="D514" s="211" t="s">
        <v>1038</v>
      </c>
      <c r="E514" s="212">
        <v>3</v>
      </c>
    </row>
    <row r="515" spans="1:5" hidden="1">
      <c r="A515" s="208" t="s">
        <v>265</v>
      </c>
      <c r="B515" s="209">
        <v>575</v>
      </c>
      <c r="C515" s="210" t="s">
        <v>1039</v>
      </c>
      <c r="D515" s="211" t="s">
        <v>1040</v>
      </c>
      <c r="E515" s="212">
        <v>3</v>
      </c>
    </row>
    <row r="516" spans="1:5" hidden="1">
      <c r="A516" s="208" t="s">
        <v>265</v>
      </c>
      <c r="B516" s="209">
        <v>615</v>
      </c>
      <c r="C516" s="210" t="s">
        <v>1041</v>
      </c>
      <c r="D516" s="211" t="s">
        <v>1042</v>
      </c>
      <c r="E516" s="212">
        <v>2</v>
      </c>
    </row>
    <row r="517" spans="1:5" hidden="1">
      <c r="A517" s="208" t="s">
        <v>265</v>
      </c>
      <c r="B517" s="209">
        <v>633</v>
      </c>
      <c r="C517" s="210" t="s">
        <v>1043</v>
      </c>
      <c r="D517" s="211" t="s">
        <v>1044</v>
      </c>
      <c r="E517" s="212">
        <v>3</v>
      </c>
    </row>
    <row r="518" spans="1:5" hidden="1">
      <c r="A518" s="208" t="s">
        <v>263</v>
      </c>
      <c r="B518" s="209">
        <v>561</v>
      </c>
      <c r="C518" s="210" t="s">
        <v>1045</v>
      </c>
      <c r="D518" s="211" t="s">
        <v>1046</v>
      </c>
      <c r="E518" s="212">
        <v>2</v>
      </c>
    </row>
    <row r="519" spans="1:5" hidden="1">
      <c r="A519" s="208" t="s">
        <v>265</v>
      </c>
      <c r="B519" s="209">
        <v>676</v>
      </c>
      <c r="C519" s="210" t="s">
        <v>1047</v>
      </c>
      <c r="D519" s="211" t="s">
        <v>1048</v>
      </c>
      <c r="E519" s="212">
        <v>3</v>
      </c>
    </row>
    <row r="520" spans="1:5" hidden="1">
      <c r="A520" s="208" t="s">
        <v>265</v>
      </c>
      <c r="B520" s="209">
        <v>635</v>
      </c>
      <c r="C520" s="210" t="s">
        <v>1049</v>
      </c>
      <c r="D520" s="211" t="s">
        <v>1050</v>
      </c>
      <c r="E520" s="212">
        <v>3</v>
      </c>
    </row>
    <row r="521" spans="1:5" hidden="1">
      <c r="A521" s="208" t="s">
        <v>265</v>
      </c>
      <c r="B521" s="209">
        <v>741</v>
      </c>
      <c r="C521" s="210" t="s">
        <v>1051</v>
      </c>
      <c r="D521" s="211" t="s">
        <v>662</v>
      </c>
      <c r="E521" s="212">
        <v>3</v>
      </c>
    </row>
    <row r="522" spans="1:5" hidden="1">
      <c r="A522" s="208" t="s">
        <v>263</v>
      </c>
      <c r="B522" s="209">
        <v>616</v>
      </c>
      <c r="C522" s="210" t="s">
        <v>1052</v>
      </c>
      <c r="D522" s="211" t="s">
        <v>1053</v>
      </c>
      <c r="E522" s="212">
        <v>3</v>
      </c>
    </row>
    <row r="523" spans="1:5" hidden="1">
      <c r="A523" s="208" t="s">
        <v>265</v>
      </c>
      <c r="B523" s="209">
        <v>725</v>
      </c>
      <c r="C523" s="210" t="s">
        <v>1054</v>
      </c>
      <c r="D523" s="211" t="s">
        <v>1055</v>
      </c>
      <c r="E523" s="212">
        <v>3</v>
      </c>
    </row>
    <row r="524" spans="1:5" hidden="1">
      <c r="A524" s="208" t="s">
        <v>265</v>
      </c>
      <c r="B524" s="209">
        <v>704</v>
      </c>
      <c r="C524" s="210" t="s">
        <v>1056</v>
      </c>
      <c r="D524" s="211" t="s">
        <v>1057</v>
      </c>
      <c r="E524" s="212">
        <v>3</v>
      </c>
    </row>
    <row r="525" spans="1:5" hidden="1">
      <c r="A525" s="208" t="s">
        <v>265</v>
      </c>
      <c r="B525" s="209">
        <v>623</v>
      </c>
      <c r="C525" s="210" t="s">
        <v>1058</v>
      </c>
      <c r="D525" s="211" t="s">
        <v>1059</v>
      </c>
      <c r="E525" s="212">
        <v>3</v>
      </c>
    </row>
    <row r="526" spans="1:5" hidden="1">
      <c r="A526" s="208" t="s">
        <v>265</v>
      </c>
      <c r="B526" s="209">
        <v>671</v>
      </c>
      <c r="C526" s="210" t="s">
        <v>1060</v>
      </c>
      <c r="D526" s="211" t="s">
        <v>1061</v>
      </c>
      <c r="E526" s="212">
        <v>3</v>
      </c>
    </row>
    <row r="527" spans="1:5" hidden="1">
      <c r="A527" s="208" t="s">
        <v>265</v>
      </c>
      <c r="B527" s="209">
        <v>675</v>
      </c>
      <c r="C527" s="210" t="s">
        <v>1062</v>
      </c>
      <c r="D527" s="211" t="s">
        <v>1063</v>
      </c>
      <c r="E527" s="212">
        <v>3</v>
      </c>
    </row>
    <row r="528" spans="1:5" hidden="1">
      <c r="A528" s="208" t="s">
        <v>265</v>
      </c>
      <c r="B528" s="209">
        <v>678</v>
      </c>
      <c r="C528" s="210" t="s">
        <v>1064</v>
      </c>
      <c r="D528" s="211" t="s">
        <v>1065</v>
      </c>
      <c r="E528" s="212">
        <v>3</v>
      </c>
    </row>
    <row r="529" spans="1:5" hidden="1">
      <c r="A529" s="208" t="s">
        <v>257</v>
      </c>
      <c r="B529" s="209">
        <v>550</v>
      </c>
      <c r="C529" s="210" t="s">
        <v>1066</v>
      </c>
      <c r="D529" s="211" t="s">
        <v>563</v>
      </c>
      <c r="E529" s="212">
        <v>3</v>
      </c>
    </row>
    <row r="530" spans="1:5" hidden="1">
      <c r="A530" s="208" t="s">
        <v>265</v>
      </c>
      <c r="B530" s="209">
        <v>799</v>
      </c>
      <c r="C530" s="210" t="s">
        <v>1067</v>
      </c>
      <c r="D530" s="211" t="s">
        <v>501</v>
      </c>
      <c r="E530" s="212">
        <v>8</v>
      </c>
    </row>
    <row r="531" spans="1:5" hidden="1">
      <c r="A531" s="208" t="s">
        <v>307</v>
      </c>
      <c r="B531" s="209">
        <v>271</v>
      </c>
      <c r="C531" s="210" t="s">
        <v>1068</v>
      </c>
      <c r="D531" s="211" t="s">
        <v>1069</v>
      </c>
      <c r="E531" s="212">
        <v>2</v>
      </c>
    </row>
    <row r="532" spans="1:5" hidden="1">
      <c r="A532" s="208" t="s">
        <v>307</v>
      </c>
      <c r="B532" s="209">
        <v>272</v>
      </c>
      <c r="C532" s="210" t="s">
        <v>1070</v>
      </c>
      <c r="D532" s="211" t="s">
        <v>1071</v>
      </c>
      <c r="E532" s="212">
        <v>2</v>
      </c>
    </row>
    <row r="533" spans="1:5" hidden="1">
      <c r="A533" s="208" t="s">
        <v>1072</v>
      </c>
      <c r="B533" s="209">
        <v>311</v>
      </c>
      <c r="C533" s="210" t="s">
        <v>1073</v>
      </c>
      <c r="D533" s="211" t="s">
        <v>352</v>
      </c>
      <c r="E533" s="212">
        <v>4</v>
      </c>
    </row>
    <row r="534" spans="1:5" hidden="1">
      <c r="A534" s="208" t="s">
        <v>1074</v>
      </c>
      <c r="B534" s="209">
        <v>378</v>
      </c>
      <c r="C534" s="210" t="s">
        <v>1075</v>
      </c>
      <c r="D534" s="211" t="s">
        <v>1076</v>
      </c>
      <c r="E534" s="212">
        <v>3</v>
      </c>
    </row>
    <row r="535" spans="1:5" hidden="1">
      <c r="A535" s="208" t="s">
        <v>1077</v>
      </c>
      <c r="B535" s="209">
        <v>208</v>
      </c>
      <c r="C535" s="210" t="s">
        <v>1078</v>
      </c>
      <c r="D535" s="211" t="s">
        <v>1079</v>
      </c>
      <c r="E535" s="212">
        <v>3</v>
      </c>
    </row>
    <row r="536" spans="1:5" hidden="1">
      <c r="A536" s="208" t="s">
        <v>1080</v>
      </c>
      <c r="B536" s="209">
        <v>312</v>
      </c>
      <c r="C536" s="210" t="s">
        <v>1081</v>
      </c>
      <c r="D536" s="211" t="s">
        <v>1082</v>
      </c>
      <c r="E536" s="212">
        <v>3</v>
      </c>
    </row>
    <row r="537" spans="1:5" hidden="1">
      <c r="A537" s="208" t="s">
        <v>1083</v>
      </c>
      <c r="B537" s="209">
        <v>350</v>
      </c>
      <c r="C537" s="210" t="s">
        <v>1084</v>
      </c>
      <c r="D537" s="211" t="s">
        <v>1085</v>
      </c>
      <c r="E537" s="212">
        <v>3</v>
      </c>
    </row>
    <row r="538" spans="1:5" hidden="1">
      <c r="A538" s="208" t="s">
        <v>1086</v>
      </c>
      <c r="B538" s="209">
        <v>353</v>
      </c>
      <c r="C538" s="210" t="s">
        <v>1087</v>
      </c>
      <c r="D538" s="211" t="s">
        <v>1088</v>
      </c>
      <c r="E538" s="212">
        <v>3</v>
      </c>
    </row>
    <row r="539" spans="1:5" hidden="1">
      <c r="A539" s="208" t="s">
        <v>1089</v>
      </c>
      <c r="B539" s="209">
        <v>301</v>
      </c>
      <c r="C539" s="210" t="s">
        <v>1090</v>
      </c>
      <c r="D539" s="211" t="s">
        <v>1091</v>
      </c>
      <c r="E539" s="212">
        <v>3</v>
      </c>
    </row>
    <row r="540" spans="1:5" hidden="1">
      <c r="A540" s="208" t="s">
        <v>1092</v>
      </c>
      <c r="B540" s="209">
        <v>301</v>
      </c>
      <c r="C540" s="210" t="s">
        <v>1093</v>
      </c>
      <c r="D540" s="211" t="s">
        <v>1094</v>
      </c>
      <c r="E540" s="212">
        <v>3</v>
      </c>
    </row>
    <row r="541" spans="1:5" hidden="1">
      <c r="A541" s="208" t="s">
        <v>1083</v>
      </c>
      <c r="B541" s="209">
        <v>330</v>
      </c>
      <c r="C541" s="210" t="s">
        <v>1095</v>
      </c>
      <c r="D541" s="211" t="s">
        <v>1096</v>
      </c>
      <c r="E541" s="212">
        <v>3</v>
      </c>
    </row>
    <row r="542" spans="1:5" hidden="1">
      <c r="A542" s="208" t="s">
        <v>1083</v>
      </c>
      <c r="B542" s="209">
        <v>202</v>
      </c>
      <c r="C542" s="210" t="s">
        <v>1097</v>
      </c>
      <c r="D542" s="211" t="s">
        <v>1098</v>
      </c>
      <c r="E542" s="212">
        <v>3</v>
      </c>
    </row>
    <row r="543" spans="1:5" hidden="1">
      <c r="A543" s="208" t="s">
        <v>1080</v>
      </c>
      <c r="B543" s="209">
        <v>315</v>
      </c>
      <c r="C543" s="210" t="s">
        <v>1099</v>
      </c>
      <c r="D543" s="211" t="s">
        <v>1100</v>
      </c>
      <c r="E543" s="212">
        <v>3</v>
      </c>
    </row>
    <row r="544" spans="1:5" hidden="1">
      <c r="A544" s="208" t="s">
        <v>1101</v>
      </c>
      <c r="B544" s="209">
        <v>320</v>
      </c>
      <c r="C544" s="210" t="s">
        <v>1102</v>
      </c>
      <c r="D544" s="211" t="s">
        <v>1103</v>
      </c>
      <c r="E544" s="212">
        <v>3</v>
      </c>
    </row>
    <row r="545" spans="1:5" hidden="1">
      <c r="A545" s="208" t="s">
        <v>1083</v>
      </c>
      <c r="B545" s="209">
        <v>351</v>
      </c>
      <c r="C545" s="210" t="s">
        <v>1104</v>
      </c>
      <c r="D545" s="211" t="s">
        <v>1105</v>
      </c>
      <c r="E545" s="212">
        <v>3</v>
      </c>
    </row>
    <row r="546" spans="1:5" hidden="1">
      <c r="A546" s="208" t="s">
        <v>1083</v>
      </c>
      <c r="B546" s="209">
        <v>444</v>
      </c>
      <c r="C546" s="210" t="s">
        <v>1106</v>
      </c>
      <c r="D546" s="211" t="s">
        <v>1107</v>
      </c>
      <c r="E546" s="212">
        <v>3</v>
      </c>
    </row>
    <row r="547" spans="1:5" hidden="1">
      <c r="A547" s="208" t="s">
        <v>1108</v>
      </c>
      <c r="B547" s="209">
        <v>401</v>
      </c>
      <c r="C547" s="210" t="s">
        <v>1109</v>
      </c>
      <c r="D547" s="211" t="s">
        <v>1110</v>
      </c>
      <c r="E547" s="212">
        <v>3</v>
      </c>
    </row>
    <row r="548" spans="1:5" hidden="1">
      <c r="A548" s="208" t="s">
        <v>1111</v>
      </c>
      <c r="B548" s="209">
        <v>101</v>
      </c>
      <c r="C548" s="210" t="s">
        <v>1112</v>
      </c>
      <c r="D548" s="211" t="s">
        <v>1113</v>
      </c>
      <c r="E548" s="212">
        <v>4</v>
      </c>
    </row>
    <row r="549" spans="1:5" hidden="1">
      <c r="A549" s="208" t="s">
        <v>1114</v>
      </c>
      <c r="B549" s="209">
        <v>101</v>
      </c>
      <c r="C549" s="210" t="s">
        <v>1115</v>
      </c>
      <c r="D549" s="211" t="s">
        <v>1116</v>
      </c>
      <c r="E549" s="212">
        <v>4</v>
      </c>
    </row>
    <row r="550" spans="1:5" hidden="1">
      <c r="A550" s="208" t="s">
        <v>1117</v>
      </c>
      <c r="B550" s="209">
        <v>151</v>
      </c>
      <c r="C550" s="210" t="s">
        <v>1118</v>
      </c>
      <c r="D550" s="211" t="s">
        <v>1119</v>
      </c>
      <c r="E550" s="212">
        <v>3</v>
      </c>
    </row>
    <row r="551" spans="1:5" hidden="1">
      <c r="A551" s="208" t="s">
        <v>1120</v>
      </c>
      <c r="B551" s="209">
        <v>102</v>
      </c>
      <c r="C551" s="210" t="s">
        <v>1121</v>
      </c>
      <c r="D551" s="211" t="s">
        <v>1122</v>
      </c>
      <c r="E551" s="212">
        <v>4</v>
      </c>
    </row>
    <row r="552" spans="1:5" hidden="1">
      <c r="A552" s="208" t="s">
        <v>1123</v>
      </c>
      <c r="B552" s="209">
        <v>102</v>
      </c>
      <c r="C552" s="210" t="s">
        <v>1124</v>
      </c>
      <c r="D552" s="211" t="s">
        <v>1125</v>
      </c>
      <c r="E552" s="212">
        <v>1</v>
      </c>
    </row>
    <row r="553" spans="1:5" hidden="1">
      <c r="A553" s="208" t="s">
        <v>1126</v>
      </c>
      <c r="B553" s="209">
        <v>3310</v>
      </c>
      <c r="C553" s="210" t="s">
        <v>1127</v>
      </c>
      <c r="D553" s="211" t="s">
        <v>1128</v>
      </c>
      <c r="E553" s="212">
        <v>3</v>
      </c>
    </row>
    <row r="554" spans="1:5" hidden="1">
      <c r="A554" s="208" t="s">
        <v>1126</v>
      </c>
      <c r="B554" s="209">
        <v>3329</v>
      </c>
      <c r="C554" s="210" t="s">
        <v>1129</v>
      </c>
      <c r="D554" s="211" t="s">
        <v>1130</v>
      </c>
      <c r="E554" s="212">
        <v>3</v>
      </c>
    </row>
    <row r="555" spans="1:5" hidden="1">
      <c r="A555" s="208" t="s">
        <v>1126</v>
      </c>
      <c r="B555" s="209">
        <v>3370</v>
      </c>
      <c r="C555" s="210" t="s">
        <v>1131</v>
      </c>
      <c r="D555" s="211" t="s">
        <v>1132</v>
      </c>
      <c r="E555" s="212">
        <v>3</v>
      </c>
    </row>
    <row r="556" spans="1:5" hidden="1">
      <c r="A556" s="208" t="s">
        <v>1126</v>
      </c>
      <c r="B556" s="209">
        <v>3372</v>
      </c>
      <c r="C556" s="210" t="s">
        <v>1133</v>
      </c>
      <c r="D556" s="211" t="s">
        <v>1134</v>
      </c>
      <c r="E556" s="212">
        <v>3</v>
      </c>
    </row>
    <row r="557" spans="1:5" hidden="1">
      <c r="A557" s="208" t="s">
        <v>1126</v>
      </c>
      <c r="B557" s="209">
        <v>4420</v>
      </c>
      <c r="C557" s="210" t="s">
        <v>1135</v>
      </c>
      <c r="D557" s="211" t="s">
        <v>1136</v>
      </c>
      <c r="E557" s="212">
        <v>3</v>
      </c>
    </row>
    <row r="558" spans="1:5" hidden="1">
      <c r="A558" s="208" t="s">
        <v>1126</v>
      </c>
      <c r="B558" s="209">
        <v>4448</v>
      </c>
      <c r="C558" s="210" t="s">
        <v>1137</v>
      </c>
      <c r="D558" s="211" t="s">
        <v>1138</v>
      </c>
      <c r="E558" s="212">
        <v>3</v>
      </c>
    </row>
    <row r="559" spans="1:5" hidden="1">
      <c r="A559" s="208" t="s">
        <v>1126</v>
      </c>
      <c r="B559" s="209">
        <v>4443</v>
      </c>
      <c r="C559" s="210" t="s">
        <v>1139</v>
      </c>
      <c r="D559" s="211" t="s">
        <v>1140</v>
      </c>
      <c r="E559" s="212">
        <v>3</v>
      </c>
    </row>
    <row r="560" spans="1:5" hidden="1">
      <c r="A560" s="208" t="s">
        <v>1126</v>
      </c>
      <c r="B560" s="209">
        <v>4451</v>
      </c>
      <c r="C560" s="210" t="s">
        <v>1141</v>
      </c>
      <c r="D560" s="211" t="s">
        <v>1142</v>
      </c>
      <c r="E560" s="212">
        <v>3</v>
      </c>
    </row>
    <row r="561" spans="1:5" hidden="1">
      <c r="A561" s="208" t="s">
        <v>1126</v>
      </c>
      <c r="B561" s="209">
        <v>3332</v>
      </c>
      <c r="C561" s="210" t="s">
        <v>1143</v>
      </c>
      <c r="D561" s="211" t="s">
        <v>1144</v>
      </c>
      <c r="E561" s="212">
        <v>3</v>
      </c>
    </row>
    <row r="562" spans="1:5" hidden="1">
      <c r="A562" s="208" t="s">
        <v>1145</v>
      </c>
      <c r="B562" s="209">
        <v>316</v>
      </c>
      <c r="C562" s="210" t="s">
        <v>1146</v>
      </c>
      <c r="D562" s="211" t="s">
        <v>1147</v>
      </c>
      <c r="E562" s="212">
        <v>3</v>
      </c>
    </row>
    <row r="563" spans="1:5" hidden="1">
      <c r="A563" s="208" t="s">
        <v>1145</v>
      </c>
      <c r="B563" s="209">
        <v>353</v>
      </c>
      <c r="C563" s="210" t="s">
        <v>1148</v>
      </c>
      <c r="D563" s="211" t="s">
        <v>1149</v>
      </c>
      <c r="E563" s="212">
        <v>3</v>
      </c>
    </row>
    <row r="564" spans="1:5" hidden="1">
      <c r="A564" s="208" t="s">
        <v>1150</v>
      </c>
      <c r="B564" s="209">
        <v>250</v>
      </c>
      <c r="C564" s="210" t="s">
        <v>1151</v>
      </c>
      <c r="D564" s="211" t="s">
        <v>1152</v>
      </c>
      <c r="E564" s="212">
        <v>3</v>
      </c>
    </row>
    <row r="565" spans="1:5" hidden="1">
      <c r="A565" s="208" t="s">
        <v>1153</v>
      </c>
      <c r="B565" s="209">
        <v>301</v>
      </c>
      <c r="C565" s="210" t="s">
        <v>1154</v>
      </c>
      <c r="D565" s="211" t="s">
        <v>1155</v>
      </c>
      <c r="E565" s="212">
        <v>3</v>
      </c>
    </row>
    <row r="566" spans="1:5" hidden="1">
      <c r="A566" s="208" t="s">
        <v>1145</v>
      </c>
      <c r="B566" s="209">
        <v>252</v>
      </c>
      <c r="C566" s="210" t="s">
        <v>1156</v>
      </c>
      <c r="D566" s="211" t="s">
        <v>1157</v>
      </c>
      <c r="E566" s="212">
        <v>3</v>
      </c>
    </row>
    <row r="567" spans="1:5" hidden="1">
      <c r="A567" s="208" t="s">
        <v>1158</v>
      </c>
      <c r="B567" s="209">
        <v>151</v>
      </c>
      <c r="C567" s="210" t="s">
        <v>1159</v>
      </c>
      <c r="D567" s="211" t="s">
        <v>1160</v>
      </c>
      <c r="E567" s="212">
        <v>3</v>
      </c>
    </row>
    <row r="568" spans="1:5" hidden="1">
      <c r="A568" s="208" t="s">
        <v>1161</v>
      </c>
      <c r="B568" s="209">
        <v>102</v>
      </c>
      <c r="C568" s="210" t="s">
        <v>1162</v>
      </c>
      <c r="D568" s="211" t="s">
        <v>1163</v>
      </c>
      <c r="E568" s="212">
        <v>3</v>
      </c>
    </row>
    <row r="569" spans="1:5" hidden="1">
      <c r="A569" s="208" t="s">
        <v>1164</v>
      </c>
      <c r="B569" s="209">
        <v>378</v>
      </c>
      <c r="C569" s="210" t="s">
        <v>1165</v>
      </c>
      <c r="D569" s="211" t="s">
        <v>1166</v>
      </c>
      <c r="E569" s="212">
        <v>2</v>
      </c>
    </row>
    <row r="570" spans="1:5" hidden="1">
      <c r="A570" s="208" t="s">
        <v>1167</v>
      </c>
      <c r="B570" s="209">
        <v>231</v>
      </c>
      <c r="C570" s="210" t="s">
        <v>1168</v>
      </c>
      <c r="D570" s="211" t="s">
        <v>1169</v>
      </c>
      <c r="E570" s="212">
        <v>3</v>
      </c>
    </row>
    <row r="571" spans="1:5" hidden="1">
      <c r="A571" s="208" t="s">
        <v>1167</v>
      </c>
      <c r="B571" s="209">
        <v>221</v>
      </c>
      <c r="C571" s="210" t="s">
        <v>1170</v>
      </c>
      <c r="D571" s="211" t="s">
        <v>1171</v>
      </c>
      <c r="E571" s="212">
        <v>3</v>
      </c>
    </row>
    <row r="572" spans="1:5" hidden="1">
      <c r="A572" s="208" t="s">
        <v>1120</v>
      </c>
      <c r="B572" s="209">
        <v>101</v>
      </c>
      <c r="C572" s="210" t="s">
        <v>1172</v>
      </c>
      <c r="D572" s="211" t="s">
        <v>1173</v>
      </c>
      <c r="E572" s="212">
        <v>3</v>
      </c>
    </row>
    <row r="573" spans="1:5" hidden="1">
      <c r="A573" s="208" t="s">
        <v>1174</v>
      </c>
      <c r="B573" s="209">
        <v>101</v>
      </c>
      <c r="C573" s="210" t="s">
        <v>1175</v>
      </c>
      <c r="D573" s="211" t="s">
        <v>1176</v>
      </c>
      <c r="E573" s="212">
        <v>3</v>
      </c>
    </row>
    <row r="574" spans="1:5" hidden="1">
      <c r="A574" s="208" t="s">
        <v>1177</v>
      </c>
      <c r="B574" s="209">
        <v>151</v>
      </c>
      <c r="C574" s="210" t="s">
        <v>1178</v>
      </c>
      <c r="D574" s="211" t="s">
        <v>1179</v>
      </c>
      <c r="E574" s="212">
        <v>3</v>
      </c>
    </row>
    <row r="575" spans="1:5" hidden="1">
      <c r="A575" s="208" t="s">
        <v>1180</v>
      </c>
      <c r="B575" s="209">
        <v>374</v>
      </c>
      <c r="C575" s="210" t="s">
        <v>1181</v>
      </c>
      <c r="D575" s="211" t="s">
        <v>1182</v>
      </c>
      <c r="E575" s="212">
        <v>3</v>
      </c>
    </row>
    <row r="576" spans="1:5" hidden="1">
      <c r="A576" s="208" t="s">
        <v>1183</v>
      </c>
      <c r="B576" s="209">
        <v>251</v>
      </c>
      <c r="C576" s="210" t="s">
        <v>1184</v>
      </c>
      <c r="D576" s="211" t="s">
        <v>1185</v>
      </c>
      <c r="E576" s="212">
        <v>3</v>
      </c>
    </row>
    <row r="577" spans="1:5" hidden="1">
      <c r="A577" s="208" t="s">
        <v>1145</v>
      </c>
      <c r="B577" s="209">
        <v>211</v>
      </c>
      <c r="C577" s="210" t="s">
        <v>1186</v>
      </c>
      <c r="D577" s="211" t="s">
        <v>1187</v>
      </c>
      <c r="E577" s="212">
        <v>4</v>
      </c>
    </row>
    <row r="578" spans="1:5" hidden="1">
      <c r="A578" s="208" t="s">
        <v>1145</v>
      </c>
      <c r="B578" s="209">
        <v>311</v>
      </c>
      <c r="C578" s="210" t="s">
        <v>1188</v>
      </c>
      <c r="D578" s="211" t="s">
        <v>352</v>
      </c>
      <c r="E578" s="212">
        <v>4</v>
      </c>
    </row>
    <row r="579" spans="1:5" hidden="1">
      <c r="A579" s="208" t="s">
        <v>1120</v>
      </c>
      <c r="B579" s="209">
        <v>254</v>
      </c>
      <c r="C579" s="210" t="s">
        <v>1189</v>
      </c>
      <c r="D579" s="211" t="s">
        <v>1190</v>
      </c>
      <c r="E579" s="212">
        <v>3</v>
      </c>
    </row>
    <row r="580" spans="1:5" hidden="1">
      <c r="A580" s="208" t="s">
        <v>1191</v>
      </c>
      <c r="B580" s="209">
        <v>122</v>
      </c>
      <c r="C580" s="210" t="s">
        <v>1192</v>
      </c>
      <c r="D580" s="211" t="s">
        <v>1193</v>
      </c>
      <c r="E580" s="212">
        <v>2</v>
      </c>
    </row>
    <row r="581" spans="1:5" hidden="1">
      <c r="A581" s="208" t="s">
        <v>1194</v>
      </c>
      <c r="B581" s="209">
        <v>301</v>
      </c>
      <c r="C581" s="210" t="s">
        <v>1195</v>
      </c>
      <c r="D581" s="211" t="s">
        <v>1196</v>
      </c>
      <c r="E581" s="212">
        <v>3</v>
      </c>
    </row>
    <row r="582" spans="1:5" hidden="1">
      <c r="A582" s="208" t="s">
        <v>1194</v>
      </c>
      <c r="B582" s="209">
        <v>302</v>
      </c>
      <c r="C582" s="210" t="s">
        <v>1197</v>
      </c>
      <c r="D582" s="211" t="s">
        <v>1198</v>
      </c>
      <c r="E582" s="212">
        <v>3</v>
      </c>
    </row>
    <row r="583" spans="1:5" hidden="1">
      <c r="A583" s="208" t="s">
        <v>1199</v>
      </c>
      <c r="B583" s="209">
        <v>403</v>
      </c>
      <c r="C583" s="210" t="s">
        <v>1200</v>
      </c>
      <c r="D583" s="211" t="s">
        <v>1201</v>
      </c>
      <c r="E583" s="212">
        <v>3</v>
      </c>
    </row>
    <row r="584" spans="1:5" hidden="1">
      <c r="A584" s="208" t="s">
        <v>1183</v>
      </c>
      <c r="B584" s="209">
        <v>404</v>
      </c>
      <c r="C584" s="210" t="s">
        <v>1202</v>
      </c>
      <c r="D584" s="211" t="s">
        <v>1203</v>
      </c>
      <c r="E584" s="212">
        <v>3</v>
      </c>
    </row>
    <row r="585" spans="1:5" hidden="1">
      <c r="A585" s="208" t="s">
        <v>1204</v>
      </c>
      <c r="B585" s="209">
        <v>406</v>
      </c>
      <c r="C585" s="210" t="s">
        <v>1205</v>
      </c>
      <c r="D585" s="211" t="s">
        <v>1206</v>
      </c>
      <c r="E585" s="212">
        <v>3</v>
      </c>
    </row>
    <row r="586" spans="1:5" hidden="1">
      <c r="A586" s="208" t="s">
        <v>1207</v>
      </c>
      <c r="B586" s="209">
        <v>311</v>
      </c>
      <c r="C586" s="210" t="s">
        <v>1208</v>
      </c>
      <c r="D586" s="211" t="s">
        <v>1209</v>
      </c>
      <c r="E586" s="212">
        <v>3</v>
      </c>
    </row>
    <row r="587" spans="1:5" hidden="1">
      <c r="A587" s="208" t="s">
        <v>1210</v>
      </c>
      <c r="B587" s="209">
        <v>205</v>
      </c>
      <c r="C587" s="210" t="s">
        <v>1211</v>
      </c>
      <c r="D587" s="211" t="s">
        <v>1212</v>
      </c>
      <c r="E587" s="212">
        <v>2</v>
      </c>
    </row>
    <row r="588" spans="1:5" hidden="1">
      <c r="A588" s="208" t="s">
        <v>1213</v>
      </c>
      <c r="B588" s="209">
        <v>101</v>
      </c>
      <c r="C588" s="210" t="s">
        <v>1214</v>
      </c>
      <c r="D588" s="211" t="s">
        <v>1215</v>
      </c>
      <c r="E588" s="212">
        <v>2</v>
      </c>
    </row>
    <row r="589" spans="1:5" hidden="1">
      <c r="A589" s="208" t="s">
        <v>1213</v>
      </c>
      <c r="B589" s="209">
        <v>102</v>
      </c>
      <c r="C589" s="210" t="s">
        <v>1216</v>
      </c>
      <c r="D589" s="211" t="s">
        <v>1217</v>
      </c>
      <c r="E589" s="212">
        <v>2</v>
      </c>
    </row>
    <row r="590" spans="1:5" hidden="1">
      <c r="A590" s="208" t="s">
        <v>1194</v>
      </c>
      <c r="B590" s="209">
        <v>201</v>
      </c>
      <c r="C590" s="210" t="s">
        <v>1218</v>
      </c>
      <c r="D590" s="211" t="s">
        <v>1219</v>
      </c>
      <c r="E590" s="212">
        <v>3</v>
      </c>
    </row>
    <row r="591" spans="1:5" hidden="1">
      <c r="A591" s="208" t="s">
        <v>1194</v>
      </c>
      <c r="B591" s="209">
        <v>202</v>
      </c>
      <c r="C591" s="210" t="s">
        <v>1220</v>
      </c>
      <c r="D591" s="211" t="s">
        <v>1221</v>
      </c>
      <c r="E591" s="212">
        <v>3</v>
      </c>
    </row>
    <row r="592" spans="1:5" hidden="1">
      <c r="A592" s="208" t="s">
        <v>1177</v>
      </c>
      <c r="B592" s="209">
        <v>152</v>
      </c>
      <c r="C592" s="210" t="s">
        <v>1222</v>
      </c>
      <c r="D592" s="211" t="s">
        <v>1223</v>
      </c>
      <c r="E592" s="212">
        <v>3</v>
      </c>
    </row>
    <row r="593" spans="1:5" hidden="1">
      <c r="A593" s="208" t="s">
        <v>1145</v>
      </c>
      <c r="B593" s="209">
        <v>101</v>
      </c>
      <c r="C593" s="210" t="s">
        <v>1224</v>
      </c>
      <c r="D593" s="211" t="s">
        <v>1225</v>
      </c>
      <c r="E593" s="212">
        <v>3</v>
      </c>
    </row>
    <row r="594" spans="1:5" hidden="1">
      <c r="A594" s="208" t="s">
        <v>1161</v>
      </c>
      <c r="B594" s="209">
        <v>116</v>
      </c>
      <c r="C594" s="210" t="s">
        <v>1226</v>
      </c>
      <c r="D594" s="211" t="s">
        <v>1227</v>
      </c>
      <c r="E594" s="212">
        <v>3</v>
      </c>
    </row>
    <row r="595" spans="1:5" hidden="1">
      <c r="A595" s="208" t="s">
        <v>1161</v>
      </c>
      <c r="B595" s="209">
        <v>117</v>
      </c>
      <c r="C595" s="210" t="s">
        <v>1228</v>
      </c>
      <c r="D595" s="211" t="s">
        <v>1229</v>
      </c>
      <c r="E595" s="212">
        <v>3</v>
      </c>
    </row>
    <row r="596" spans="1:5" hidden="1">
      <c r="A596" s="208" t="s">
        <v>1161</v>
      </c>
      <c r="B596" s="209">
        <v>119</v>
      </c>
      <c r="C596" s="210" t="s">
        <v>1230</v>
      </c>
      <c r="D596" s="211" t="s">
        <v>1231</v>
      </c>
      <c r="E596" s="212">
        <v>3</v>
      </c>
    </row>
    <row r="597" spans="1:5" hidden="1">
      <c r="A597" s="208" t="s">
        <v>1161</v>
      </c>
      <c r="B597" s="209">
        <v>166</v>
      </c>
      <c r="C597" s="210" t="s">
        <v>1232</v>
      </c>
      <c r="D597" s="211" t="s">
        <v>1233</v>
      </c>
      <c r="E597" s="212">
        <v>4</v>
      </c>
    </row>
    <row r="598" spans="1:5" hidden="1">
      <c r="A598" s="208" t="s">
        <v>1161</v>
      </c>
      <c r="B598" s="209">
        <v>167</v>
      </c>
      <c r="C598" s="210" t="s">
        <v>1234</v>
      </c>
      <c r="D598" s="211" t="s">
        <v>1235</v>
      </c>
      <c r="E598" s="212">
        <v>4</v>
      </c>
    </row>
    <row r="599" spans="1:5" hidden="1">
      <c r="A599" s="208" t="s">
        <v>1161</v>
      </c>
      <c r="B599" s="209">
        <v>168</v>
      </c>
      <c r="C599" s="210" t="s">
        <v>1236</v>
      </c>
      <c r="D599" s="211" t="s">
        <v>1237</v>
      </c>
      <c r="E599" s="212">
        <v>4</v>
      </c>
    </row>
    <row r="600" spans="1:5" hidden="1">
      <c r="A600" s="208" t="s">
        <v>1161</v>
      </c>
      <c r="B600" s="209">
        <v>169</v>
      </c>
      <c r="C600" s="210" t="s">
        <v>1238</v>
      </c>
      <c r="D600" s="211" t="s">
        <v>1239</v>
      </c>
      <c r="E600" s="212">
        <v>4</v>
      </c>
    </row>
    <row r="601" spans="1:5" hidden="1">
      <c r="A601" s="208" t="s">
        <v>1161</v>
      </c>
      <c r="B601" s="209">
        <v>101</v>
      </c>
      <c r="C601" s="210" t="s">
        <v>1240</v>
      </c>
      <c r="D601" s="211" t="s">
        <v>1241</v>
      </c>
      <c r="E601" s="212">
        <v>3</v>
      </c>
    </row>
    <row r="602" spans="1:5" hidden="1">
      <c r="A602" s="208" t="s">
        <v>1161</v>
      </c>
      <c r="B602" s="209">
        <v>118</v>
      </c>
      <c r="C602" s="210" t="s">
        <v>1242</v>
      </c>
      <c r="D602" s="211" t="s">
        <v>1243</v>
      </c>
      <c r="E602" s="212">
        <v>3</v>
      </c>
    </row>
    <row r="603" spans="1:5" hidden="1">
      <c r="A603" s="208" t="s">
        <v>1244</v>
      </c>
      <c r="B603" s="209">
        <v>101</v>
      </c>
      <c r="C603" s="210" t="s">
        <v>1245</v>
      </c>
      <c r="D603" s="211" t="s">
        <v>1246</v>
      </c>
      <c r="E603" s="212">
        <v>2</v>
      </c>
    </row>
    <row r="604" spans="1:5" hidden="1">
      <c r="A604" s="208" t="s">
        <v>1244</v>
      </c>
      <c r="B604" s="209">
        <v>102</v>
      </c>
      <c r="C604" s="210" t="s">
        <v>1247</v>
      </c>
      <c r="D604" s="211" t="s">
        <v>1248</v>
      </c>
      <c r="E604" s="212">
        <v>2</v>
      </c>
    </row>
    <row r="605" spans="1:5" hidden="1">
      <c r="A605" s="208" t="s">
        <v>1123</v>
      </c>
      <c r="B605" s="209">
        <v>201</v>
      </c>
      <c r="C605" s="210" t="s">
        <v>1249</v>
      </c>
      <c r="D605" s="211" t="s">
        <v>989</v>
      </c>
      <c r="E605" s="212">
        <v>3</v>
      </c>
    </row>
    <row r="606" spans="1:5" hidden="1">
      <c r="A606" s="208" t="s">
        <v>1204</v>
      </c>
      <c r="B606" s="209">
        <v>201</v>
      </c>
      <c r="C606" s="210" t="s">
        <v>1250</v>
      </c>
      <c r="D606" s="211" t="s">
        <v>1251</v>
      </c>
      <c r="E606" s="212">
        <v>2</v>
      </c>
    </row>
    <row r="607" spans="1:5" hidden="1">
      <c r="A607" s="208" t="s">
        <v>1120</v>
      </c>
      <c r="B607" s="209">
        <v>103</v>
      </c>
      <c r="C607" s="210" t="s">
        <v>1252</v>
      </c>
      <c r="D607" s="211" t="s">
        <v>1253</v>
      </c>
      <c r="E607" s="212">
        <v>3</v>
      </c>
    </row>
    <row r="608" spans="1:5" hidden="1">
      <c r="A608" s="208" t="s">
        <v>1120</v>
      </c>
      <c r="B608" s="209">
        <v>104</v>
      </c>
      <c r="C608" s="210" t="s">
        <v>1254</v>
      </c>
      <c r="D608" s="211" t="s">
        <v>1255</v>
      </c>
      <c r="E608" s="212">
        <v>4</v>
      </c>
    </row>
    <row r="609" spans="1:5" hidden="1">
      <c r="A609" s="208" t="s">
        <v>286</v>
      </c>
      <c r="B609" s="209">
        <v>550</v>
      </c>
      <c r="C609" s="210" t="s">
        <v>1256</v>
      </c>
      <c r="D609" s="211" t="s">
        <v>563</v>
      </c>
      <c r="E609" s="212">
        <v>3</v>
      </c>
    </row>
    <row r="610" spans="1:5" hidden="1">
      <c r="A610" s="208" t="s">
        <v>814</v>
      </c>
      <c r="B610" s="209">
        <v>701</v>
      </c>
      <c r="C610" s="210" t="s">
        <v>1257</v>
      </c>
      <c r="D610" s="211" t="s">
        <v>493</v>
      </c>
      <c r="E610" s="212">
        <v>3</v>
      </c>
    </row>
    <row r="611" spans="1:5" hidden="1">
      <c r="A611" s="208" t="s">
        <v>283</v>
      </c>
      <c r="B611" s="209">
        <v>616</v>
      </c>
      <c r="C611" s="210" t="s">
        <v>1258</v>
      </c>
      <c r="D611" s="211" t="s">
        <v>489</v>
      </c>
      <c r="E611" s="212">
        <v>3</v>
      </c>
    </row>
    <row r="612" spans="1:5" hidden="1">
      <c r="A612" s="208" t="s">
        <v>283</v>
      </c>
      <c r="B612" s="209">
        <v>672</v>
      </c>
      <c r="C612" s="210" t="s">
        <v>1259</v>
      </c>
      <c r="D612" s="211" t="s">
        <v>495</v>
      </c>
      <c r="E612" s="212">
        <v>3</v>
      </c>
    </row>
    <row r="613" spans="1:5" hidden="1">
      <c r="A613" s="208" t="s">
        <v>283</v>
      </c>
      <c r="B613" s="209">
        <v>511</v>
      </c>
      <c r="C613" s="210" t="s">
        <v>1260</v>
      </c>
      <c r="D613" s="211" t="s">
        <v>491</v>
      </c>
      <c r="E613" s="212">
        <v>3</v>
      </c>
    </row>
    <row r="614" spans="1:5" hidden="1">
      <c r="A614" s="208" t="s">
        <v>280</v>
      </c>
      <c r="B614" s="209">
        <v>703</v>
      </c>
      <c r="C614" s="210" t="s">
        <v>1261</v>
      </c>
      <c r="D614" s="211" t="s">
        <v>485</v>
      </c>
      <c r="E614" s="212">
        <v>3</v>
      </c>
    </row>
    <row r="615" spans="1:5" hidden="1">
      <c r="A615" s="208" t="s">
        <v>283</v>
      </c>
      <c r="B615" s="209">
        <v>676</v>
      </c>
      <c r="C615" s="210" t="s">
        <v>1262</v>
      </c>
      <c r="D615" s="211" t="s">
        <v>519</v>
      </c>
      <c r="E615" s="212">
        <v>3</v>
      </c>
    </row>
    <row r="616" spans="1:5" hidden="1">
      <c r="A616" s="208" t="s">
        <v>814</v>
      </c>
      <c r="B616" s="209">
        <v>722</v>
      </c>
      <c r="C616" s="210" t="s">
        <v>1263</v>
      </c>
      <c r="D616" s="211" t="s">
        <v>503</v>
      </c>
      <c r="E616" s="212">
        <v>3</v>
      </c>
    </row>
    <row r="617" spans="1:5" hidden="1">
      <c r="A617" s="208" t="s">
        <v>283</v>
      </c>
      <c r="B617" s="209">
        <v>641</v>
      </c>
      <c r="C617" s="210" t="s">
        <v>1264</v>
      </c>
      <c r="D617" s="211" t="s">
        <v>1021</v>
      </c>
      <c r="E617" s="212">
        <v>3</v>
      </c>
    </row>
    <row r="618" spans="1:5" hidden="1">
      <c r="A618" s="208" t="s">
        <v>283</v>
      </c>
      <c r="B618" s="209">
        <v>799</v>
      </c>
      <c r="C618" s="210" t="s">
        <v>1265</v>
      </c>
      <c r="D618" s="211" t="s">
        <v>501</v>
      </c>
      <c r="E618" s="212">
        <v>8</v>
      </c>
    </row>
    <row r="619" spans="1:5" hidden="1">
      <c r="A619" s="208" t="s">
        <v>814</v>
      </c>
      <c r="B619" s="209">
        <v>702</v>
      </c>
      <c r="C619" s="210" t="s">
        <v>1266</v>
      </c>
      <c r="D619" s="211" t="s">
        <v>509</v>
      </c>
      <c r="E619" s="212">
        <v>3</v>
      </c>
    </row>
    <row r="620" spans="1:5" hidden="1">
      <c r="A620" s="208" t="s">
        <v>283</v>
      </c>
      <c r="B620" s="209">
        <v>753</v>
      </c>
      <c r="C620" s="210" t="s">
        <v>1267</v>
      </c>
      <c r="D620" s="211" t="s">
        <v>497</v>
      </c>
      <c r="E620" s="212">
        <v>3</v>
      </c>
    </row>
    <row r="621" spans="1:5" hidden="1">
      <c r="A621" s="208" t="s">
        <v>283</v>
      </c>
      <c r="B621" s="209">
        <v>669</v>
      </c>
      <c r="C621" s="210" t="s">
        <v>1268</v>
      </c>
      <c r="D621" s="211" t="s">
        <v>1023</v>
      </c>
      <c r="E621" s="212">
        <v>3</v>
      </c>
    </row>
    <row r="622" spans="1:5" hidden="1">
      <c r="A622" s="208" t="s">
        <v>283</v>
      </c>
      <c r="B622" s="209">
        <v>784</v>
      </c>
      <c r="C622" s="210" t="s">
        <v>1269</v>
      </c>
      <c r="D622" s="211" t="s">
        <v>507</v>
      </c>
      <c r="E622" s="212">
        <v>3</v>
      </c>
    </row>
    <row r="623" spans="1:5" hidden="1">
      <c r="A623" s="208" t="s">
        <v>814</v>
      </c>
      <c r="B623" s="209">
        <v>735</v>
      </c>
      <c r="C623" s="210" t="s">
        <v>1270</v>
      </c>
      <c r="D623" s="211" t="s">
        <v>1019</v>
      </c>
      <c r="E623" s="212">
        <v>3</v>
      </c>
    </row>
    <row r="624" spans="1:5" hidden="1">
      <c r="A624" s="208" t="s">
        <v>283</v>
      </c>
      <c r="B624" s="209">
        <v>723</v>
      </c>
      <c r="C624" s="210" t="s">
        <v>1271</v>
      </c>
      <c r="D624" s="211" t="s">
        <v>1025</v>
      </c>
      <c r="E624" s="212">
        <v>3</v>
      </c>
    </row>
    <row r="625" spans="1:5" hidden="1">
      <c r="A625" s="208" t="s">
        <v>1272</v>
      </c>
      <c r="B625" s="209">
        <v>703</v>
      </c>
      <c r="C625" s="210" t="s">
        <v>1273</v>
      </c>
      <c r="D625" s="211" t="s">
        <v>517</v>
      </c>
      <c r="E625" s="212">
        <v>3</v>
      </c>
    </row>
    <row r="626" spans="1:5" hidden="1">
      <c r="A626" s="208" t="s">
        <v>283</v>
      </c>
      <c r="B626" s="209">
        <v>703</v>
      </c>
      <c r="C626" s="210" t="s">
        <v>1274</v>
      </c>
      <c r="D626" s="211" t="s">
        <v>515</v>
      </c>
      <c r="E626" s="212">
        <v>3</v>
      </c>
    </row>
    <row r="627" spans="1:5" hidden="1">
      <c r="A627" s="208" t="s">
        <v>283</v>
      </c>
      <c r="B627" s="209">
        <v>714</v>
      </c>
      <c r="C627" s="210" t="s">
        <v>1275</v>
      </c>
      <c r="D627" s="211" t="s">
        <v>1027</v>
      </c>
      <c r="E627" s="212">
        <v>3</v>
      </c>
    </row>
    <row r="628" spans="1:5" hidden="1">
      <c r="A628" s="208" t="s">
        <v>283</v>
      </c>
      <c r="B628" s="209">
        <v>720</v>
      </c>
      <c r="C628" s="210" t="s">
        <v>1276</v>
      </c>
      <c r="D628" s="211" t="s">
        <v>505</v>
      </c>
      <c r="E628" s="212">
        <v>3</v>
      </c>
    </row>
    <row r="629" spans="1:5" hidden="1">
      <c r="A629" s="208" t="s">
        <v>814</v>
      </c>
      <c r="B629" s="209">
        <v>632</v>
      </c>
      <c r="C629" s="210" t="s">
        <v>1277</v>
      </c>
      <c r="D629" s="211" t="s">
        <v>511</v>
      </c>
      <c r="E629" s="212">
        <v>3</v>
      </c>
    </row>
    <row r="630" spans="1:5" hidden="1">
      <c r="A630" s="208" t="s">
        <v>283</v>
      </c>
      <c r="B630" s="209">
        <v>663</v>
      </c>
      <c r="C630" s="210" t="s">
        <v>1278</v>
      </c>
      <c r="D630" s="211" t="s">
        <v>499</v>
      </c>
      <c r="E630" s="212">
        <v>3</v>
      </c>
    </row>
    <row r="631" spans="1:5" hidden="1">
      <c r="A631" s="208" t="s">
        <v>284</v>
      </c>
      <c r="B631" s="209">
        <v>501</v>
      </c>
      <c r="C631" s="210" t="s">
        <v>1279</v>
      </c>
      <c r="D631" s="211" t="s">
        <v>1031</v>
      </c>
      <c r="E631" s="212">
        <v>3</v>
      </c>
    </row>
    <row r="632" spans="1:5" hidden="1">
      <c r="A632" s="208" t="s">
        <v>284</v>
      </c>
      <c r="B632" s="209">
        <v>502</v>
      </c>
      <c r="C632" s="210" t="s">
        <v>1280</v>
      </c>
      <c r="D632" s="211" t="s">
        <v>986</v>
      </c>
      <c r="E632" s="212">
        <v>3</v>
      </c>
    </row>
    <row r="633" spans="1:5" hidden="1">
      <c r="A633" s="208" t="s">
        <v>284</v>
      </c>
      <c r="B633" s="209">
        <v>563</v>
      </c>
      <c r="C633" s="210" t="s">
        <v>1281</v>
      </c>
      <c r="D633" s="211" t="s">
        <v>1034</v>
      </c>
      <c r="E633" s="212">
        <v>3</v>
      </c>
    </row>
    <row r="634" spans="1:5" hidden="1">
      <c r="A634" s="208" t="s">
        <v>277</v>
      </c>
      <c r="B634" s="209">
        <v>676</v>
      </c>
      <c r="C634" s="210" t="s">
        <v>1282</v>
      </c>
      <c r="D634" s="211" t="s">
        <v>1048</v>
      </c>
      <c r="E634" s="212">
        <v>3</v>
      </c>
    </row>
    <row r="635" spans="1:5" hidden="1">
      <c r="A635" s="208" t="s">
        <v>277</v>
      </c>
      <c r="B635" s="209">
        <v>635</v>
      </c>
      <c r="C635" s="210" t="s">
        <v>1283</v>
      </c>
      <c r="D635" s="211" t="s">
        <v>1050</v>
      </c>
      <c r="E635" s="212">
        <v>3</v>
      </c>
    </row>
    <row r="636" spans="1:5" hidden="1">
      <c r="A636" s="208" t="s">
        <v>277</v>
      </c>
      <c r="B636" s="209">
        <v>741</v>
      </c>
      <c r="C636" s="210" t="s">
        <v>1284</v>
      </c>
      <c r="D636" s="211" t="s">
        <v>662</v>
      </c>
      <c r="E636" s="212">
        <v>3</v>
      </c>
    </row>
    <row r="637" spans="1:5" hidden="1">
      <c r="A637" s="208" t="s">
        <v>1285</v>
      </c>
      <c r="B637" s="209">
        <v>575</v>
      </c>
      <c r="C637" s="210" t="s">
        <v>1286</v>
      </c>
      <c r="D637" s="211" t="s">
        <v>1040</v>
      </c>
      <c r="E637" s="212">
        <v>3</v>
      </c>
    </row>
    <row r="638" spans="1:5" hidden="1">
      <c r="A638" s="208" t="s">
        <v>284</v>
      </c>
      <c r="B638" s="209">
        <v>561</v>
      </c>
      <c r="C638" s="210" t="s">
        <v>1287</v>
      </c>
      <c r="D638" s="211" t="s">
        <v>1046</v>
      </c>
      <c r="E638" s="212">
        <v>3</v>
      </c>
    </row>
    <row r="639" spans="1:5" hidden="1">
      <c r="A639" s="208" t="s">
        <v>277</v>
      </c>
      <c r="B639" s="209">
        <v>615</v>
      </c>
      <c r="C639" s="210" t="s">
        <v>1288</v>
      </c>
      <c r="D639" s="211" t="s">
        <v>1042</v>
      </c>
      <c r="E639" s="212">
        <v>3</v>
      </c>
    </row>
    <row r="640" spans="1:5" hidden="1">
      <c r="A640" s="208" t="s">
        <v>284</v>
      </c>
      <c r="B640" s="209">
        <v>613</v>
      </c>
      <c r="C640" s="210" t="s">
        <v>1289</v>
      </c>
      <c r="D640" s="211" t="s">
        <v>1038</v>
      </c>
      <c r="E640" s="212">
        <v>3</v>
      </c>
    </row>
    <row r="641" spans="1:5" hidden="1">
      <c r="A641" s="208" t="s">
        <v>284</v>
      </c>
      <c r="B641" s="209">
        <v>614</v>
      </c>
      <c r="C641" s="210" t="s">
        <v>1290</v>
      </c>
      <c r="D641" s="211" t="s">
        <v>1036</v>
      </c>
      <c r="E641" s="212">
        <v>3</v>
      </c>
    </row>
    <row r="642" spans="1:5" hidden="1">
      <c r="A642" s="208" t="s">
        <v>277</v>
      </c>
      <c r="B642" s="209">
        <v>633</v>
      </c>
      <c r="C642" s="210" t="s">
        <v>1291</v>
      </c>
      <c r="D642" s="211" t="s">
        <v>1044</v>
      </c>
      <c r="E642" s="212">
        <v>3</v>
      </c>
    </row>
    <row r="643" spans="1:5" hidden="1">
      <c r="A643" s="208" t="s">
        <v>284</v>
      </c>
      <c r="B643" s="209">
        <v>616</v>
      </c>
      <c r="C643" s="210" t="s">
        <v>1292</v>
      </c>
      <c r="D643" s="211" t="s">
        <v>1053</v>
      </c>
      <c r="E643" s="212">
        <v>3</v>
      </c>
    </row>
    <row r="644" spans="1:5" hidden="1">
      <c r="A644" s="208" t="s">
        <v>277</v>
      </c>
      <c r="B644" s="209">
        <v>704</v>
      </c>
      <c r="C644" s="210" t="s">
        <v>1293</v>
      </c>
      <c r="D644" s="211" t="s">
        <v>1057</v>
      </c>
      <c r="E644" s="212">
        <v>3</v>
      </c>
    </row>
    <row r="645" spans="1:5" hidden="1">
      <c r="A645" s="208" t="s">
        <v>277</v>
      </c>
      <c r="B645" s="209">
        <v>725</v>
      </c>
      <c r="C645" s="210" t="s">
        <v>1294</v>
      </c>
      <c r="D645" s="211" t="s">
        <v>1055</v>
      </c>
      <c r="E645" s="212">
        <v>3</v>
      </c>
    </row>
    <row r="646" spans="1:5" hidden="1">
      <c r="A646" s="208" t="s">
        <v>277</v>
      </c>
      <c r="B646" s="209">
        <v>675</v>
      </c>
      <c r="C646" s="210" t="s">
        <v>1295</v>
      </c>
      <c r="D646" s="211" t="s">
        <v>1063</v>
      </c>
      <c r="E646" s="212">
        <v>3</v>
      </c>
    </row>
    <row r="647" spans="1:5" hidden="1">
      <c r="A647" s="208" t="s">
        <v>277</v>
      </c>
      <c r="B647" s="209">
        <v>623</v>
      </c>
      <c r="C647" s="210" t="s">
        <v>1296</v>
      </c>
      <c r="D647" s="211" t="s">
        <v>1059</v>
      </c>
      <c r="E647" s="212">
        <v>3</v>
      </c>
    </row>
    <row r="648" spans="1:5" hidden="1">
      <c r="A648" s="208" t="s">
        <v>277</v>
      </c>
      <c r="B648" s="209">
        <v>671</v>
      </c>
      <c r="C648" s="210" t="s">
        <v>1297</v>
      </c>
      <c r="D648" s="211" t="s">
        <v>1061</v>
      </c>
      <c r="E648" s="212">
        <v>3</v>
      </c>
    </row>
    <row r="649" spans="1:5" hidden="1">
      <c r="A649" s="208" t="s">
        <v>277</v>
      </c>
      <c r="B649" s="209">
        <v>678</v>
      </c>
      <c r="C649" s="210" t="s">
        <v>1298</v>
      </c>
      <c r="D649" s="211" t="s">
        <v>1065</v>
      </c>
      <c r="E649" s="212">
        <v>3</v>
      </c>
    </row>
    <row r="650" spans="1:5" hidden="1">
      <c r="A650" s="208" t="s">
        <v>277</v>
      </c>
      <c r="B650" s="209">
        <v>575</v>
      </c>
      <c r="C650" s="210" t="s">
        <v>1299</v>
      </c>
      <c r="D650" s="211" t="s">
        <v>1040</v>
      </c>
      <c r="E650" s="212">
        <v>3</v>
      </c>
    </row>
    <row r="651" spans="1:5" hidden="1">
      <c r="A651" s="208" t="s">
        <v>277</v>
      </c>
      <c r="B651" s="209">
        <v>799</v>
      </c>
      <c r="C651" s="210" t="s">
        <v>1300</v>
      </c>
      <c r="D651" s="211" t="s">
        <v>501</v>
      </c>
      <c r="E651" s="212">
        <v>8</v>
      </c>
    </row>
    <row r="652" spans="1:5" hidden="1">
      <c r="A652" s="208" t="s">
        <v>261</v>
      </c>
      <c r="B652" s="209">
        <v>615</v>
      </c>
      <c r="C652" s="210" t="s">
        <v>1301</v>
      </c>
      <c r="D652" s="211" t="s">
        <v>1302</v>
      </c>
      <c r="E652" s="212">
        <v>3</v>
      </c>
    </row>
    <row r="653" spans="1:5" hidden="1">
      <c r="A653" s="208" t="s">
        <v>281</v>
      </c>
      <c r="B653" s="209">
        <v>615</v>
      </c>
      <c r="C653" s="210" t="s">
        <v>1303</v>
      </c>
      <c r="D653" s="211" t="s">
        <v>1302</v>
      </c>
      <c r="E653" s="212">
        <v>3</v>
      </c>
    </row>
    <row r="654" spans="1:5" hidden="1">
      <c r="A654" s="208" t="s">
        <v>178</v>
      </c>
      <c r="B654" s="209">
        <v>580</v>
      </c>
      <c r="C654" s="210" t="s">
        <v>1304</v>
      </c>
      <c r="D654" s="211" t="s">
        <v>1305</v>
      </c>
      <c r="E654" s="212">
        <v>3</v>
      </c>
    </row>
    <row r="655" spans="1:5" hidden="1">
      <c r="A655" s="208" t="s">
        <v>178</v>
      </c>
      <c r="B655" s="209">
        <v>571</v>
      </c>
      <c r="C655" s="210" t="s">
        <v>1306</v>
      </c>
      <c r="D655" s="211" t="s">
        <v>1307</v>
      </c>
      <c r="E655" s="212">
        <v>3</v>
      </c>
    </row>
    <row r="656" spans="1:5" hidden="1">
      <c r="A656" s="208" t="s">
        <v>178</v>
      </c>
      <c r="B656" s="209">
        <v>652</v>
      </c>
      <c r="C656" s="210" t="s">
        <v>1308</v>
      </c>
      <c r="D656" s="211" t="s">
        <v>463</v>
      </c>
      <c r="E656" s="212">
        <v>3</v>
      </c>
    </row>
    <row r="657" spans="1:5" hidden="1">
      <c r="A657" s="208" t="s">
        <v>796</v>
      </c>
      <c r="B657" s="209">
        <v>580</v>
      </c>
      <c r="C657" s="210" t="s">
        <v>1309</v>
      </c>
      <c r="D657" s="211" t="s">
        <v>1305</v>
      </c>
      <c r="E657" s="212">
        <v>3</v>
      </c>
    </row>
    <row r="658" spans="1:5" hidden="1">
      <c r="A658" s="208" t="s">
        <v>796</v>
      </c>
      <c r="B658" s="209">
        <v>571</v>
      </c>
      <c r="C658" s="210" t="s">
        <v>1310</v>
      </c>
      <c r="D658" s="211" t="s">
        <v>1311</v>
      </c>
      <c r="E658" s="212">
        <v>3</v>
      </c>
    </row>
    <row r="659" spans="1:5" hidden="1">
      <c r="A659" s="208" t="s">
        <v>796</v>
      </c>
      <c r="B659" s="209">
        <v>652</v>
      </c>
      <c r="C659" s="210" t="s">
        <v>1312</v>
      </c>
      <c r="D659" s="211" t="s">
        <v>463</v>
      </c>
      <c r="E659" s="212">
        <v>3</v>
      </c>
    </row>
    <row r="660" spans="1:5" hidden="1">
      <c r="A660" s="208" t="s">
        <v>178</v>
      </c>
      <c r="B660" s="209">
        <v>673</v>
      </c>
      <c r="C660" s="210" t="s">
        <v>1313</v>
      </c>
      <c r="D660" s="211" t="s">
        <v>801</v>
      </c>
      <c r="E660" s="212">
        <v>3</v>
      </c>
    </row>
    <row r="661" spans="1:5" hidden="1">
      <c r="A661" s="208" t="s">
        <v>796</v>
      </c>
      <c r="B661" s="209">
        <v>673</v>
      </c>
      <c r="C661" s="210" t="s">
        <v>1314</v>
      </c>
      <c r="D661" s="211" t="s">
        <v>801</v>
      </c>
      <c r="E661" s="212">
        <v>3</v>
      </c>
    </row>
    <row r="662" spans="1:5" hidden="1">
      <c r="A662" s="208" t="s">
        <v>829</v>
      </c>
      <c r="B662" s="209">
        <v>655</v>
      </c>
      <c r="C662" s="210" t="s">
        <v>1315</v>
      </c>
      <c r="D662" s="211" t="s">
        <v>1009</v>
      </c>
      <c r="E662" s="212">
        <v>3</v>
      </c>
    </row>
    <row r="663" spans="1:5" hidden="1">
      <c r="A663" s="208" t="s">
        <v>1126</v>
      </c>
      <c r="B663" s="209">
        <v>4401</v>
      </c>
      <c r="C663" s="210" t="s">
        <v>1316</v>
      </c>
      <c r="D663" s="211" t="s">
        <v>1317</v>
      </c>
      <c r="E663" s="212">
        <v>3</v>
      </c>
    </row>
    <row r="664" spans="1:5" hidden="1">
      <c r="A664" s="208" t="s">
        <v>1161</v>
      </c>
      <c r="B664" s="209">
        <v>141</v>
      </c>
      <c r="C664" s="210" t="s">
        <v>1318</v>
      </c>
      <c r="D664" s="211" t="s">
        <v>1319</v>
      </c>
      <c r="E664" s="212">
        <v>3</v>
      </c>
    </row>
    <row r="665" spans="1:5" hidden="1">
      <c r="A665" s="208" t="s">
        <v>1161</v>
      </c>
      <c r="B665" s="209">
        <v>181</v>
      </c>
      <c r="C665" s="210" t="s">
        <v>1320</v>
      </c>
      <c r="D665" s="211" t="s">
        <v>1321</v>
      </c>
      <c r="E665" s="212">
        <v>3</v>
      </c>
    </row>
    <row r="666" spans="1:5" hidden="1">
      <c r="A666" s="208" t="s">
        <v>1161</v>
      </c>
      <c r="B666" s="209">
        <v>241</v>
      </c>
      <c r="C666" s="210" t="s">
        <v>1322</v>
      </c>
      <c r="D666" s="211" t="s">
        <v>1323</v>
      </c>
      <c r="E666" s="212">
        <v>3</v>
      </c>
    </row>
    <row r="667" spans="1:5" hidden="1">
      <c r="A667" s="208" t="s">
        <v>1161</v>
      </c>
      <c r="B667" s="209">
        <v>281</v>
      </c>
      <c r="C667" s="210" t="s">
        <v>1324</v>
      </c>
      <c r="D667" s="211" t="s">
        <v>1325</v>
      </c>
      <c r="E667" s="212">
        <v>3</v>
      </c>
    </row>
    <row r="668" spans="1:5" hidden="1">
      <c r="A668" s="208" t="s">
        <v>1161</v>
      </c>
      <c r="B668" s="209">
        <v>341</v>
      </c>
      <c r="C668" s="210" t="s">
        <v>1326</v>
      </c>
      <c r="D668" s="211" t="s">
        <v>1327</v>
      </c>
      <c r="E668" s="212">
        <v>3</v>
      </c>
    </row>
    <row r="669" spans="1:5" hidden="1">
      <c r="A669" s="208" t="s">
        <v>1328</v>
      </c>
      <c r="B669" s="209">
        <v>101</v>
      </c>
      <c r="C669" s="210" t="s">
        <v>1329</v>
      </c>
      <c r="D669" s="211" t="s">
        <v>1330</v>
      </c>
      <c r="E669" s="212">
        <v>3</v>
      </c>
    </row>
    <row r="670" spans="1:5" hidden="1">
      <c r="A670" s="208" t="s">
        <v>1083</v>
      </c>
      <c r="B670" s="209">
        <v>101</v>
      </c>
      <c r="C670" s="210" t="s">
        <v>1331</v>
      </c>
      <c r="D670" s="211" t="s">
        <v>1332</v>
      </c>
      <c r="E670" s="212">
        <v>3</v>
      </c>
    </row>
    <row r="671" spans="1:5" hidden="1">
      <c r="A671" s="208" t="s">
        <v>1074</v>
      </c>
      <c r="B671" s="209">
        <v>121</v>
      </c>
      <c r="C671" s="210" t="s">
        <v>1333</v>
      </c>
      <c r="D671" s="211" t="s">
        <v>1334</v>
      </c>
      <c r="E671" s="212">
        <v>3</v>
      </c>
    </row>
    <row r="672" spans="1:5" hidden="1">
      <c r="A672" s="208" t="s">
        <v>1180</v>
      </c>
      <c r="B672" s="209">
        <v>221</v>
      </c>
      <c r="C672" s="210" t="s">
        <v>1335</v>
      </c>
      <c r="D672" s="211" t="s">
        <v>1336</v>
      </c>
      <c r="E672" s="212">
        <v>3</v>
      </c>
    </row>
    <row r="673" spans="1:5" hidden="1">
      <c r="A673" s="208" t="s">
        <v>1213</v>
      </c>
      <c r="B673" s="209">
        <v>201</v>
      </c>
      <c r="C673" s="210" t="s">
        <v>1337</v>
      </c>
      <c r="D673" s="211" t="s">
        <v>1338</v>
      </c>
      <c r="E673" s="212">
        <v>3</v>
      </c>
    </row>
    <row r="674" spans="1:5" hidden="1">
      <c r="A674" s="208" t="s">
        <v>1101</v>
      </c>
      <c r="B674" s="209">
        <v>220</v>
      </c>
      <c r="C674" s="210" t="s">
        <v>1339</v>
      </c>
      <c r="D674" s="211" t="s">
        <v>1185</v>
      </c>
      <c r="E674" s="212">
        <v>3</v>
      </c>
    </row>
    <row r="675" spans="1:5" hidden="1">
      <c r="A675" s="208" t="s">
        <v>1074</v>
      </c>
      <c r="B675" s="209">
        <v>122</v>
      </c>
      <c r="C675" s="210" t="s">
        <v>1340</v>
      </c>
      <c r="D675" s="211" t="s">
        <v>1341</v>
      </c>
      <c r="E675" s="212">
        <v>3</v>
      </c>
    </row>
    <row r="676" spans="1:5" hidden="1">
      <c r="A676" s="208" t="s">
        <v>1342</v>
      </c>
      <c r="B676" s="209">
        <v>212</v>
      </c>
      <c r="C676" s="210" t="s">
        <v>1343</v>
      </c>
      <c r="D676" s="211" t="s">
        <v>1344</v>
      </c>
      <c r="E676" s="212">
        <v>3</v>
      </c>
    </row>
    <row r="677" spans="1:5" hidden="1">
      <c r="A677" s="208" t="s">
        <v>1183</v>
      </c>
      <c r="B677" s="209">
        <v>360</v>
      </c>
      <c r="C677" s="210" t="s">
        <v>1345</v>
      </c>
      <c r="D677" s="211" t="s">
        <v>1346</v>
      </c>
      <c r="E677" s="212">
        <v>3</v>
      </c>
    </row>
    <row r="678" spans="1:5" hidden="1">
      <c r="A678" s="208" t="s">
        <v>1191</v>
      </c>
      <c r="B678" s="209">
        <v>101</v>
      </c>
      <c r="C678" s="210" t="s">
        <v>1347</v>
      </c>
      <c r="D678" s="211" t="s">
        <v>1348</v>
      </c>
      <c r="E678" s="212">
        <v>3</v>
      </c>
    </row>
    <row r="679" spans="1:5" hidden="1">
      <c r="A679" s="208" t="s">
        <v>1349</v>
      </c>
      <c r="B679" s="209">
        <v>405</v>
      </c>
      <c r="C679" s="210" t="s">
        <v>1350</v>
      </c>
      <c r="D679" s="211" t="s">
        <v>1351</v>
      </c>
      <c r="E679" s="212">
        <v>4</v>
      </c>
    </row>
    <row r="680" spans="1:5" hidden="1">
      <c r="A680" s="208" t="s">
        <v>1352</v>
      </c>
      <c r="B680" s="209">
        <v>365</v>
      </c>
      <c r="C680" s="210" t="s">
        <v>1353</v>
      </c>
      <c r="D680" s="211" t="s">
        <v>1354</v>
      </c>
      <c r="E680" s="212">
        <v>3</v>
      </c>
    </row>
    <row r="681" spans="1:5" hidden="1">
      <c r="A681" s="208" t="s">
        <v>1355</v>
      </c>
      <c r="B681" s="209">
        <v>400</v>
      </c>
      <c r="C681" s="210" t="s">
        <v>1356</v>
      </c>
      <c r="D681" s="211" t="s">
        <v>1357</v>
      </c>
      <c r="E681" s="212">
        <v>3</v>
      </c>
    </row>
    <row r="682" spans="1:5" hidden="1">
      <c r="A682" s="208" t="s">
        <v>1167</v>
      </c>
      <c r="B682" s="209">
        <v>400</v>
      </c>
      <c r="C682" s="210" t="s">
        <v>1358</v>
      </c>
      <c r="D682" s="211" t="s">
        <v>1359</v>
      </c>
      <c r="E682" s="212">
        <v>3</v>
      </c>
    </row>
    <row r="683" spans="1:5" hidden="1">
      <c r="A683" s="208" t="s">
        <v>1183</v>
      </c>
      <c r="B683" s="209">
        <v>402</v>
      </c>
      <c r="C683" s="210" t="s">
        <v>1360</v>
      </c>
      <c r="D683" s="211" t="s">
        <v>1361</v>
      </c>
      <c r="E683" s="212">
        <v>3</v>
      </c>
    </row>
    <row r="684" spans="1:5" hidden="1">
      <c r="A684" s="208" t="s">
        <v>1362</v>
      </c>
      <c r="B684" s="209">
        <v>151</v>
      </c>
      <c r="C684" s="210" t="s">
        <v>1363</v>
      </c>
      <c r="D684" s="211" t="s">
        <v>1364</v>
      </c>
      <c r="E684" s="212">
        <v>2</v>
      </c>
    </row>
    <row r="685" spans="1:5" hidden="1">
      <c r="A685" s="208" t="s">
        <v>1362</v>
      </c>
      <c r="B685" s="209">
        <v>402</v>
      </c>
      <c r="C685" s="210" t="s">
        <v>1365</v>
      </c>
      <c r="D685" s="211" t="s">
        <v>1366</v>
      </c>
      <c r="E685" s="212">
        <v>3</v>
      </c>
    </row>
    <row r="686" spans="1:5" hidden="1">
      <c r="A686" s="208" t="s">
        <v>1367</v>
      </c>
      <c r="B686" s="209">
        <v>351</v>
      </c>
      <c r="C686" s="210" t="s">
        <v>1368</v>
      </c>
      <c r="D686" s="211" t="s">
        <v>1085</v>
      </c>
      <c r="E686" s="212">
        <v>3</v>
      </c>
    </row>
    <row r="687" spans="1:5" hidden="1">
      <c r="A687" s="208" t="s">
        <v>1153</v>
      </c>
      <c r="B687" s="209">
        <v>381</v>
      </c>
      <c r="C687" s="210" t="s">
        <v>1369</v>
      </c>
      <c r="D687" s="211" t="s">
        <v>1370</v>
      </c>
      <c r="E687" s="212">
        <v>3</v>
      </c>
    </row>
    <row r="688" spans="1:5" hidden="1">
      <c r="A688" s="208" t="s">
        <v>1371</v>
      </c>
      <c r="B688" s="209">
        <v>221</v>
      </c>
      <c r="C688" s="210" t="s">
        <v>1372</v>
      </c>
      <c r="D688" s="211" t="s">
        <v>1373</v>
      </c>
      <c r="E688" s="212">
        <v>2</v>
      </c>
    </row>
    <row r="689" spans="1:5" hidden="1">
      <c r="A689" s="208" t="s">
        <v>302</v>
      </c>
      <c r="B689" s="209">
        <v>363</v>
      </c>
      <c r="C689" s="210" t="s">
        <v>1374</v>
      </c>
      <c r="D689" s="211" t="s">
        <v>1375</v>
      </c>
      <c r="E689" s="212">
        <v>3</v>
      </c>
    </row>
    <row r="690" spans="1:5" hidden="1">
      <c r="A690" s="208" t="s">
        <v>1213</v>
      </c>
      <c r="B690" s="209">
        <v>111</v>
      </c>
      <c r="C690" s="210" t="s">
        <v>1376</v>
      </c>
      <c r="D690" s="211" t="s">
        <v>1377</v>
      </c>
      <c r="E690" s="212">
        <v>3</v>
      </c>
    </row>
    <row r="691" spans="1:5" hidden="1">
      <c r="A691" s="208" t="s">
        <v>204</v>
      </c>
      <c r="B691" s="209">
        <v>408</v>
      </c>
      <c r="C691" s="210" t="s">
        <v>1378</v>
      </c>
      <c r="D691" s="211" t="s">
        <v>1379</v>
      </c>
      <c r="E691" s="212">
        <v>3</v>
      </c>
    </row>
    <row r="692" spans="1:5" hidden="1">
      <c r="A692" s="208" t="s">
        <v>1392</v>
      </c>
      <c r="B692" s="209">
        <v>752</v>
      </c>
      <c r="C692" s="210" t="s">
        <v>1393</v>
      </c>
      <c r="D692" s="211" t="s">
        <v>1394</v>
      </c>
      <c r="E692" s="212">
        <v>3</v>
      </c>
    </row>
    <row r="693" spans="1:5" hidden="1">
      <c r="A693" s="208" t="s">
        <v>314</v>
      </c>
      <c r="B693" s="209">
        <v>622</v>
      </c>
      <c r="C693" s="210" t="s">
        <v>1380</v>
      </c>
      <c r="D693" s="211" t="s">
        <v>1381</v>
      </c>
      <c r="E693" s="212">
        <v>2</v>
      </c>
    </row>
    <row r="694" spans="1:5" hidden="1">
      <c r="A694" s="208" t="s">
        <v>340</v>
      </c>
      <c r="B694" s="209">
        <v>614</v>
      </c>
      <c r="C694" s="210" t="s">
        <v>1382</v>
      </c>
      <c r="D694" s="211" t="s">
        <v>1383</v>
      </c>
      <c r="E694" s="212">
        <v>2</v>
      </c>
    </row>
    <row r="695" spans="1:5" hidden="1">
      <c r="A695" s="208" t="s">
        <v>320</v>
      </c>
      <c r="B695" s="209">
        <v>722</v>
      </c>
      <c r="C695" s="210" t="s">
        <v>1384</v>
      </c>
      <c r="D695" s="211" t="s">
        <v>1385</v>
      </c>
      <c r="E695" s="212">
        <v>2</v>
      </c>
    </row>
    <row r="696" spans="1:5" hidden="1">
      <c r="A696" s="208" t="s">
        <v>314</v>
      </c>
      <c r="B696" s="209">
        <v>670</v>
      </c>
      <c r="C696" s="210" t="s">
        <v>1386</v>
      </c>
      <c r="D696" s="211" t="s">
        <v>1387</v>
      </c>
      <c r="E696" s="212">
        <v>2</v>
      </c>
    </row>
    <row r="697" spans="1:5" hidden="1">
      <c r="A697" s="208" t="s">
        <v>201</v>
      </c>
      <c r="B697" s="209">
        <v>622</v>
      </c>
      <c r="C697" s="210" t="s">
        <v>1388</v>
      </c>
      <c r="D697" s="211" t="s">
        <v>1389</v>
      </c>
      <c r="E697" s="212">
        <v>3</v>
      </c>
    </row>
    <row r="698" spans="1:5" hidden="1">
      <c r="A698" s="95" t="s">
        <v>255</v>
      </c>
      <c r="B698" s="95">
        <v>792</v>
      </c>
      <c r="C698" s="96" t="s">
        <v>1397</v>
      </c>
      <c r="D698" s="97" t="s">
        <v>1398</v>
      </c>
      <c r="E698" s="95">
        <v>2</v>
      </c>
    </row>
    <row r="699" spans="1:5" hidden="1">
      <c r="A699" s="95" t="s">
        <v>1399</v>
      </c>
      <c r="B699" s="95">
        <v>701</v>
      </c>
      <c r="C699" s="96" t="s">
        <v>1400</v>
      </c>
      <c r="D699" s="97" t="s">
        <v>1401</v>
      </c>
      <c r="E699" s="95">
        <v>2</v>
      </c>
    </row>
    <row r="700" spans="1:5" hidden="1">
      <c r="C700" s="96" t="s">
        <v>1402</v>
      </c>
      <c r="D700" s="97" t="s">
        <v>1403</v>
      </c>
      <c r="E700" s="95">
        <v>2</v>
      </c>
    </row>
    <row r="701" spans="1:5" hidden="1">
      <c r="C701" s="96" t="s">
        <v>1406</v>
      </c>
      <c r="D701" s="97" t="s">
        <v>1407</v>
      </c>
      <c r="E701" s="95">
        <v>3</v>
      </c>
    </row>
    <row r="702" spans="1:5" hidden="1">
      <c r="C702" s="96" t="s">
        <v>1408</v>
      </c>
      <c r="D702" s="97" t="s">
        <v>1409</v>
      </c>
      <c r="E702" s="95">
        <v>3</v>
      </c>
    </row>
    <row r="703" spans="1:5" hidden="1">
      <c r="C703" s="96" t="s">
        <v>1414</v>
      </c>
      <c r="D703" s="97" t="s">
        <v>1415</v>
      </c>
      <c r="E703" s="95">
        <v>3</v>
      </c>
    </row>
    <row r="704" spans="1:5">
      <c r="C704" s="96" t="s">
        <v>818</v>
      </c>
      <c r="D704" s="97" t="s">
        <v>819</v>
      </c>
      <c r="E704" s="95">
        <v>3</v>
      </c>
    </row>
  </sheetData>
  <autoFilter ref="D1:D703">
    <filterColumn colId="0">
      <filters>
        <filter val="PHƯƠNG PHÁP LUẬN NCKH"/>
      </filters>
    </filterColumn>
  </autoFilter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IN_DTK</vt:lpstr>
      <vt:lpstr>DTK_AV</vt:lpstr>
      <vt:lpstr>DS_THI</vt:lpstr>
      <vt:lpstr>DS_NLP</vt:lpstr>
      <vt:lpstr>CODEMON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2025-02-24T01:14:03Z</cp:lastPrinted>
  <dcterms:created xsi:type="dcterms:W3CDTF">2005-12-20T15:13:01Z</dcterms:created>
  <dcterms:modified xsi:type="dcterms:W3CDTF">2025-02-24T01:21:44Z</dcterms:modified>
</cp:coreProperties>
</file>