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2"/>
  </bookViews>
  <sheets>
    <sheet name="DSSV" sheetId="1" r:id="rId1"/>
    <sheet name="IN_DTK" sheetId="14" r:id="rId2"/>
    <sheet name="DTK_AV" sheetId="17" r:id="rId3"/>
    <sheet name="DS_THI (AV)" sheetId="18" r:id="rId4"/>
    <sheet name="DS_THI" sheetId="12" r:id="rId5"/>
    <sheet name="DS_NLP" sheetId="13" r:id="rId6"/>
    <sheet name="CODEMON" sheetId="16" r:id="rId7"/>
    <sheet name="XXXXXXXX" sheetId="8" state="veryHidden" r:id="rId8"/>
  </sheets>
  <externalReferences>
    <externalReference r:id="rId9"/>
    <externalReference r:id="rId10"/>
    <externalReference r:id="rId11"/>
    <externalReference r:id="rId12"/>
  </externalReferences>
  <definedNames>
    <definedName name="_DST1" localSheetId="7">#REF!</definedName>
    <definedName name="_Fill" localSheetId="3" hidden="1">#REF!</definedName>
    <definedName name="_Fill" localSheetId="2" hidden="1">#REF!</definedName>
    <definedName name="_Fill" hidden="1">#REF!</definedName>
    <definedName name="_xlnm._FilterDatabase" localSheetId="5" hidden="1">DS_NLP!$B$6:$G$161</definedName>
    <definedName name="_xlnm._FilterDatabase" localSheetId="4" hidden="1">DS_THI!$B$6:$L$53</definedName>
    <definedName name="_xlnm._FilterDatabase" localSheetId="3" hidden="1">'DS_THI (AV)'!$B$6:$O$52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IN_DTK!$C$9:$S$136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7">#REF!</definedName>
    <definedName name="ẤĐFHJĐFJFH" localSheetId="2" hidden="1">#REF!</definedName>
    <definedName name="ẤĐFHJĐFJFH" hidden="1">#REF!</definedName>
    <definedName name="bb" localSheetId="7">'[1]Diem _98AV'!#REF!</definedName>
    <definedName name="bc" localSheetId="7">'[1]Diem _98AV'!#REF!</definedName>
    <definedName name="BD6HK58" localSheetId="7">'[2]97KT58'!$E$6:$DD$275</definedName>
    <definedName name="BD8HK" localSheetId="7">#REF!</definedName>
    <definedName name="bdiem" localSheetId="7">#REF!</definedName>
    <definedName name="CPT" localSheetId="7">#REF!</definedName>
    <definedName name="CSDL" localSheetId="7">[3]DSSV!$A$5:$L$504</definedName>
    <definedName name="DS96T" localSheetId="7">[4]DSSV!$A$6:$H$227</definedName>
    <definedName name="DSLOP">DSSV!$A$7:$T$938</definedName>
    <definedName name="du_dkien" localSheetId="7">#REF!</definedName>
    <definedName name="FFFFFFFFFFFF" localSheetId="3" hidden="1">{"'Sheet1'!$L$16"}</definedName>
    <definedName name="FFFFFFFFFFFF" hidden="1">{"'Sheet1'!$L$16"}</definedName>
    <definedName name="g" localSheetId="2" hidden="1">#REF!</definedName>
    <definedName name="g" hidden="1">#REF!</definedName>
    <definedName name="h" localSheetId="6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Area" localSheetId="4">DS_THI!$B$1:$M$109</definedName>
    <definedName name="_xlnm.Print_Area" localSheetId="3">'DS_THI (AV)'!$B$1:$P$38</definedName>
    <definedName name="_xlnm.Print_Area" localSheetId="2">DTK_AV!$A$1:$T$88</definedName>
    <definedName name="_xlnm.Print_Titles" localSheetId="5">DS_NLP!$1:$7</definedName>
    <definedName name="_xlnm.Print_Titles" localSheetId="4">DS_THI!$1:$4</definedName>
    <definedName name="_xlnm.Print_Titles" localSheetId="3">'DS_THI (AV)'!$1:$4</definedName>
    <definedName name="_xlnm.Print_Titles" localSheetId="2">DTK_AV!$1:$8</definedName>
    <definedName name="_xlnm.Print_Titles" localSheetId="1">IN_DTK!$1:$8</definedName>
    <definedName name="SGFD" localSheetId="3" hidden="1">#REF!</definedName>
    <definedName name="SGFD" localSheetId="2" hidden="1">#REF!</definedName>
    <definedName name="SGFD" hidden="1">#REF!</definedName>
    <definedName name="SRDFTSFSD" localSheetId="7">#REF!</definedName>
  </definedNames>
  <calcPr calcId="144525"/>
</workbook>
</file>

<file path=xl/calcChain.xml><?xml version="1.0" encoding="utf-8"?>
<calcChain xmlns="http://schemas.openxmlformats.org/spreadsheetml/2006/main">
  <c r="Q13" i="1" l="1"/>
  <c r="R13" i="1" s="1"/>
  <c r="E2" i="18" l="1"/>
  <c r="E2" i="12" l="1"/>
  <c r="E1" i="18"/>
  <c r="E1" i="12"/>
  <c r="A40" i="18"/>
  <c r="A41" i="18" s="1"/>
  <c r="A74" i="18"/>
  <c r="A75" i="18" s="1"/>
  <c r="A108" i="18"/>
  <c r="A109" i="18" s="1"/>
  <c r="A143" i="18"/>
  <c r="A144" i="18" s="1"/>
  <c r="P142" i="18" l="1"/>
  <c r="P107" i="18"/>
  <c r="P73" i="18"/>
  <c r="P39" i="18"/>
  <c r="T5" i="18"/>
  <c r="P5" i="18"/>
  <c r="P3" i="18"/>
  <c r="B3" i="18"/>
  <c r="B146" i="18"/>
  <c r="B147" i="18" s="1"/>
  <c r="B111" i="18"/>
  <c r="B77" i="18"/>
  <c r="B78" i="18" s="1"/>
  <c r="B43" i="18"/>
  <c r="B44" i="18" s="1"/>
  <c r="B9" i="18"/>
  <c r="B10" i="18" s="1"/>
  <c r="A8" i="18"/>
  <c r="F8" i="18" s="1"/>
  <c r="B11" i="18" l="1"/>
  <c r="C8" i="18"/>
  <c r="P8" i="18" s="1"/>
  <c r="E8" i="18"/>
  <c r="H8" i="18"/>
  <c r="D8" i="18"/>
  <c r="A9" i="18"/>
  <c r="A10" i="18" s="1"/>
  <c r="B45" i="18"/>
  <c r="G8" i="18"/>
  <c r="R5" i="18"/>
  <c r="B5" i="18" s="1"/>
  <c r="B79" i="18"/>
  <c r="B112" i="18"/>
  <c r="B148" i="18"/>
  <c r="C67" i="16"/>
  <c r="B12" i="18" l="1"/>
  <c r="A11" i="18"/>
  <c r="B149" i="18"/>
  <c r="B46" i="18"/>
  <c r="B113" i="18"/>
  <c r="B80" i="18"/>
  <c r="T39" i="18"/>
  <c r="H9" i="18"/>
  <c r="D9" i="18"/>
  <c r="G9" i="18"/>
  <c r="C9" i="18"/>
  <c r="P9" i="18" s="1"/>
  <c r="F9" i="18"/>
  <c r="E9" i="18"/>
  <c r="C66" i="16"/>
  <c r="A12" i="18" l="1"/>
  <c r="A13" i="18" s="1"/>
  <c r="A14" i="18" s="1"/>
  <c r="B13" i="18"/>
  <c r="B14" i="18" s="1"/>
  <c r="G10" i="18"/>
  <c r="C10" i="18"/>
  <c r="P10" i="18" s="1"/>
  <c r="F10" i="18"/>
  <c r="E10" i="18"/>
  <c r="H10" i="18"/>
  <c r="D10" i="18"/>
  <c r="B81" i="18"/>
  <c r="B47" i="18"/>
  <c r="B15" i="18"/>
  <c r="B114" i="18"/>
  <c r="B150" i="18"/>
  <c r="R39" i="18"/>
  <c r="A175" i="12"/>
  <c r="A176" i="12"/>
  <c r="A177" i="12"/>
  <c r="A178" i="12"/>
  <c r="A179" i="12"/>
  <c r="B150" i="12"/>
  <c r="B149" i="12"/>
  <c r="A146" i="12"/>
  <c r="A147" i="12" s="1"/>
  <c r="M145" i="12"/>
  <c r="B114" i="12"/>
  <c r="B115" i="12" s="1"/>
  <c r="A111" i="12"/>
  <c r="A112" i="12" s="1"/>
  <c r="M110" i="12"/>
  <c r="B79" i="12"/>
  <c r="B80" i="12" s="1"/>
  <c r="A76" i="12"/>
  <c r="A77" i="12" s="1"/>
  <c r="M75" i="12"/>
  <c r="A15" i="18" l="1"/>
  <c r="A16" i="18" s="1"/>
  <c r="B39" i="18"/>
  <c r="A39" i="18" s="1"/>
  <c r="T73" i="18"/>
  <c r="B48" i="18"/>
  <c r="B151" i="18"/>
  <c r="B16" i="18"/>
  <c r="F11" i="18"/>
  <c r="E11" i="18"/>
  <c r="D11" i="18"/>
  <c r="G11" i="18"/>
  <c r="C11" i="18"/>
  <c r="P11" i="18" s="1"/>
  <c r="H11" i="18"/>
  <c r="B115" i="18"/>
  <c r="B82" i="18"/>
  <c r="B151" i="12"/>
  <c r="B116" i="12"/>
  <c r="B81" i="12"/>
  <c r="B116" i="18" l="1"/>
  <c r="B152" i="18"/>
  <c r="B17" i="18"/>
  <c r="A17" i="18" s="1"/>
  <c r="B83" i="18"/>
  <c r="E12" i="18"/>
  <c r="G12" i="18"/>
  <c r="H12" i="18"/>
  <c r="D12" i="18"/>
  <c r="C12" i="18"/>
  <c r="P12" i="18" s="1"/>
  <c r="F12" i="18"/>
  <c r="B49" i="18"/>
  <c r="R73" i="18"/>
  <c r="B152" i="12"/>
  <c r="B117" i="12"/>
  <c r="B82" i="12"/>
  <c r="F1" i="14"/>
  <c r="F2" i="14"/>
  <c r="B73" i="18" l="1"/>
  <c r="A73" i="18" s="1"/>
  <c r="B84" i="18"/>
  <c r="H13" i="18"/>
  <c r="D13" i="18"/>
  <c r="F13" i="18"/>
  <c r="G13" i="18"/>
  <c r="C13" i="18"/>
  <c r="P13" i="18" s="1"/>
  <c r="E13" i="18"/>
  <c r="T107" i="18"/>
  <c r="B18" i="18"/>
  <c r="A18" i="18" s="1"/>
  <c r="B117" i="18"/>
  <c r="B50" i="18"/>
  <c r="B153" i="18"/>
  <c r="B153" i="12"/>
  <c r="B118" i="12"/>
  <c r="B83" i="12"/>
  <c r="A19" i="18" l="1"/>
  <c r="B118" i="18"/>
  <c r="G14" i="18"/>
  <c r="C14" i="18"/>
  <c r="P14" i="18" s="1"/>
  <c r="E14" i="18"/>
  <c r="F14" i="18"/>
  <c r="D14" i="18"/>
  <c r="H14" i="18"/>
  <c r="B51" i="18"/>
  <c r="B19" i="18"/>
  <c r="R107" i="18"/>
  <c r="B85" i="18"/>
  <c r="B154" i="18"/>
  <c r="B154" i="12"/>
  <c r="B119" i="12"/>
  <c r="B84" i="12"/>
  <c r="B107" i="18" l="1"/>
  <c r="A107" i="18" s="1"/>
  <c r="B155" i="18"/>
  <c r="T142" i="18"/>
  <c r="R142" i="18" s="1"/>
  <c r="B52" i="18"/>
  <c r="B86" i="18"/>
  <c r="B20" i="18"/>
  <c r="A20" i="18" s="1"/>
  <c r="F15" i="18"/>
  <c r="D15" i="18"/>
  <c r="E15" i="18"/>
  <c r="H15" i="18"/>
  <c r="C15" i="18"/>
  <c r="P15" i="18" s="1"/>
  <c r="G15" i="18"/>
  <c r="B119" i="18"/>
  <c r="B155" i="12"/>
  <c r="B120" i="12"/>
  <c r="B85" i="12"/>
  <c r="B142" i="18" l="1"/>
  <c r="A142" i="18" s="1"/>
  <c r="C16" i="18"/>
  <c r="P16" i="18" s="1"/>
  <c r="E16" i="18"/>
  <c r="H16" i="18"/>
  <c r="D16" i="18"/>
  <c r="G16" i="18"/>
  <c r="F16" i="18"/>
  <c r="B53" i="18"/>
  <c r="B87" i="18"/>
  <c r="B120" i="18"/>
  <c r="B21" i="18"/>
  <c r="A21" i="18" s="1"/>
  <c r="B156" i="18"/>
  <c r="B156" i="12"/>
  <c r="B121" i="12"/>
  <c r="B86" i="12"/>
  <c r="B22" i="18" l="1"/>
  <c r="A22" i="18" s="1"/>
  <c r="H17" i="18"/>
  <c r="D17" i="18"/>
  <c r="F17" i="18"/>
  <c r="G17" i="18"/>
  <c r="C17" i="18"/>
  <c r="P17" i="18" s="1"/>
  <c r="E17" i="18"/>
  <c r="B88" i="18"/>
  <c r="B157" i="18"/>
  <c r="B121" i="18"/>
  <c r="B54" i="18"/>
  <c r="B157" i="12"/>
  <c r="B122" i="12"/>
  <c r="B87" i="12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22" i="18" l="1"/>
  <c r="B89" i="18"/>
  <c r="B55" i="18"/>
  <c r="B158" i="18"/>
  <c r="G18" i="18"/>
  <c r="C18" i="18"/>
  <c r="P18" i="18" s="1"/>
  <c r="F18" i="18"/>
  <c r="E18" i="18"/>
  <c r="H18" i="18"/>
  <c r="D18" i="18"/>
  <c r="B23" i="18"/>
  <c r="A23" i="18" s="1"/>
  <c r="B158" i="12"/>
  <c r="B123" i="12"/>
  <c r="B88" i="12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B4" i="13"/>
  <c r="Q5" i="12"/>
  <c r="O5" i="12" s="1"/>
  <c r="B5" i="12" s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B6" i="1"/>
  <c r="A41" i="12"/>
  <c r="A42" i="12" s="1"/>
  <c r="A8" i="12"/>
  <c r="G8" i="12" s="1"/>
  <c r="M40" i="12"/>
  <c r="M5" i="12"/>
  <c r="B44" i="12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H4" i="13"/>
  <c r="H3" i="13"/>
  <c r="M3" i="12"/>
  <c r="I8" i="14"/>
  <c r="I10" i="14" s="1"/>
  <c r="J8" i="14"/>
  <c r="J101" i="14" s="1"/>
  <c r="K8" i="14"/>
  <c r="K11" i="14" s="1"/>
  <c r="K40" i="14"/>
  <c r="L8" i="14"/>
  <c r="L48" i="14" s="1"/>
  <c r="M8" i="14"/>
  <c r="M66" i="14" s="1"/>
  <c r="N8" i="14"/>
  <c r="N47" i="14" s="1"/>
  <c r="O8" i="14"/>
  <c r="O84" i="14" s="1"/>
  <c r="P8" i="14"/>
  <c r="P43" i="14" s="1"/>
  <c r="H8" i="14"/>
  <c r="H79" i="14" s="1"/>
  <c r="S4" i="14"/>
  <c r="S3" i="14"/>
  <c r="Q6" i="1"/>
  <c r="B9" i="12"/>
  <c r="B10" i="12"/>
  <c r="P135" i="14"/>
  <c r="M113" i="14"/>
  <c r="M102" i="14"/>
  <c r="M115" i="14"/>
  <c r="M116" i="14"/>
  <c r="I65" i="14"/>
  <c r="I109" i="14"/>
  <c r="I63" i="14"/>
  <c r="I120" i="14"/>
  <c r="I126" i="14"/>
  <c r="I55" i="14"/>
  <c r="I88" i="14"/>
  <c r="I101" i="14"/>
  <c r="I85" i="14"/>
  <c r="I58" i="14"/>
  <c r="I82" i="14"/>
  <c r="I70" i="14"/>
  <c r="I67" i="14"/>
  <c r="A9" i="12"/>
  <c r="H20" i="14"/>
  <c r="H75" i="14"/>
  <c r="H114" i="14"/>
  <c r="H23" i="14"/>
  <c r="H112" i="14"/>
  <c r="H105" i="14"/>
  <c r="H51" i="14"/>
  <c r="H94" i="14"/>
  <c r="H104" i="14"/>
  <c r="H108" i="14"/>
  <c r="H62" i="14"/>
  <c r="H46" i="14"/>
  <c r="H64" i="14"/>
  <c r="H118" i="14"/>
  <c r="H115" i="14"/>
  <c r="H120" i="14"/>
  <c r="H98" i="14"/>
  <c r="H71" i="14"/>
  <c r="H39" i="14"/>
  <c r="M127" i="14"/>
  <c r="M58" i="14"/>
  <c r="M119" i="14"/>
  <c r="M86" i="14"/>
  <c r="I119" i="14"/>
  <c r="I104" i="14"/>
  <c r="M61" i="14"/>
  <c r="M128" i="14"/>
  <c r="H30" i="14"/>
  <c r="P75" i="14"/>
  <c r="M26" i="14"/>
  <c r="H29" i="14"/>
  <c r="H81" i="14"/>
  <c r="H103" i="14"/>
  <c r="H65" i="14"/>
  <c r="H121" i="14"/>
  <c r="I72" i="14"/>
  <c r="I94" i="14"/>
  <c r="I103" i="14"/>
  <c r="M111" i="14"/>
  <c r="M51" i="14"/>
  <c r="H45" i="14"/>
  <c r="H116" i="14"/>
  <c r="H110" i="14"/>
  <c r="H36" i="14"/>
  <c r="H107" i="14"/>
  <c r="H77" i="14"/>
  <c r="H16" i="14"/>
  <c r="M97" i="14"/>
  <c r="M63" i="14"/>
  <c r="M106" i="14"/>
  <c r="I11" i="14"/>
  <c r="I111" i="14"/>
  <c r="I89" i="14"/>
  <c r="I80" i="14"/>
  <c r="I105" i="14"/>
  <c r="I83" i="14"/>
  <c r="I121" i="14"/>
  <c r="I76" i="14"/>
  <c r="I112" i="14"/>
  <c r="I110" i="14"/>
  <c r="I113" i="14"/>
  <c r="I114" i="14"/>
  <c r="I115" i="14"/>
  <c r="I74" i="14"/>
  <c r="I127" i="14"/>
  <c r="M124" i="14"/>
  <c r="M87" i="14"/>
  <c r="I32" i="14"/>
  <c r="I98" i="14"/>
  <c r="P73" i="14"/>
  <c r="L84" i="14"/>
  <c r="N94" i="14"/>
  <c r="P104" i="14"/>
  <c r="P105" i="14"/>
  <c r="L71" i="14"/>
  <c r="P87" i="14"/>
  <c r="L92" i="14"/>
  <c r="P79" i="14"/>
  <c r="L75" i="14"/>
  <c r="N93" i="14"/>
  <c r="J93" i="14"/>
  <c r="P117" i="14"/>
  <c r="H97" i="14"/>
  <c r="H67" i="14"/>
  <c r="H128" i="14"/>
  <c r="H17" i="14"/>
  <c r="H63" i="14"/>
  <c r="H49" i="14"/>
  <c r="H28" i="14"/>
  <c r="H96" i="14"/>
  <c r="H93" i="14"/>
  <c r="H91" i="14"/>
  <c r="H85" i="14"/>
  <c r="H99" i="14"/>
  <c r="H123" i="14"/>
  <c r="H31" i="14"/>
  <c r="H47" i="14"/>
  <c r="H127" i="14"/>
  <c r="H90" i="14"/>
  <c r="H113" i="14"/>
  <c r="M121" i="14"/>
  <c r="M117" i="14"/>
  <c r="M56" i="14"/>
  <c r="M54" i="14"/>
  <c r="M109" i="14"/>
  <c r="M114" i="14"/>
  <c r="M41" i="14"/>
  <c r="M110" i="14"/>
  <c r="M85" i="14"/>
  <c r="M27" i="14"/>
  <c r="M33" i="14"/>
  <c r="M107" i="14"/>
  <c r="M103" i="14"/>
  <c r="M92" i="14"/>
  <c r="M15" i="14"/>
  <c r="M25" i="14"/>
  <c r="M100" i="14"/>
  <c r="M77" i="14"/>
  <c r="M108" i="14"/>
  <c r="M11" i="14"/>
  <c r="M55" i="14"/>
  <c r="M93" i="14"/>
  <c r="M28" i="14"/>
  <c r="M74" i="14"/>
  <c r="M37" i="14"/>
  <c r="M101" i="14"/>
  <c r="M126" i="14"/>
  <c r="M68" i="14"/>
  <c r="M122" i="14"/>
  <c r="M42" i="14"/>
  <c r="M38" i="14"/>
  <c r="M123" i="14"/>
  <c r="M40" i="14"/>
  <c r="M17" i="14"/>
  <c r="M69" i="14"/>
  <c r="M118" i="14"/>
  <c r="M70" i="14"/>
  <c r="I15" i="14"/>
  <c r="I125" i="14"/>
  <c r="I128" i="14"/>
  <c r="I99" i="14"/>
  <c r="I106" i="14"/>
  <c r="I77" i="14"/>
  <c r="I107" i="14"/>
  <c r="I118" i="14"/>
  <c r="I84" i="14"/>
  <c r="I78" i="14"/>
  <c r="I123" i="14"/>
  <c r="I30" i="14"/>
  <c r="I73" i="14"/>
  <c r="I95" i="14"/>
  <c r="I93" i="14"/>
  <c r="I92" i="14"/>
  <c r="I90" i="14"/>
  <c r="I28" i="14"/>
  <c r="I20" i="14"/>
  <c r="I69" i="14"/>
  <c r="I97" i="14"/>
  <c r="I116" i="14"/>
  <c r="I41" i="14"/>
  <c r="I102" i="14"/>
  <c r="I81" i="14"/>
  <c r="I79" i="14"/>
  <c r="M35" i="14"/>
  <c r="M10" i="14"/>
  <c r="I71" i="14"/>
  <c r="M125" i="14"/>
  <c r="M120" i="14"/>
  <c r="M95" i="14"/>
  <c r="M65" i="14"/>
  <c r="M32" i="14"/>
  <c r="M53" i="14"/>
  <c r="M96" i="14"/>
  <c r="M104" i="14"/>
  <c r="H44" i="14"/>
  <c r="H76" i="14"/>
  <c r="H117" i="14"/>
  <c r="H69" i="14"/>
  <c r="H102" i="14"/>
  <c r="H119" i="14"/>
  <c r="H58" i="14"/>
  <c r="H109" i="14"/>
  <c r="H27" i="14"/>
  <c r="H89" i="14"/>
  <c r="H100" i="14"/>
  <c r="H70" i="14"/>
  <c r="H111" i="14"/>
  <c r="H43" i="14"/>
  <c r="H125" i="14"/>
  <c r="H122" i="14"/>
  <c r="H35" i="14"/>
  <c r="P17" i="14"/>
  <c r="N59" i="14"/>
  <c r="N97" i="14"/>
  <c r="I108" i="14"/>
  <c r="I124" i="14"/>
  <c r="I66" i="14"/>
  <c r="I96" i="14"/>
  <c r="I75" i="14"/>
  <c r="I117" i="14"/>
  <c r="I122" i="14"/>
  <c r="I100" i="14"/>
  <c r="I91" i="14"/>
  <c r="I68" i="14"/>
  <c r="I87" i="14"/>
  <c r="M45" i="14"/>
  <c r="M112" i="14"/>
  <c r="M52" i="14"/>
  <c r="M14" i="14"/>
  <c r="M31" i="14"/>
  <c r="M39" i="14"/>
  <c r="M57" i="14"/>
  <c r="I16" i="14"/>
  <c r="R96" i="14"/>
  <c r="P96" i="14"/>
  <c r="H92" i="14"/>
  <c r="M47" i="14"/>
  <c r="B4" i="14"/>
  <c r="O94" i="14"/>
  <c r="O92" i="14"/>
  <c r="O111" i="14"/>
  <c r="O121" i="14"/>
  <c r="O46" i="14"/>
  <c r="O90" i="14"/>
  <c r="O103" i="14"/>
  <c r="O120" i="14"/>
  <c r="O53" i="14"/>
  <c r="O88" i="14"/>
  <c r="O83" i="14"/>
  <c r="O108" i="14"/>
  <c r="O68" i="14"/>
  <c r="O128" i="14"/>
  <c r="O124" i="14"/>
  <c r="O15" i="14"/>
  <c r="O100" i="14"/>
  <c r="O109" i="14"/>
  <c r="O125" i="14"/>
  <c r="O115" i="14"/>
  <c r="O126" i="14"/>
  <c r="O122" i="14"/>
  <c r="O127" i="14"/>
  <c r="O112" i="14"/>
  <c r="O101" i="14"/>
  <c r="O110" i="14"/>
  <c r="O114" i="14"/>
  <c r="O106" i="14"/>
  <c r="O107" i="14"/>
  <c r="O35" i="14"/>
  <c r="O99" i="14"/>
  <c r="O98" i="14"/>
  <c r="O117" i="14"/>
  <c r="O17" i="14"/>
  <c r="O116" i="14"/>
  <c r="O89" i="14"/>
  <c r="O43" i="14"/>
  <c r="O102" i="14"/>
  <c r="O93" i="14"/>
  <c r="O95" i="14"/>
  <c r="O118" i="14"/>
  <c r="O96" i="14"/>
  <c r="O113" i="14"/>
  <c r="O57" i="14"/>
  <c r="O97" i="14"/>
  <c r="O119" i="14"/>
  <c r="O91" i="14"/>
  <c r="O123" i="14"/>
  <c r="O105" i="14"/>
  <c r="O104" i="14"/>
  <c r="K50" i="14"/>
  <c r="K66" i="14"/>
  <c r="K102" i="14"/>
  <c r="K128" i="14"/>
  <c r="K51" i="14"/>
  <c r="K108" i="14"/>
  <c r="K38" i="14"/>
  <c r="K16" i="14"/>
  <c r="K104" i="14"/>
  <c r="K118" i="14"/>
  <c r="K74" i="14"/>
  <c r="K125" i="14"/>
  <c r="K76" i="14"/>
  <c r="K39" i="14"/>
  <c r="K71" i="14"/>
  <c r="K119" i="14"/>
  <c r="K65" i="14"/>
  <c r="K59" i="14"/>
  <c r="K91" i="14"/>
  <c r="K75" i="14"/>
  <c r="K26" i="14"/>
  <c r="K88" i="14"/>
  <c r="K73" i="14"/>
  <c r="K43" i="14"/>
  <c r="K67" i="14"/>
  <c r="K122" i="14"/>
  <c r="K54" i="14"/>
  <c r="K105" i="14"/>
  <c r="K52" i="14"/>
  <c r="K33" i="14"/>
  <c r="K45" i="14"/>
  <c r="K62" i="14"/>
  <c r="K32" i="14"/>
  <c r="K77" i="14"/>
  <c r="K63" i="14"/>
  <c r="K44" i="14"/>
  <c r="K53" i="14"/>
  <c r="K121" i="14"/>
  <c r="K42" i="14"/>
  <c r="K109" i="14"/>
  <c r="K35" i="14"/>
  <c r="K69" i="14"/>
  <c r="K96" i="14"/>
  <c r="K41" i="14"/>
  <c r="K84" i="14"/>
  <c r="K56" i="14"/>
  <c r="K61" i="14"/>
  <c r="K25" i="14"/>
  <c r="K100" i="14"/>
  <c r="K113" i="14"/>
  <c r="K31" i="14"/>
  <c r="K115" i="14"/>
  <c r="K78" i="14"/>
  <c r="K127" i="14"/>
  <c r="K87" i="14"/>
  <c r="K110" i="14"/>
  <c r="K58" i="14"/>
  <c r="K60" i="14"/>
  <c r="K37" i="14"/>
  <c r="K83" i="14"/>
  <c r="K30" i="14"/>
  <c r="K72" i="14"/>
  <c r="K28" i="14"/>
  <c r="K103" i="14"/>
  <c r="K64" i="14"/>
  <c r="K92" i="14"/>
  <c r="K126" i="14"/>
  <c r="K49" i="14"/>
  <c r="K116" i="14"/>
  <c r="K81" i="14"/>
  <c r="K93" i="14"/>
  <c r="K46" i="14"/>
  <c r="K107" i="14"/>
  <c r="K86" i="14"/>
  <c r="K47" i="14"/>
  <c r="K57" i="14"/>
  <c r="K95" i="14"/>
  <c r="K48" i="14"/>
  <c r="K117" i="14"/>
  <c r="K89" i="14"/>
  <c r="K70" i="14"/>
  <c r="K99" i="14"/>
  <c r="K19" i="14"/>
  <c r="K79" i="14"/>
  <c r="K120" i="14"/>
  <c r="K80" i="14"/>
  <c r="K111" i="14"/>
  <c r="K101" i="14"/>
  <c r="K94" i="14"/>
  <c r="K18" i="14"/>
  <c r="K68" i="14"/>
  <c r="K124" i="14"/>
  <c r="K55" i="14"/>
  <c r="K114" i="14"/>
  <c r="K27" i="14"/>
  <c r="K34" i="14"/>
  <c r="K85" i="14"/>
  <c r="K112" i="14"/>
  <c r="K36" i="14"/>
  <c r="K90" i="14"/>
  <c r="K106" i="14"/>
  <c r="K123" i="14"/>
  <c r="K29" i="14"/>
  <c r="K97" i="14"/>
  <c r="K98" i="14"/>
  <c r="K82" i="14"/>
  <c r="P114" i="14"/>
  <c r="Q96" i="14"/>
  <c r="C15" i="14"/>
  <c r="C14" i="13"/>
  <c r="H14" i="13" s="1"/>
  <c r="S15" i="14"/>
  <c r="E156" i="13"/>
  <c r="S76" i="14"/>
  <c r="C76" i="14"/>
  <c r="C75" i="13"/>
  <c r="H75" i="13" s="1"/>
  <c r="D120" i="14"/>
  <c r="D119" i="13"/>
  <c r="E140" i="13"/>
  <c r="G33" i="14"/>
  <c r="D161" i="13"/>
  <c r="E106" i="14"/>
  <c r="E105" i="13"/>
  <c r="D13" i="14"/>
  <c r="D12" i="13"/>
  <c r="E67" i="14"/>
  <c r="E66" i="13"/>
  <c r="E157" i="13"/>
  <c r="G27" i="14"/>
  <c r="C48" i="13"/>
  <c r="H48" i="13" s="1"/>
  <c r="C49" i="14"/>
  <c r="S49" i="14"/>
  <c r="G16" i="14"/>
  <c r="C15" i="13"/>
  <c r="H15" i="13" s="1"/>
  <c r="C16" i="14"/>
  <c r="S16" i="14"/>
  <c r="C141" i="13"/>
  <c r="H141" i="13" s="1"/>
  <c r="D35" i="13"/>
  <c r="D36" i="14"/>
  <c r="C43" i="14"/>
  <c r="C42" i="13"/>
  <c r="H42" i="13" s="1"/>
  <c r="S43" i="14"/>
  <c r="D78" i="14"/>
  <c r="D77" i="13"/>
  <c r="D152" i="13"/>
  <c r="S100" i="14"/>
  <c r="C100" i="14"/>
  <c r="C99" i="13"/>
  <c r="H99" i="13" s="1"/>
  <c r="E31" i="13"/>
  <c r="E32" i="14"/>
  <c r="D155" i="13"/>
  <c r="G20" i="14"/>
  <c r="E34" i="13"/>
  <c r="E35" i="14"/>
  <c r="G94" i="14"/>
  <c r="C38" i="13"/>
  <c r="H38" i="13" s="1"/>
  <c r="S39" i="14"/>
  <c r="C39" i="14"/>
  <c r="C110" i="13"/>
  <c r="H110" i="13" s="1"/>
  <c r="S111" i="14"/>
  <c r="C111" i="14"/>
  <c r="G30" i="14"/>
  <c r="S75" i="14"/>
  <c r="C75" i="14"/>
  <c r="C74" i="13"/>
  <c r="H74" i="13" s="1"/>
  <c r="G79" i="14"/>
  <c r="E43" i="14"/>
  <c r="E42" i="13"/>
  <c r="G43" i="14"/>
  <c r="D140" i="13"/>
  <c r="C148" i="13"/>
  <c r="H148" i="13" s="1"/>
  <c r="E136" i="13"/>
  <c r="D64" i="13"/>
  <c r="D65" i="14"/>
  <c r="D93" i="14"/>
  <c r="D92" i="13"/>
  <c r="E26" i="13"/>
  <c r="E27" i="14"/>
  <c r="C150" i="13"/>
  <c r="H150" i="13" s="1"/>
  <c r="D139" i="13"/>
  <c r="D70" i="14"/>
  <c r="D69" i="13"/>
  <c r="G112" i="14"/>
  <c r="G106" i="14"/>
  <c r="G98" i="14"/>
  <c r="D149" i="13"/>
  <c r="C104" i="14"/>
  <c r="C103" i="13"/>
  <c r="H103" i="13" s="1"/>
  <c r="S104" i="14"/>
  <c r="E151" i="13"/>
  <c r="C129" i="13"/>
  <c r="H129" i="13" s="1"/>
  <c r="C12" i="14"/>
  <c r="C11" i="13"/>
  <c r="H11" i="13" s="1"/>
  <c r="S12" i="14"/>
  <c r="E116" i="13"/>
  <c r="E117" i="14"/>
  <c r="D19" i="13"/>
  <c r="D20" i="14"/>
  <c r="E104" i="14"/>
  <c r="E103" i="13"/>
  <c r="D71" i="14"/>
  <c r="D70" i="13"/>
  <c r="E42" i="14"/>
  <c r="E41" i="13"/>
  <c r="C30" i="14"/>
  <c r="S30" i="14"/>
  <c r="C29" i="13"/>
  <c r="H29" i="13" s="1"/>
  <c r="D103" i="13"/>
  <c r="D104" i="14"/>
  <c r="D156" i="13"/>
  <c r="C119" i="13"/>
  <c r="H119" i="13" s="1"/>
  <c r="C120" i="14"/>
  <c r="S120" i="14"/>
  <c r="D44" i="14"/>
  <c r="D43" i="13"/>
  <c r="D147" i="13"/>
  <c r="E103" i="14"/>
  <c r="E102" i="13"/>
  <c r="E22" i="13"/>
  <c r="E23" i="14"/>
  <c r="E28" i="14"/>
  <c r="E27" i="13"/>
  <c r="D90" i="14"/>
  <c r="D89" i="13"/>
  <c r="D88" i="14"/>
  <c r="D87" i="13"/>
  <c r="E38" i="14"/>
  <c r="E37" i="13"/>
  <c r="C41" i="14"/>
  <c r="C40" i="13"/>
  <c r="H40" i="13" s="1"/>
  <c r="S41" i="14"/>
  <c r="D102" i="14"/>
  <c r="D101" i="13"/>
  <c r="E52" i="13"/>
  <c r="E53" i="14"/>
  <c r="C103" i="14"/>
  <c r="C102" i="13"/>
  <c r="H102" i="13" s="1"/>
  <c r="S103" i="14"/>
  <c r="D24" i="13"/>
  <c r="D25" i="14"/>
  <c r="D126" i="13"/>
  <c r="D127" i="14"/>
  <c r="C160" i="13"/>
  <c r="H160" i="13" s="1"/>
  <c r="E9" i="13"/>
  <c r="E10" i="14"/>
  <c r="D125" i="13"/>
  <c r="D126" i="14"/>
  <c r="E28" i="13"/>
  <c r="E29" i="14"/>
  <c r="G62" i="14"/>
  <c r="D33" i="13"/>
  <c r="D34" i="14"/>
  <c r="G101" i="14"/>
  <c r="G72" i="14"/>
  <c r="C27" i="13"/>
  <c r="H27" i="13" s="1"/>
  <c r="C28" i="14"/>
  <c r="S28" i="14"/>
  <c r="G14" i="14"/>
  <c r="D131" i="13"/>
  <c r="G55" i="14"/>
  <c r="D160" i="13"/>
  <c r="C17" i="14"/>
  <c r="C16" i="13"/>
  <c r="H16" i="13" s="1"/>
  <c r="S17" i="14"/>
  <c r="E138" i="13"/>
  <c r="C139" i="13"/>
  <c r="H139" i="13" s="1"/>
  <c r="E72" i="13"/>
  <c r="E73" i="14"/>
  <c r="C154" i="13"/>
  <c r="H154" i="13" s="1"/>
  <c r="E8" i="13"/>
  <c r="E8" i="12"/>
  <c r="E9" i="14"/>
  <c r="D73" i="13"/>
  <c r="D74" i="14"/>
  <c r="E124" i="13"/>
  <c r="E125" i="14"/>
  <c r="D112" i="13"/>
  <c r="D113" i="14"/>
  <c r="E82" i="13"/>
  <c r="E83" i="14"/>
  <c r="E20" i="13"/>
  <c r="E21" i="14"/>
  <c r="E61" i="14"/>
  <c r="E60" i="13"/>
  <c r="D66" i="14"/>
  <c r="D65" i="13"/>
  <c r="E139" i="13"/>
  <c r="E89" i="13"/>
  <c r="E90" i="14"/>
  <c r="G92" i="14"/>
  <c r="D116" i="14"/>
  <c r="D115" i="13"/>
  <c r="D58" i="13"/>
  <c r="D59" i="14"/>
  <c r="G116" i="14"/>
  <c r="C106" i="13"/>
  <c r="H106" i="13" s="1"/>
  <c r="S107" i="14"/>
  <c r="C107" i="14"/>
  <c r="G124" i="14"/>
  <c r="D29" i="13"/>
  <c r="D30" i="14"/>
  <c r="E77" i="14"/>
  <c r="E76" i="13"/>
  <c r="C25" i="13"/>
  <c r="H25" i="13" s="1"/>
  <c r="C26" i="14"/>
  <c r="S26" i="14"/>
  <c r="D44" i="13"/>
  <c r="D45" i="14"/>
  <c r="C136" i="13"/>
  <c r="H136" i="13" s="1"/>
  <c r="D133" i="13"/>
  <c r="D107" i="14"/>
  <c r="D106" i="13"/>
  <c r="G75" i="14"/>
  <c r="S71" i="14"/>
  <c r="C71" i="14"/>
  <c r="C70" i="13"/>
  <c r="H70" i="13" s="1"/>
  <c r="G67" i="14"/>
  <c r="E130" i="13"/>
  <c r="D30" i="13"/>
  <c r="D31" i="14"/>
  <c r="D21" i="13"/>
  <c r="D22" i="14"/>
  <c r="C48" i="14"/>
  <c r="C47" i="13"/>
  <c r="H47" i="13" s="1"/>
  <c r="S48" i="14"/>
  <c r="D154" i="13"/>
  <c r="E30" i="14"/>
  <c r="E29" i="13"/>
  <c r="E147" i="13"/>
  <c r="E92" i="13"/>
  <c r="E93" i="14"/>
  <c r="G73" i="14"/>
  <c r="E159" i="13"/>
  <c r="D132" i="13"/>
  <c r="E137" i="13"/>
  <c r="D93" i="13"/>
  <c r="D94" i="14"/>
  <c r="C155" i="13"/>
  <c r="H155" i="13" s="1"/>
  <c r="D95" i="13"/>
  <c r="D96" i="14"/>
  <c r="E80" i="14"/>
  <c r="E79" i="13"/>
  <c r="S110" i="14"/>
  <c r="C109" i="13"/>
  <c r="H109" i="13" s="1"/>
  <c r="C110" i="14"/>
  <c r="S118" i="14"/>
  <c r="C117" i="13"/>
  <c r="H117" i="13" s="1"/>
  <c r="C118" i="14"/>
  <c r="D105" i="14"/>
  <c r="D104" i="13"/>
  <c r="C36" i="13"/>
  <c r="H36" i="13" s="1"/>
  <c r="C37" i="14"/>
  <c r="S37" i="14"/>
  <c r="S127" i="14"/>
  <c r="C127" i="14"/>
  <c r="C126" i="13"/>
  <c r="H126" i="13" s="1"/>
  <c r="C157" i="13"/>
  <c r="H157" i="13" s="1"/>
  <c r="E89" i="14"/>
  <c r="E88" i="13"/>
  <c r="G107" i="14"/>
  <c r="C23" i="14"/>
  <c r="C22" i="13"/>
  <c r="H22" i="13" s="1"/>
  <c r="S23" i="14"/>
  <c r="C97" i="13"/>
  <c r="H97" i="13" s="1"/>
  <c r="C98" i="14"/>
  <c r="S98" i="14"/>
  <c r="D127" i="13"/>
  <c r="D128" i="14"/>
  <c r="S93" i="14"/>
  <c r="C92" i="13"/>
  <c r="H92" i="13" s="1"/>
  <c r="C93" i="14"/>
  <c r="G39" i="14"/>
  <c r="D47" i="14"/>
  <c r="D46" i="13"/>
  <c r="E81" i="13"/>
  <c r="E82" i="14"/>
  <c r="F8" i="12"/>
  <c r="G9" i="14"/>
  <c r="G12" i="14"/>
  <c r="C121" i="14"/>
  <c r="C120" i="13"/>
  <c r="H120" i="13" s="1"/>
  <c r="S121" i="14"/>
  <c r="S122" i="14"/>
  <c r="C122" i="14"/>
  <c r="C121" i="13"/>
  <c r="H121" i="13" s="1"/>
  <c r="E71" i="13"/>
  <c r="E72" i="14"/>
  <c r="G59" i="14"/>
  <c r="D75" i="14"/>
  <c r="D74" i="13"/>
  <c r="E94" i="13"/>
  <c r="E95" i="14"/>
  <c r="S97" i="14"/>
  <c r="C96" i="13"/>
  <c r="H96" i="13" s="1"/>
  <c r="C97" i="14"/>
  <c r="C36" i="14"/>
  <c r="C35" i="13"/>
  <c r="H35" i="13" s="1"/>
  <c r="S36" i="14"/>
  <c r="S94" i="14"/>
  <c r="C93" i="13"/>
  <c r="H93" i="13" s="1"/>
  <c r="C94" i="14"/>
  <c r="E126" i="13"/>
  <c r="E127" i="14"/>
  <c r="D118" i="13"/>
  <c r="D119" i="14"/>
  <c r="S119" i="14"/>
  <c r="C118" i="13"/>
  <c r="H118" i="13" s="1"/>
  <c r="C119" i="14"/>
  <c r="E91" i="13"/>
  <c r="E92" i="14"/>
  <c r="D158" i="13"/>
  <c r="C134" i="13"/>
  <c r="H134" i="13" s="1"/>
  <c r="E143" i="13"/>
  <c r="G19" i="14"/>
  <c r="G102" i="14"/>
  <c r="E96" i="14"/>
  <c r="E95" i="13"/>
  <c r="E146" i="13"/>
  <c r="G54" i="14"/>
  <c r="G70" i="14"/>
  <c r="D151" i="13"/>
  <c r="G125" i="14"/>
  <c r="G128" i="14"/>
  <c r="E74" i="13"/>
  <c r="E75" i="14"/>
  <c r="G25" i="14"/>
  <c r="G31" i="14"/>
  <c r="S74" i="14"/>
  <c r="C73" i="13"/>
  <c r="H73" i="13" s="1"/>
  <c r="C74" i="14"/>
  <c r="E57" i="14"/>
  <c r="E56" i="13"/>
  <c r="C9" i="12"/>
  <c r="M9" i="12" s="1"/>
  <c r="C10" i="14"/>
  <c r="C9" i="13"/>
  <c r="H9" i="13" s="1"/>
  <c r="S10" i="14"/>
  <c r="D141" i="13"/>
  <c r="D108" i="13"/>
  <c r="D109" i="14"/>
  <c r="D136" i="13"/>
  <c r="E119" i="13"/>
  <c r="E120" i="14"/>
  <c r="E68" i="13"/>
  <c r="E69" i="14"/>
  <c r="C23" i="13"/>
  <c r="H23" i="13" s="1"/>
  <c r="C24" i="14"/>
  <c r="S24" i="14"/>
  <c r="D85" i="14"/>
  <c r="D84" i="13"/>
  <c r="G81" i="14"/>
  <c r="E111" i="13"/>
  <c r="E112" i="14"/>
  <c r="E118" i="13"/>
  <c r="E119" i="14"/>
  <c r="S84" i="14"/>
  <c r="C83" i="13"/>
  <c r="H83" i="13" s="1"/>
  <c r="C84" i="14"/>
  <c r="D106" i="14"/>
  <c r="D105" i="13"/>
  <c r="D46" i="14"/>
  <c r="D45" i="13"/>
  <c r="C50" i="13"/>
  <c r="H50" i="13" s="1"/>
  <c r="C51" i="14"/>
  <c r="S51" i="14"/>
  <c r="D99" i="13"/>
  <c r="D100" i="14"/>
  <c r="C143" i="13"/>
  <c r="H143" i="13" s="1"/>
  <c r="C114" i="13"/>
  <c r="H114" i="13" s="1"/>
  <c r="C115" i="14"/>
  <c r="S115" i="14"/>
  <c r="G13" i="14"/>
  <c r="D41" i="13"/>
  <c r="D42" i="14"/>
  <c r="G40" i="14"/>
  <c r="E22" i="14"/>
  <c r="E21" i="13"/>
  <c r="D82" i="14"/>
  <c r="D81" i="13"/>
  <c r="C59" i="14"/>
  <c r="C58" i="13"/>
  <c r="H58" i="13" s="1"/>
  <c r="S59" i="14"/>
  <c r="E160" i="13"/>
  <c r="E50" i="13"/>
  <c r="E51" i="14"/>
  <c r="S99" i="14"/>
  <c r="C99" i="14"/>
  <c r="C98" i="13"/>
  <c r="H98" i="13" s="1"/>
  <c r="D138" i="13"/>
  <c r="E102" i="14"/>
  <c r="E101" i="13"/>
  <c r="S116" i="14"/>
  <c r="C115" i="13"/>
  <c r="H115" i="13" s="1"/>
  <c r="C116" i="14"/>
  <c r="D37" i="14"/>
  <c r="D36" i="13"/>
  <c r="C10" i="13"/>
  <c r="H10" i="13" s="1"/>
  <c r="C11" i="14"/>
  <c r="S11" i="14"/>
  <c r="D137" i="13"/>
  <c r="E114" i="14"/>
  <c r="E113" i="13"/>
  <c r="E129" i="13"/>
  <c r="G50" i="14"/>
  <c r="D98" i="14"/>
  <c r="D97" i="13"/>
  <c r="C142" i="13"/>
  <c r="H142" i="13" s="1"/>
  <c r="G15" i="14"/>
  <c r="D52" i="13"/>
  <c r="D53" i="14"/>
  <c r="C19" i="13"/>
  <c r="H19" i="13" s="1"/>
  <c r="C20" i="14"/>
  <c r="S20" i="14"/>
  <c r="G69" i="14"/>
  <c r="E97" i="13"/>
  <c r="E98" i="14"/>
  <c r="D47" i="13"/>
  <c r="D48" i="14"/>
  <c r="C17" i="13"/>
  <c r="H17" i="13" s="1"/>
  <c r="C18" i="14"/>
  <c r="S18" i="14"/>
  <c r="E145" i="13"/>
  <c r="C72" i="13"/>
  <c r="H72" i="13" s="1"/>
  <c r="C73" i="14"/>
  <c r="S73" i="14"/>
  <c r="S89" i="14"/>
  <c r="C89" i="14"/>
  <c r="C88" i="13"/>
  <c r="H88" i="13" s="1"/>
  <c r="E45" i="14"/>
  <c r="E44" i="13"/>
  <c r="G105" i="14"/>
  <c r="C161" i="13"/>
  <c r="H161" i="13" s="1"/>
  <c r="D77" i="14"/>
  <c r="D76" i="13"/>
  <c r="D114" i="13"/>
  <c r="D115" i="14"/>
  <c r="G22" i="14"/>
  <c r="E58" i="14"/>
  <c r="E57" i="13"/>
  <c r="G109" i="14"/>
  <c r="C60" i="14"/>
  <c r="C59" i="13"/>
  <c r="H59" i="13" s="1"/>
  <c r="S60" i="14"/>
  <c r="D129" i="13"/>
  <c r="D69" i="14"/>
  <c r="D68" i="13"/>
  <c r="D121" i="13"/>
  <c r="D122" i="14"/>
  <c r="E65" i="14"/>
  <c r="E64" i="13"/>
  <c r="D130" i="13"/>
  <c r="C128" i="13"/>
  <c r="H128" i="13" s="1"/>
  <c r="D37" i="13"/>
  <c r="D38" i="14"/>
  <c r="S85" i="14"/>
  <c r="C84" i="13"/>
  <c r="H84" i="13" s="1"/>
  <c r="C85" i="14"/>
  <c r="C153" i="13"/>
  <c r="H153" i="13" s="1"/>
  <c r="D107" i="13"/>
  <c r="D108" i="14"/>
  <c r="E31" i="14"/>
  <c r="E30" i="13"/>
  <c r="G57" i="14"/>
  <c r="E161" i="13"/>
  <c r="D120" i="13"/>
  <c r="D121" i="14"/>
  <c r="S109" i="14"/>
  <c r="C108" i="13"/>
  <c r="H108" i="13" s="1"/>
  <c r="C109" i="14"/>
  <c r="D159" i="13"/>
  <c r="C53" i="14"/>
  <c r="C52" i="13"/>
  <c r="H52" i="13" s="1"/>
  <c r="S53" i="14"/>
  <c r="S72" i="14"/>
  <c r="C72" i="14"/>
  <c r="C71" i="13"/>
  <c r="H71" i="13" s="1"/>
  <c r="D94" i="13"/>
  <c r="D95" i="14"/>
  <c r="D32" i="14"/>
  <c r="D31" i="13"/>
  <c r="D11" i="14"/>
  <c r="D10" i="13"/>
  <c r="E152" i="13"/>
  <c r="E46" i="13"/>
  <c r="E47" i="14"/>
  <c r="C86" i="13"/>
  <c r="H86" i="13" s="1"/>
  <c r="S87" i="14"/>
  <c r="C87" i="14"/>
  <c r="G35" i="14"/>
  <c r="E16" i="14"/>
  <c r="E15" i="13"/>
  <c r="C12" i="13"/>
  <c r="H12" i="13" s="1"/>
  <c r="C13" i="14"/>
  <c r="S13" i="14"/>
  <c r="S117" i="14"/>
  <c r="C117" i="14"/>
  <c r="C116" i="13"/>
  <c r="H116" i="13" s="1"/>
  <c r="D145" i="13"/>
  <c r="E24" i="14"/>
  <c r="E23" i="13"/>
  <c r="G60" i="14"/>
  <c r="D57" i="14"/>
  <c r="D56" i="13"/>
  <c r="G24" i="14"/>
  <c r="E78" i="14"/>
  <c r="E77" i="13"/>
  <c r="C130" i="13"/>
  <c r="H130" i="13" s="1"/>
  <c r="D146" i="13"/>
  <c r="E44" i="14"/>
  <c r="E43" i="13"/>
  <c r="G51" i="14"/>
  <c r="G111" i="14"/>
  <c r="D49" i="13"/>
  <c r="D50" i="14"/>
  <c r="G122" i="14"/>
  <c r="C68" i="14"/>
  <c r="C67" i="13"/>
  <c r="H67" i="13" s="1"/>
  <c r="S68" i="14"/>
  <c r="D8" i="13"/>
  <c r="D9" i="14"/>
  <c r="D8" i="12"/>
  <c r="D51" i="14"/>
  <c r="D50" i="13"/>
  <c r="C149" i="13"/>
  <c r="H149" i="13" s="1"/>
  <c r="G26" i="14"/>
  <c r="C45" i="14"/>
  <c r="C44" i="13"/>
  <c r="H44" i="13" s="1"/>
  <c r="S45" i="14"/>
  <c r="G110" i="14"/>
  <c r="G104" i="14"/>
  <c r="D110" i="13"/>
  <c r="D111" i="14"/>
  <c r="C8" i="13"/>
  <c r="H8" i="13" s="1"/>
  <c r="C9" i="14"/>
  <c r="C8" i="12"/>
  <c r="M8" i="12" s="1"/>
  <c r="S9" i="14"/>
  <c r="C76" i="13"/>
  <c r="H76" i="13" s="1"/>
  <c r="S77" i="14"/>
  <c r="C77" i="14"/>
  <c r="E115" i="13"/>
  <c r="E116" i="14"/>
  <c r="D29" i="14"/>
  <c r="D28" i="13"/>
  <c r="C62" i="13"/>
  <c r="H62" i="13" s="1"/>
  <c r="C63" i="14"/>
  <c r="S63" i="14"/>
  <c r="G113" i="14"/>
  <c r="D49" i="14"/>
  <c r="D48" i="13"/>
  <c r="G115" i="14"/>
  <c r="E18" i="14"/>
  <c r="E17" i="13"/>
  <c r="G88" i="14"/>
  <c r="E105" i="14"/>
  <c r="E104" i="13"/>
  <c r="E67" i="13"/>
  <c r="E68" i="14"/>
  <c r="G114" i="14"/>
  <c r="D85" i="13"/>
  <c r="D86" i="14"/>
  <c r="E55" i="14"/>
  <c r="E54" i="13"/>
  <c r="E36" i="13"/>
  <c r="E37" i="14"/>
  <c r="D116" i="13"/>
  <c r="D117" i="14"/>
  <c r="E62" i="14"/>
  <c r="E61" i="13"/>
  <c r="D62" i="13"/>
  <c r="D63" i="14"/>
  <c r="G99" i="14"/>
  <c r="C146" i="13"/>
  <c r="H146" i="13" s="1"/>
  <c r="D42" i="13"/>
  <c r="D43" i="14"/>
  <c r="D128" i="13"/>
  <c r="D110" i="14"/>
  <c r="D109" i="13"/>
  <c r="D41" i="14"/>
  <c r="D40" i="13"/>
  <c r="C20" i="13"/>
  <c r="H20" i="13" s="1"/>
  <c r="C21" i="14"/>
  <c r="S21" i="14"/>
  <c r="C81" i="14"/>
  <c r="C80" i="13"/>
  <c r="H80" i="13" s="1"/>
  <c r="S81" i="14"/>
  <c r="C46" i="13"/>
  <c r="H46" i="13" s="1"/>
  <c r="C47" i="14"/>
  <c r="S47" i="14"/>
  <c r="C57" i="14"/>
  <c r="C56" i="13"/>
  <c r="H56" i="13" s="1"/>
  <c r="S57" i="14"/>
  <c r="E118" i="14"/>
  <c r="E117" i="13"/>
  <c r="S125" i="14"/>
  <c r="C125" i="14"/>
  <c r="C124" i="13"/>
  <c r="H124" i="13" s="1"/>
  <c r="C70" i="14"/>
  <c r="S70" i="14"/>
  <c r="C69" i="13"/>
  <c r="H69" i="13" s="1"/>
  <c r="D80" i="14"/>
  <c r="D79" i="13"/>
  <c r="G127" i="14"/>
  <c r="G97" i="14"/>
  <c r="E35" i="13"/>
  <c r="E36" i="14"/>
  <c r="D14" i="14"/>
  <c r="D13" i="13"/>
  <c r="E155" i="13"/>
  <c r="G66" i="14"/>
  <c r="G46" i="14"/>
  <c r="E128" i="14"/>
  <c r="E127" i="13"/>
  <c r="E78" i="13"/>
  <c r="E79" i="14"/>
  <c r="E148" i="13"/>
  <c r="G96" i="14"/>
  <c r="D62" i="14"/>
  <c r="D61" i="13"/>
  <c r="D135" i="13"/>
  <c r="G32" i="14"/>
  <c r="E54" i="14"/>
  <c r="E53" i="13"/>
  <c r="G45" i="14"/>
  <c r="C147" i="13"/>
  <c r="H147" i="13" s="1"/>
  <c r="C54" i="14"/>
  <c r="C53" i="13"/>
  <c r="H53" i="13" s="1"/>
  <c r="S54" i="14"/>
  <c r="G76" i="14"/>
  <c r="C35" i="14"/>
  <c r="C34" i="13"/>
  <c r="H34" i="13" s="1"/>
  <c r="S35" i="14"/>
  <c r="G37" i="14"/>
  <c r="G18" i="14"/>
  <c r="C30" i="13"/>
  <c r="H30" i="13" s="1"/>
  <c r="C31" i="14"/>
  <c r="S31" i="14"/>
  <c r="D79" i="14"/>
  <c r="D78" i="13"/>
  <c r="E124" i="14"/>
  <c r="E123" i="13"/>
  <c r="G38" i="14"/>
  <c r="E106" i="13"/>
  <c r="E107" i="14"/>
  <c r="G85" i="14"/>
  <c r="D143" i="13"/>
  <c r="D142" i="13"/>
  <c r="C91" i="14"/>
  <c r="S91" i="14"/>
  <c r="C90" i="13"/>
  <c r="H90" i="13" s="1"/>
  <c r="G87" i="14"/>
  <c r="C24" i="13"/>
  <c r="H24" i="13" s="1"/>
  <c r="C25" i="14"/>
  <c r="S25" i="14"/>
  <c r="D122" i="13"/>
  <c r="D123" i="14"/>
  <c r="C145" i="13"/>
  <c r="H145" i="13" s="1"/>
  <c r="D15" i="13"/>
  <c r="D16" i="14"/>
  <c r="G86" i="14"/>
  <c r="E122" i="14"/>
  <c r="E121" i="13"/>
  <c r="C91" i="13"/>
  <c r="H91" i="13" s="1"/>
  <c r="C92" i="14"/>
  <c r="S92" i="14"/>
  <c r="D72" i="14"/>
  <c r="D71" i="13"/>
  <c r="D103" i="14"/>
  <c r="D102" i="13"/>
  <c r="D81" i="14"/>
  <c r="D80" i="13"/>
  <c r="E158" i="13"/>
  <c r="D97" i="14"/>
  <c r="D96" i="13"/>
  <c r="E101" i="14"/>
  <c r="E100" i="13"/>
  <c r="G100" i="14"/>
  <c r="E32" i="13"/>
  <c r="E33" i="14"/>
  <c r="G49" i="14"/>
  <c r="C107" i="13"/>
  <c r="H107" i="13" s="1"/>
  <c r="C108" i="14"/>
  <c r="S108" i="14"/>
  <c r="E19" i="14"/>
  <c r="E18" i="13"/>
  <c r="C21" i="13"/>
  <c r="H21" i="13" s="1"/>
  <c r="C22" i="14"/>
  <c r="S22" i="14"/>
  <c r="E58" i="13"/>
  <c r="E59" i="14"/>
  <c r="C57" i="13"/>
  <c r="H57" i="13" s="1"/>
  <c r="C58" i="14"/>
  <c r="S58" i="14"/>
  <c r="G120" i="14"/>
  <c r="E122" i="13"/>
  <c r="E123" i="14"/>
  <c r="D83" i="14"/>
  <c r="D82" i="13"/>
  <c r="E88" i="14"/>
  <c r="E87" i="13"/>
  <c r="D114" i="14"/>
  <c r="D113" i="13"/>
  <c r="D148" i="13"/>
  <c r="E16" i="13"/>
  <c r="E17" i="14"/>
  <c r="C79" i="13"/>
  <c r="H79" i="13" s="1"/>
  <c r="C80" i="14"/>
  <c r="S80" i="14"/>
  <c r="D18" i="13"/>
  <c r="D19" i="14"/>
  <c r="D16" i="13"/>
  <c r="D17" i="14"/>
  <c r="D33" i="14"/>
  <c r="D32" i="13"/>
  <c r="E107" i="13"/>
  <c r="E108" i="14"/>
  <c r="D27" i="14"/>
  <c r="D26" i="13"/>
  <c r="C158" i="13"/>
  <c r="H158" i="13" s="1"/>
  <c r="S126" i="14"/>
  <c r="C126" i="14"/>
  <c r="C125" i="13"/>
  <c r="H125" i="13" s="1"/>
  <c r="C95" i="14"/>
  <c r="S95" i="14"/>
  <c r="C94" i="13"/>
  <c r="H94" i="13" s="1"/>
  <c r="E56" i="14"/>
  <c r="E55" i="13"/>
  <c r="C32" i="14"/>
  <c r="C31" i="13"/>
  <c r="H31" i="13" s="1"/>
  <c r="S32" i="14"/>
  <c r="C14" i="14"/>
  <c r="C13" i="13"/>
  <c r="H13" i="13" s="1"/>
  <c r="S14" i="14"/>
  <c r="G34" i="14"/>
  <c r="E14" i="13"/>
  <c r="E15" i="14"/>
  <c r="S114" i="14"/>
  <c r="C114" i="14"/>
  <c r="C113" i="13"/>
  <c r="H113" i="13" s="1"/>
  <c r="E26" i="14"/>
  <c r="E25" i="13"/>
  <c r="E114" i="13"/>
  <c r="E115" i="14"/>
  <c r="D35" i="14"/>
  <c r="D34" i="13"/>
  <c r="E134" i="13"/>
  <c r="G126" i="14"/>
  <c r="C88" i="14"/>
  <c r="S88" i="14"/>
  <c r="C87" i="13"/>
  <c r="H87" i="13" s="1"/>
  <c r="G56" i="14"/>
  <c r="E128" i="13"/>
  <c r="D60" i="14"/>
  <c r="D59" i="13"/>
  <c r="E120" i="13"/>
  <c r="E121" i="14"/>
  <c r="C132" i="13"/>
  <c r="H132" i="13" s="1"/>
  <c r="C159" i="13"/>
  <c r="H159" i="13" s="1"/>
  <c r="C60" i="13"/>
  <c r="H60" i="13" s="1"/>
  <c r="C61" i="14"/>
  <c r="S61" i="14"/>
  <c r="D90" i="13"/>
  <c r="D91" i="14"/>
  <c r="E87" i="14"/>
  <c r="E86" i="13"/>
  <c r="C56" i="14"/>
  <c r="C55" i="13"/>
  <c r="H55" i="13" s="1"/>
  <c r="S56" i="14"/>
  <c r="D23" i="14"/>
  <c r="D22" i="13"/>
  <c r="E50" i="14"/>
  <c r="E49" i="13"/>
  <c r="E125" i="13"/>
  <c r="E126" i="14"/>
  <c r="E25" i="14"/>
  <c r="E24" i="13"/>
  <c r="D153" i="13"/>
  <c r="D91" i="13"/>
  <c r="D92" i="14"/>
  <c r="D124" i="13"/>
  <c r="D125" i="14"/>
  <c r="E66" i="14"/>
  <c r="E65" i="13"/>
  <c r="G58" i="14"/>
  <c r="C33" i="13"/>
  <c r="H33" i="13" s="1"/>
  <c r="C34" i="14"/>
  <c r="S34" i="14"/>
  <c r="C45" i="13"/>
  <c r="H45" i="13" s="1"/>
  <c r="C46" i="14"/>
  <c r="S46" i="14"/>
  <c r="E97" i="14"/>
  <c r="E96" i="13"/>
  <c r="E46" i="14"/>
  <c r="E45" i="13"/>
  <c r="D63" i="13"/>
  <c r="D64" i="14"/>
  <c r="G89" i="14"/>
  <c r="E40" i="14"/>
  <c r="E39" i="13"/>
  <c r="C156" i="13"/>
  <c r="H156" i="13" s="1"/>
  <c r="D72" i="13"/>
  <c r="D73" i="14"/>
  <c r="D55" i="14"/>
  <c r="D54" i="13"/>
  <c r="D101" i="14"/>
  <c r="D100" i="13"/>
  <c r="C37" i="13"/>
  <c r="H37" i="13" s="1"/>
  <c r="C38" i="14"/>
  <c r="S38" i="14"/>
  <c r="C137" i="13"/>
  <c r="H137" i="13" s="1"/>
  <c r="D124" i="14"/>
  <c r="D123" i="13"/>
  <c r="G29" i="14"/>
  <c r="E11" i="13"/>
  <c r="E12" i="14"/>
  <c r="G21" i="14"/>
  <c r="D24" i="14"/>
  <c r="D23" i="13"/>
  <c r="D9" i="13"/>
  <c r="D10" i="14"/>
  <c r="E112" i="13"/>
  <c r="E113" i="14"/>
  <c r="G17" i="14"/>
  <c r="E70" i="13"/>
  <c r="E71" i="14"/>
  <c r="C26" i="13"/>
  <c r="H26" i="13" s="1"/>
  <c r="C27" i="14"/>
  <c r="S27" i="14"/>
  <c r="E34" i="14"/>
  <c r="E33" i="13"/>
  <c r="E11" i="14"/>
  <c r="E10" i="13"/>
  <c r="E150" i="13"/>
  <c r="D88" i="13"/>
  <c r="D89" i="14"/>
  <c r="C112" i="13"/>
  <c r="H112" i="13" s="1"/>
  <c r="S113" i="14"/>
  <c r="C113" i="14"/>
  <c r="C28" i="13"/>
  <c r="H28" i="13" s="1"/>
  <c r="C29" i="14"/>
  <c r="S29" i="14"/>
  <c r="E153" i="13"/>
  <c r="E83" i="13"/>
  <c r="E84" i="14"/>
  <c r="C86" i="14"/>
  <c r="S86" i="14"/>
  <c r="C85" i="13"/>
  <c r="H85" i="13" s="1"/>
  <c r="G64" i="14"/>
  <c r="S52" i="14"/>
  <c r="C51" i="13"/>
  <c r="H51" i="13" s="1"/>
  <c r="C52" i="14"/>
  <c r="S79" i="14"/>
  <c r="C79" i="14"/>
  <c r="C78" i="13"/>
  <c r="H78" i="13" s="1"/>
  <c r="C62" i="14"/>
  <c r="S62" i="14"/>
  <c r="C61" i="13"/>
  <c r="H61" i="13" s="1"/>
  <c r="G74" i="14"/>
  <c r="S112" i="14"/>
  <c r="C112" i="14"/>
  <c r="C111" i="13"/>
  <c r="H111" i="13" s="1"/>
  <c r="E59" i="13"/>
  <c r="E60" i="14"/>
  <c r="S78" i="14"/>
  <c r="C77" i="13"/>
  <c r="H77" i="13" s="1"/>
  <c r="C78" i="14"/>
  <c r="D28" i="14"/>
  <c r="D27" i="13"/>
  <c r="C138" i="13"/>
  <c r="H138" i="13" s="1"/>
  <c r="E109" i="14"/>
  <c r="E108" i="13"/>
  <c r="G90" i="14"/>
  <c r="G78" i="14"/>
  <c r="D68" i="14"/>
  <c r="D67" i="13"/>
  <c r="C55" i="14"/>
  <c r="S55" i="14"/>
  <c r="C54" i="13"/>
  <c r="H54" i="13" s="1"/>
  <c r="G93" i="14"/>
  <c r="D76" i="14"/>
  <c r="D75" i="13"/>
  <c r="C19" i="14"/>
  <c r="C18" i="13"/>
  <c r="H18" i="13" s="1"/>
  <c r="S19" i="14"/>
  <c r="G65" i="14"/>
  <c r="C122" i="13"/>
  <c r="H122" i="13" s="1"/>
  <c r="C123" i="14"/>
  <c r="S123" i="14"/>
  <c r="G47" i="14"/>
  <c r="C135" i="13"/>
  <c r="H135" i="13" s="1"/>
  <c r="D57" i="13"/>
  <c r="D58" i="14"/>
  <c r="E48" i="14"/>
  <c r="E47" i="13"/>
  <c r="G11" i="14"/>
  <c r="D83" i="13"/>
  <c r="D84" i="14"/>
  <c r="E144" i="13"/>
  <c r="C50" i="14"/>
  <c r="C49" i="13"/>
  <c r="H49" i="13" s="1"/>
  <c r="S50" i="14"/>
  <c r="C43" i="13"/>
  <c r="H43" i="13" s="1"/>
  <c r="C44" i="14"/>
  <c r="S44" i="14"/>
  <c r="C64" i="14"/>
  <c r="C63" i="13"/>
  <c r="H63" i="13" s="1"/>
  <c r="S64" i="14"/>
  <c r="C100" i="13"/>
  <c r="H100" i="13" s="1"/>
  <c r="S101" i="14"/>
  <c r="C101" i="14"/>
  <c r="E41" i="14"/>
  <c r="E40" i="13"/>
  <c r="D134" i="13"/>
  <c r="D144" i="13"/>
  <c r="G121" i="14"/>
  <c r="E62" i="13"/>
  <c r="E63" i="14"/>
  <c r="G63" i="14"/>
  <c r="G84" i="14"/>
  <c r="G108" i="14"/>
  <c r="G23" i="14"/>
  <c r="D66" i="13"/>
  <c r="D67" i="14"/>
  <c r="E52" i="14"/>
  <c r="E51" i="13"/>
  <c r="G36" i="14"/>
  <c r="D86" i="13"/>
  <c r="D87" i="14"/>
  <c r="D150" i="13"/>
  <c r="E73" i="13"/>
  <c r="E74" i="14"/>
  <c r="D15" i="14"/>
  <c r="D14" i="13"/>
  <c r="G28" i="14"/>
  <c r="G118" i="14"/>
  <c r="G82" i="14"/>
  <c r="D39" i="13"/>
  <c r="D40" i="14"/>
  <c r="G42" i="14"/>
  <c r="S83" i="14"/>
  <c r="C83" i="14"/>
  <c r="C82" i="13"/>
  <c r="H82" i="13" s="1"/>
  <c r="E39" i="14"/>
  <c r="E38" i="13"/>
  <c r="E19" i="13"/>
  <c r="E20" i="14"/>
  <c r="E93" i="13"/>
  <c r="E94" i="14"/>
  <c r="E48" i="13"/>
  <c r="E49" i="14"/>
  <c r="E85" i="14"/>
  <c r="E84" i="13"/>
  <c r="G91" i="14"/>
  <c r="D12" i="14"/>
  <c r="D11" i="13"/>
  <c r="E81" i="14"/>
  <c r="E80" i="13"/>
  <c r="S105" i="14"/>
  <c r="C104" i="13"/>
  <c r="H104" i="13" s="1"/>
  <c r="C105" i="14"/>
  <c r="E132" i="13"/>
  <c r="E133" i="13"/>
  <c r="G52" i="14"/>
  <c r="D26" i="14"/>
  <c r="D25" i="13"/>
  <c r="E100" i="14"/>
  <c r="E99" i="13"/>
  <c r="E99" i="14"/>
  <c r="E98" i="13"/>
  <c r="D157" i="13"/>
  <c r="D61" i="14"/>
  <c r="D60" i="13"/>
  <c r="G77" i="14"/>
  <c r="C152" i="13"/>
  <c r="H152" i="13" s="1"/>
  <c r="C90" i="14"/>
  <c r="C89" i="13"/>
  <c r="H89" i="13" s="1"/>
  <c r="S90" i="14"/>
  <c r="C69" i="14"/>
  <c r="C68" i="13"/>
  <c r="H68" i="13" s="1"/>
  <c r="S69" i="14"/>
  <c r="E154" i="13"/>
  <c r="S124" i="14"/>
  <c r="C123" i="13"/>
  <c r="H123" i="13" s="1"/>
  <c r="C124" i="14"/>
  <c r="D98" i="13"/>
  <c r="D99" i="14"/>
  <c r="C127" i="13"/>
  <c r="H127" i="13" s="1"/>
  <c r="S128" i="14"/>
  <c r="C128" i="14"/>
  <c r="G41" i="14"/>
  <c r="G83" i="14"/>
  <c r="D112" i="14"/>
  <c r="D111" i="13"/>
  <c r="E63" i="13"/>
  <c r="E64" i="14"/>
  <c r="C144" i="13"/>
  <c r="H144" i="13" s="1"/>
  <c r="S67" i="14"/>
  <c r="C67" i="14"/>
  <c r="C66" i="13"/>
  <c r="H66" i="13" s="1"/>
  <c r="D56" i="14"/>
  <c r="D55" i="13"/>
  <c r="C40" i="14"/>
  <c r="C39" i="13"/>
  <c r="H39" i="13" s="1"/>
  <c r="S40" i="14"/>
  <c r="G95" i="14"/>
  <c r="E135" i="13"/>
  <c r="G68" i="14"/>
  <c r="E85" i="13"/>
  <c r="E86" i="14"/>
  <c r="C65" i="14"/>
  <c r="C64" i="13"/>
  <c r="H64" i="13" s="1"/>
  <c r="S65" i="14"/>
  <c r="E70" i="14"/>
  <c r="E69" i="13"/>
  <c r="E76" i="14"/>
  <c r="E75" i="13"/>
  <c r="E13" i="14"/>
  <c r="E12" i="13"/>
  <c r="G103" i="14"/>
  <c r="D53" i="13"/>
  <c r="D54" i="14"/>
  <c r="D20" i="13"/>
  <c r="D21" i="14"/>
  <c r="E131" i="13"/>
  <c r="G80" i="14"/>
  <c r="C106" i="14"/>
  <c r="C105" i="13"/>
  <c r="H105" i="13" s="1"/>
  <c r="S106" i="14"/>
  <c r="C131" i="13"/>
  <c r="H131" i="13" s="1"/>
  <c r="G119" i="14"/>
  <c r="S66" i="14"/>
  <c r="C66" i="14"/>
  <c r="C65" i="13"/>
  <c r="H65" i="13" s="1"/>
  <c r="E141" i="13"/>
  <c r="G53" i="14"/>
  <c r="G48" i="14"/>
  <c r="C133" i="13"/>
  <c r="H133" i="13" s="1"/>
  <c r="C140" i="13"/>
  <c r="H140" i="13" s="1"/>
  <c r="C41" i="13"/>
  <c r="H41" i="13" s="1"/>
  <c r="C42" i="14"/>
  <c r="S42" i="14"/>
  <c r="G123" i="14"/>
  <c r="E149" i="13"/>
  <c r="S82" i="14"/>
  <c r="C82" i="14"/>
  <c r="C81" i="13"/>
  <c r="H81" i="13" s="1"/>
  <c r="G117" i="14"/>
  <c r="D117" i="13"/>
  <c r="D118" i="14"/>
  <c r="E90" i="13"/>
  <c r="E91" i="14"/>
  <c r="D52" i="14"/>
  <c r="D51" i="13"/>
  <c r="D38" i="13"/>
  <c r="D39" i="14"/>
  <c r="C102" i="14"/>
  <c r="C101" i="13"/>
  <c r="H101" i="13" s="1"/>
  <c r="S102" i="14"/>
  <c r="C33" i="14"/>
  <c r="S33" i="14"/>
  <c r="C32" i="13"/>
  <c r="H32" i="13" s="1"/>
  <c r="G10" i="14"/>
  <c r="G61" i="14"/>
  <c r="E13" i="13"/>
  <c r="E14" i="14"/>
  <c r="G44" i="14"/>
  <c r="C151" i="13"/>
  <c r="H151" i="13" s="1"/>
  <c r="E109" i="13"/>
  <c r="E110" i="14"/>
  <c r="D18" i="14"/>
  <c r="D17" i="13"/>
  <c r="E111" i="14"/>
  <c r="E110" i="13"/>
  <c r="G71" i="14"/>
  <c r="C96" i="14"/>
  <c r="S96" i="14"/>
  <c r="C95" i="13"/>
  <c r="H95" i="13" s="1"/>
  <c r="E142" i="13"/>
  <c r="L74" i="14"/>
  <c r="L82" i="14"/>
  <c r="L31" i="14"/>
  <c r="L110" i="14"/>
  <c r="L119" i="14"/>
  <c r="L25" i="14"/>
  <c r="L111" i="14"/>
  <c r="L90" i="14"/>
  <c r="L81" i="14"/>
  <c r="L94" i="14"/>
  <c r="L79" i="14"/>
  <c r="L91" i="14"/>
  <c r="L116" i="14"/>
  <c r="L28" i="14"/>
  <c r="L89" i="14"/>
  <c r="L80" i="14"/>
  <c r="L117" i="14"/>
  <c r="L124" i="14"/>
  <c r="L85" i="14"/>
  <c r="L100" i="14"/>
  <c r="L86" i="14"/>
  <c r="L78" i="14"/>
  <c r="L103" i="14"/>
  <c r="L83" i="14"/>
  <c r="L43" i="14"/>
  <c r="L115" i="14"/>
  <c r="L57" i="14"/>
  <c r="L114" i="14"/>
  <c r="L102" i="14"/>
  <c r="L101" i="14"/>
  <c r="L36" i="14"/>
  <c r="L67" i="14"/>
  <c r="L61" i="14"/>
  <c r="L95" i="14"/>
  <c r="L68" i="14"/>
  <c r="L104" i="14"/>
  <c r="L37" i="14"/>
  <c r="L118" i="14"/>
  <c r="L127" i="14"/>
  <c r="L120" i="14"/>
  <c r="L87" i="14"/>
  <c r="L98" i="14"/>
  <c r="L105" i="14"/>
  <c r="L70" i="14"/>
  <c r="L42" i="14"/>
  <c r="L96" i="14"/>
  <c r="L22" i="14"/>
  <c r="L76" i="14"/>
  <c r="L93" i="14"/>
  <c r="L128" i="14"/>
  <c r="L21" i="14"/>
  <c r="R70" i="14"/>
  <c r="N39" i="14"/>
  <c r="N85" i="14"/>
  <c r="N81" i="14"/>
  <c r="N80" i="14"/>
  <c r="N74" i="14"/>
  <c r="N38" i="14"/>
  <c r="N121" i="14"/>
  <c r="N49" i="14"/>
  <c r="N119" i="14"/>
  <c r="Q31" i="14"/>
  <c r="R28" i="14"/>
  <c r="R80" i="14"/>
  <c r="P80" i="14"/>
  <c r="P95" i="14"/>
  <c r="P109" i="14"/>
  <c r="N125" i="14"/>
  <c r="P14" i="14"/>
  <c r="N52" i="14"/>
  <c r="N71" i="14"/>
  <c r="N118" i="14"/>
  <c r="N61" i="14"/>
  <c r="N76" i="14"/>
  <c r="N10" i="14"/>
  <c r="N115" i="14"/>
  <c r="N32" i="14"/>
  <c r="N46" i="14"/>
  <c r="N103" i="14"/>
  <c r="Q15" i="14"/>
  <c r="Q90" i="14"/>
  <c r="P90" i="14"/>
  <c r="Q86" i="14"/>
  <c r="P86" i="14"/>
  <c r="R59" i="14"/>
  <c r="Q35" i="14"/>
  <c r="R77" i="14"/>
  <c r="P77" i="14"/>
  <c r="Q67" i="14"/>
  <c r="P67" i="14"/>
  <c r="Q99" i="14"/>
  <c r="P99" i="14"/>
  <c r="P119" i="14"/>
  <c r="R94" i="14"/>
  <c r="P94" i="14"/>
  <c r="P118" i="14"/>
  <c r="P100" i="14"/>
  <c r="P112" i="14"/>
  <c r="Q50" i="14"/>
  <c r="P120" i="14"/>
  <c r="P61" i="14"/>
  <c r="P85" i="14"/>
  <c r="Q101" i="14"/>
  <c r="P101" i="14"/>
  <c r="P121" i="14"/>
  <c r="R71" i="14"/>
  <c r="P71" i="14"/>
  <c r="R91" i="14"/>
  <c r="P91" i="14"/>
  <c r="P111" i="14"/>
  <c r="R78" i="14"/>
  <c r="P78" i="14"/>
  <c r="P102" i="14"/>
  <c r="R68" i="14"/>
  <c r="P68" i="14"/>
  <c r="P106" i="14"/>
  <c r="R72" i="14"/>
  <c r="P72" i="14"/>
  <c r="P124" i="14"/>
  <c r="R108" i="14"/>
  <c r="P108" i="14"/>
  <c r="Q97" i="14"/>
  <c r="P97" i="14"/>
  <c r="R83" i="14"/>
  <c r="P83" i="14"/>
  <c r="P127" i="14"/>
  <c r="P98" i="14"/>
  <c r="Q84" i="14"/>
  <c r="P84" i="14"/>
  <c r="Q88" i="14"/>
  <c r="P88" i="14"/>
  <c r="P16" i="14"/>
  <c r="Q113" i="14"/>
  <c r="P113" i="14"/>
  <c r="P103" i="14"/>
  <c r="Q60" i="14"/>
  <c r="P116" i="14"/>
  <c r="P56" i="14"/>
  <c r="R82" i="14"/>
  <c r="P82" i="14"/>
  <c r="P64" i="14"/>
  <c r="H87" i="14"/>
  <c r="H106" i="14"/>
  <c r="H80" i="14"/>
  <c r="H124" i="14"/>
  <c r="H38" i="14"/>
  <c r="H101" i="14"/>
  <c r="H74" i="14"/>
  <c r="H26" i="14"/>
  <c r="H56" i="14"/>
  <c r="H95" i="14"/>
  <c r="H37" i="14"/>
  <c r="H82" i="14"/>
  <c r="H68" i="14"/>
  <c r="H78" i="14"/>
  <c r="H126" i="14"/>
  <c r="N70" i="14"/>
  <c r="N30" i="14"/>
  <c r="N36" i="14"/>
  <c r="N55" i="14"/>
  <c r="N44" i="14"/>
  <c r="N78" i="14"/>
  <c r="N25" i="14"/>
  <c r="N110" i="14"/>
  <c r="N82" i="14"/>
  <c r="N26" i="14"/>
  <c r="N124" i="14"/>
  <c r="N68" i="14"/>
  <c r="N27" i="14"/>
  <c r="N40" i="14"/>
  <c r="N42" i="14"/>
  <c r="N84" i="14"/>
  <c r="N104" i="14"/>
  <c r="N35" i="14"/>
  <c r="N90" i="14"/>
  <c r="N72" i="14"/>
  <c r="N107" i="14"/>
  <c r="N56" i="14"/>
  <c r="N58" i="14"/>
  <c r="N51" i="14"/>
  <c r="N64" i="14"/>
  <c r="N123" i="14"/>
  <c r="N66" i="14"/>
  <c r="N128" i="14"/>
  <c r="N99" i="14"/>
  <c r="N100" i="14"/>
  <c r="N41" i="14"/>
  <c r="N127" i="14"/>
  <c r="N53" i="14"/>
  <c r="N11" i="14"/>
  <c r="N113" i="14"/>
  <c r="N69" i="14"/>
  <c r="J126" i="14"/>
  <c r="J56" i="14"/>
  <c r="J88" i="14"/>
  <c r="Q70" i="14"/>
  <c r="F106" i="14"/>
  <c r="F128" i="14"/>
  <c r="F45" i="14"/>
  <c r="F37" i="14"/>
  <c r="F74" i="14"/>
  <c r="F101" i="14"/>
  <c r="F64" i="14"/>
  <c r="F19" i="14"/>
  <c r="F56" i="14"/>
  <c r="F88" i="14"/>
  <c r="F77" i="14"/>
  <c r="M9" i="14"/>
  <c r="F82" i="14"/>
  <c r="F40" i="14"/>
  <c r="F67" i="14"/>
  <c r="F54" i="14"/>
  <c r="F116" i="14"/>
  <c r="F84" i="14"/>
  <c r="F96" i="14"/>
  <c r="F124" i="14"/>
  <c r="F69" i="14"/>
  <c r="F50" i="14"/>
  <c r="F47" i="14"/>
  <c r="F18" i="14"/>
  <c r="F59" i="14"/>
  <c r="F93" i="14"/>
  <c r="F26" i="14"/>
  <c r="F120" i="14"/>
  <c r="F16" i="14"/>
  <c r="F76" i="14"/>
  <c r="F42" i="14"/>
  <c r="F65" i="14"/>
  <c r="F90" i="14"/>
  <c r="F44" i="14"/>
  <c r="F55" i="14"/>
  <c r="F78" i="14"/>
  <c r="F62" i="14"/>
  <c r="F86" i="14"/>
  <c r="F29" i="14"/>
  <c r="F27" i="14"/>
  <c r="F114" i="14"/>
  <c r="F35" i="14"/>
  <c r="F57" i="14"/>
  <c r="F63" i="14"/>
  <c r="I9" i="14"/>
  <c r="H8" i="12"/>
  <c r="F9" i="14"/>
  <c r="F87" i="14"/>
  <c r="F72" i="14"/>
  <c r="F53" i="14"/>
  <c r="F20" i="14"/>
  <c r="F10" i="14"/>
  <c r="H9" i="12"/>
  <c r="F122" i="14"/>
  <c r="F48" i="14"/>
  <c r="F71" i="14"/>
  <c r="F17" i="14"/>
  <c r="F41" i="14"/>
  <c r="F100" i="14"/>
  <c r="F43" i="14"/>
  <c r="F15" i="14"/>
  <c r="F12" i="14"/>
  <c r="F104" i="14"/>
  <c r="F39" i="14"/>
  <c r="F33" i="14"/>
  <c r="F102" i="14"/>
  <c r="F105" i="14"/>
  <c r="F83" i="14"/>
  <c r="F112" i="14"/>
  <c r="F113" i="14"/>
  <c r="F46" i="14"/>
  <c r="F14" i="14"/>
  <c r="F126" i="14"/>
  <c r="F80" i="14"/>
  <c r="F108" i="14"/>
  <c r="F92" i="14"/>
  <c r="F91" i="14"/>
  <c r="F31" i="14"/>
  <c r="F70" i="14"/>
  <c r="F81" i="14"/>
  <c r="F21" i="14"/>
  <c r="F117" i="14"/>
  <c r="F109" i="14"/>
  <c r="F89" i="14"/>
  <c r="F73" i="14"/>
  <c r="F11" i="14"/>
  <c r="F51" i="14"/>
  <c r="F119" i="14"/>
  <c r="F94" i="14"/>
  <c r="F36" i="14"/>
  <c r="F97" i="14"/>
  <c r="F98" i="14"/>
  <c r="F127" i="14"/>
  <c r="F118" i="14"/>
  <c r="F110" i="14"/>
  <c r="F75" i="14"/>
  <c r="F111" i="14"/>
  <c r="F66" i="14"/>
  <c r="F123" i="14"/>
  <c r="F79" i="14"/>
  <c r="F52" i="14"/>
  <c r="F38" i="14"/>
  <c r="F34" i="14"/>
  <c r="F61" i="14"/>
  <c r="F32" i="14"/>
  <c r="F95" i="14"/>
  <c r="F58" i="14"/>
  <c r="F22" i="14"/>
  <c r="F25" i="14"/>
  <c r="F125" i="14"/>
  <c r="N9" i="14"/>
  <c r="F68" i="14"/>
  <c r="F13" i="14"/>
  <c r="F85" i="14"/>
  <c r="F60" i="14"/>
  <c r="F99" i="14"/>
  <c r="F115" i="14"/>
  <c r="F24" i="14"/>
  <c r="F121" i="14"/>
  <c r="F23" i="14"/>
  <c r="F107" i="14"/>
  <c r="F28" i="14"/>
  <c r="F103" i="14"/>
  <c r="F30" i="14"/>
  <c r="F49" i="14"/>
  <c r="R106" i="14"/>
  <c r="R111" i="14"/>
  <c r="R120" i="14"/>
  <c r="R118" i="14"/>
  <c r="R90" i="14"/>
  <c r="R95" i="14"/>
  <c r="R127" i="14"/>
  <c r="Q127" i="14"/>
  <c r="Q103" i="14"/>
  <c r="R103" i="14"/>
  <c r="R88" i="14"/>
  <c r="R98" i="14"/>
  <c r="R97" i="14"/>
  <c r="R124" i="14"/>
  <c r="Q68" i="14"/>
  <c r="Q85" i="14"/>
  <c r="R85" i="14"/>
  <c r="Q119" i="14"/>
  <c r="R119" i="14"/>
  <c r="Q116" i="14"/>
  <c r="R116" i="14"/>
  <c r="Q72" i="14"/>
  <c r="R102" i="14"/>
  <c r="R99" i="14"/>
  <c r="Q59" i="14"/>
  <c r="R86" i="14"/>
  <c r="R109" i="14"/>
  <c r="R113" i="14"/>
  <c r="Q78" i="14"/>
  <c r="R121" i="14"/>
  <c r="Q100" i="14"/>
  <c r="R100" i="14"/>
  <c r="R31" i="14"/>
  <c r="Q121" i="14"/>
  <c r="Q108" i="14"/>
  <c r="Q94" i="14"/>
  <c r="Q91" i="14"/>
  <c r="Q124" i="14"/>
  <c r="Q98" i="14"/>
  <c r="Q95" i="14"/>
  <c r="Q77" i="14"/>
  <c r="Q118" i="14"/>
  <c r="Q120" i="14"/>
  <c r="Q111" i="14"/>
  <c r="Q106" i="14"/>
  <c r="Q109" i="14"/>
  <c r="Q102" i="14"/>
  <c r="L11" i="14" l="1"/>
  <c r="K23" i="14"/>
  <c r="K21" i="14"/>
  <c r="J9" i="14"/>
  <c r="H14" i="14"/>
  <c r="K24" i="14"/>
  <c r="K17" i="14"/>
  <c r="K15" i="14"/>
  <c r="K14" i="14"/>
  <c r="K12" i="14"/>
  <c r="M13" i="14"/>
  <c r="M18" i="14"/>
  <c r="M20" i="14"/>
  <c r="H11" i="14"/>
  <c r="H22" i="14"/>
  <c r="M22" i="14"/>
  <c r="H13" i="14"/>
  <c r="K9" i="14"/>
  <c r="N20" i="14"/>
  <c r="N21" i="14"/>
  <c r="K22" i="14"/>
  <c r="H9" i="14"/>
  <c r="H21" i="14"/>
  <c r="N19" i="14"/>
  <c r="N16" i="14"/>
  <c r="K20" i="14"/>
  <c r="K13" i="14"/>
  <c r="K10" i="14"/>
  <c r="M16" i="14"/>
  <c r="M21" i="14"/>
  <c r="R33" i="14"/>
  <c r="Q33" i="14"/>
  <c r="R35" i="14"/>
  <c r="L9" i="14"/>
  <c r="R64" i="14"/>
  <c r="Q56" i="14"/>
  <c r="P38" i="14"/>
  <c r="P58" i="14"/>
  <c r="L49" i="14"/>
  <c r="L14" i="14"/>
  <c r="L46" i="14"/>
  <c r="L12" i="14"/>
  <c r="L51" i="14"/>
  <c r="L38" i="14"/>
  <c r="Q32" i="14"/>
  <c r="I47" i="14"/>
  <c r="I46" i="14"/>
  <c r="I39" i="14"/>
  <c r="P24" i="14"/>
  <c r="R38" i="14"/>
  <c r="P10" i="14"/>
  <c r="P55" i="14"/>
  <c r="P49" i="14"/>
  <c r="P52" i="14"/>
  <c r="R42" i="14"/>
  <c r="Q44" i="14"/>
  <c r="P62" i="14"/>
  <c r="Q45" i="14"/>
  <c r="Q7" i="1"/>
  <c r="Q9" i="14" s="1"/>
  <c r="Q23" i="14"/>
  <c r="Q48" i="14"/>
  <c r="R58" i="14"/>
  <c r="Q36" i="14"/>
  <c r="L59" i="14"/>
  <c r="L40" i="14"/>
  <c r="L32" i="14"/>
  <c r="L10" i="14"/>
  <c r="L23" i="14"/>
  <c r="L58" i="14"/>
  <c r="L24" i="14"/>
  <c r="L55" i="14"/>
  <c r="L30" i="14"/>
  <c r="L33" i="14"/>
  <c r="L56" i="14"/>
  <c r="L62" i="14"/>
  <c r="O64" i="14"/>
  <c r="O11" i="14"/>
  <c r="O55" i="14"/>
  <c r="I22" i="14"/>
  <c r="I25" i="14"/>
  <c r="P39" i="14"/>
  <c r="I50" i="14"/>
  <c r="I42" i="14"/>
  <c r="I24" i="14"/>
  <c r="I31" i="14"/>
  <c r="I14" i="14"/>
  <c r="P34" i="14"/>
  <c r="L63" i="14"/>
  <c r="I38" i="14"/>
  <c r="I23" i="14"/>
  <c r="I45" i="14"/>
  <c r="I62" i="14"/>
  <c r="I13" i="14"/>
  <c r="I27" i="14"/>
  <c r="I12" i="14"/>
  <c r="Q16" i="14"/>
  <c r="P46" i="14"/>
  <c r="Q61" i="14"/>
  <c r="P42" i="14"/>
  <c r="P44" i="14"/>
  <c r="P47" i="14"/>
  <c r="P45" i="14"/>
  <c r="P9" i="14"/>
  <c r="P23" i="14"/>
  <c r="Q12" i="1"/>
  <c r="R12" i="1" s="1"/>
  <c r="R14" i="14" s="1"/>
  <c r="P48" i="14"/>
  <c r="P36" i="14"/>
  <c r="L18" i="14"/>
  <c r="I21" i="14"/>
  <c r="I44" i="14"/>
  <c r="I54" i="14"/>
  <c r="I48" i="14"/>
  <c r="I37" i="14"/>
  <c r="I52" i="14"/>
  <c r="I36" i="14"/>
  <c r="I29" i="14"/>
  <c r="I53" i="14"/>
  <c r="I64" i="14"/>
  <c r="I17" i="14"/>
  <c r="I40" i="14"/>
  <c r="O9" i="14"/>
  <c r="P60" i="14"/>
  <c r="Q8" i="1"/>
  <c r="R8" i="1" s="1"/>
  <c r="R10" i="14" s="1"/>
  <c r="Q49" i="14"/>
  <c r="P50" i="14"/>
  <c r="P35" i="14"/>
  <c r="P59" i="14"/>
  <c r="P15" i="14"/>
  <c r="P28" i="14"/>
  <c r="P31" i="14"/>
  <c r="L27" i="14"/>
  <c r="L60" i="14"/>
  <c r="L47" i="14"/>
  <c r="L54" i="14"/>
  <c r="L39" i="14"/>
  <c r="L26" i="14"/>
  <c r="O40" i="14"/>
  <c r="O21" i="14"/>
  <c r="O48" i="14"/>
  <c r="O22" i="14"/>
  <c r="O13" i="14"/>
  <c r="O26" i="14"/>
  <c r="O42" i="14"/>
  <c r="I19" i="14"/>
  <c r="I26" i="14"/>
  <c r="I49" i="14"/>
  <c r="I60" i="14"/>
  <c r="I43" i="14"/>
  <c r="I33" i="14"/>
  <c r="I18" i="14"/>
  <c r="L52" i="14"/>
  <c r="I59" i="14"/>
  <c r="I57" i="14"/>
  <c r="I51" i="14"/>
  <c r="I61" i="14"/>
  <c r="I35" i="14"/>
  <c r="Q40" i="12"/>
  <c r="O40" i="12" s="1"/>
  <c r="B40" i="12" s="1"/>
  <c r="A40" i="12" s="1"/>
  <c r="R60" i="14"/>
  <c r="B24" i="18"/>
  <c r="A24" i="18" s="1"/>
  <c r="B90" i="18"/>
  <c r="H19" i="18"/>
  <c r="F19" i="18"/>
  <c r="D19" i="18"/>
  <c r="E19" i="18"/>
  <c r="G19" i="18"/>
  <c r="C19" i="18"/>
  <c r="P19" i="18" s="1"/>
  <c r="B159" i="18"/>
  <c r="B56" i="18"/>
  <c r="B123" i="18"/>
  <c r="Q38" i="14"/>
  <c r="R48" i="14"/>
  <c r="O47" i="14"/>
  <c r="O33" i="14"/>
  <c r="O52" i="14"/>
  <c r="O16" i="14"/>
  <c r="O49" i="14"/>
  <c r="O71" i="14"/>
  <c r="O60" i="14"/>
  <c r="O44" i="14"/>
  <c r="O75" i="14"/>
  <c r="O76" i="14"/>
  <c r="O12" i="14"/>
  <c r="O79" i="14"/>
  <c r="O85" i="14"/>
  <c r="O28" i="14"/>
  <c r="O67" i="14"/>
  <c r="O81" i="14"/>
  <c r="O66" i="14"/>
  <c r="O59" i="14"/>
  <c r="O86" i="14"/>
  <c r="O51" i="14"/>
  <c r="N67" i="14"/>
  <c r="Q58" i="14"/>
  <c r="Q71" i="14"/>
  <c r="R49" i="14"/>
  <c r="R23" i="14"/>
  <c r="O14" i="14"/>
  <c r="O24" i="14"/>
  <c r="O41" i="14"/>
  <c r="O65" i="14"/>
  <c r="O87" i="14"/>
  <c r="O37" i="14"/>
  <c r="O80" i="14"/>
  <c r="O78" i="14"/>
  <c r="O29" i="14"/>
  <c r="O45" i="14"/>
  <c r="O10" i="14"/>
  <c r="O20" i="14"/>
  <c r="O77" i="14"/>
  <c r="O63" i="14"/>
  <c r="O74" i="14"/>
  <c r="O39" i="14"/>
  <c r="O34" i="14"/>
  <c r="O61" i="14"/>
  <c r="O27" i="14"/>
  <c r="R7" i="1"/>
  <c r="R9" i="14" s="1"/>
  <c r="R67" i="14"/>
  <c r="R84" i="14"/>
  <c r="Q42" i="14"/>
  <c r="O32" i="14"/>
  <c r="O62" i="14"/>
  <c r="O38" i="14"/>
  <c r="O70" i="14"/>
  <c r="O18" i="14"/>
  <c r="O69" i="14"/>
  <c r="O50" i="14"/>
  <c r="O73" i="14"/>
  <c r="O31" i="14"/>
  <c r="O30" i="14"/>
  <c r="O36" i="14"/>
  <c r="O56" i="14"/>
  <c r="O58" i="14"/>
  <c r="O82" i="14"/>
  <c r="O19" i="14"/>
  <c r="O72" i="14"/>
  <c r="O25" i="14"/>
  <c r="O23" i="14"/>
  <c r="O54" i="14"/>
  <c r="N34" i="14"/>
  <c r="N45" i="14"/>
  <c r="Q82" i="14"/>
  <c r="N18" i="14"/>
  <c r="N86" i="14"/>
  <c r="N43" i="14"/>
  <c r="Q64" i="14"/>
  <c r="R56" i="14"/>
  <c r="Q80" i="14"/>
  <c r="H40" i="14"/>
  <c r="H50" i="14"/>
  <c r="H84" i="14"/>
  <c r="H88" i="14"/>
  <c r="H55" i="14"/>
  <c r="N17" i="14"/>
  <c r="H52" i="14"/>
  <c r="H41" i="14"/>
  <c r="H53" i="14"/>
  <c r="H24" i="14"/>
  <c r="H15" i="14"/>
  <c r="H59" i="14"/>
  <c r="H10" i="14"/>
  <c r="H33" i="14"/>
  <c r="H18" i="14"/>
  <c r="H48" i="14"/>
  <c r="H60" i="14"/>
  <c r="H19" i="14"/>
  <c r="N23" i="14"/>
  <c r="H54" i="14"/>
  <c r="H12" i="14"/>
  <c r="H25" i="14"/>
  <c r="H61" i="14"/>
  <c r="H72" i="14"/>
  <c r="H42" i="14"/>
  <c r="H57" i="14"/>
  <c r="H73" i="14"/>
  <c r="H34" i="14"/>
  <c r="H32" i="14"/>
  <c r="H83" i="14"/>
  <c r="H66" i="14"/>
  <c r="H86" i="14"/>
  <c r="Q83" i="14"/>
  <c r="M36" i="14"/>
  <c r="M48" i="14"/>
  <c r="M80" i="14"/>
  <c r="M49" i="14"/>
  <c r="M59" i="14"/>
  <c r="M75" i="14"/>
  <c r="M88" i="14"/>
  <c r="M43" i="14"/>
  <c r="M79" i="14"/>
  <c r="M24" i="14"/>
  <c r="M34" i="14"/>
  <c r="M94" i="14"/>
  <c r="M84" i="14"/>
  <c r="M64" i="14"/>
  <c r="M30" i="14"/>
  <c r="M99" i="14"/>
  <c r="M29" i="14"/>
  <c r="M76" i="14"/>
  <c r="M82" i="14"/>
  <c r="M19" i="14"/>
  <c r="M98" i="14"/>
  <c r="M23" i="14"/>
  <c r="M71" i="14"/>
  <c r="M62" i="14"/>
  <c r="M90" i="14"/>
  <c r="I56" i="14"/>
  <c r="I86" i="14"/>
  <c r="M46" i="14"/>
  <c r="M105" i="14"/>
  <c r="I34" i="14"/>
  <c r="M50" i="14"/>
  <c r="M89" i="14"/>
  <c r="M91" i="14"/>
  <c r="M83" i="14"/>
  <c r="M72" i="14"/>
  <c r="M67" i="14"/>
  <c r="M44" i="14"/>
  <c r="M78" i="14"/>
  <c r="M73" i="14"/>
  <c r="M12" i="14"/>
  <c r="J87" i="14"/>
  <c r="M60" i="14"/>
  <c r="M81" i="14"/>
  <c r="B159" i="12"/>
  <c r="B124" i="12"/>
  <c r="B89" i="12"/>
  <c r="B3" i="12"/>
  <c r="T1" i="1"/>
  <c r="Q10" i="14"/>
  <c r="Q28" i="14"/>
  <c r="Q14" i="14"/>
  <c r="Q112" i="14"/>
  <c r="R112" i="14"/>
  <c r="R15" i="14"/>
  <c r="J80" i="14"/>
  <c r="J125" i="14"/>
  <c r="J99" i="14"/>
  <c r="J94" i="14"/>
  <c r="J110" i="14"/>
  <c r="J50" i="14"/>
  <c r="R50" i="14"/>
  <c r="J30" i="14"/>
  <c r="J40" i="14"/>
  <c r="J32" i="14"/>
  <c r="J81" i="14"/>
  <c r="J77" i="14"/>
  <c r="J95" i="14"/>
  <c r="J122" i="14"/>
  <c r="J11" i="14"/>
  <c r="Q47" i="14"/>
  <c r="R47" i="14"/>
  <c r="B11" i="12"/>
  <c r="A10" i="12"/>
  <c r="J42" i="14"/>
  <c r="J89" i="14"/>
  <c r="J117" i="14"/>
  <c r="J51" i="14"/>
  <c r="J60" i="14"/>
  <c r="J114" i="14"/>
  <c r="J54" i="14"/>
  <c r="J90" i="14"/>
  <c r="J116" i="14"/>
  <c r="J75" i="14"/>
  <c r="J18" i="14"/>
  <c r="J123" i="14"/>
  <c r="J47" i="14"/>
  <c r="J85" i="14"/>
  <c r="J64" i="14"/>
  <c r="J86" i="14"/>
  <c r="J106" i="14"/>
  <c r="J36" i="14"/>
  <c r="J111" i="14"/>
  <c r="J33" i="14"/>
  <c r="J16" i="14"/>
  <c r="J38" i="14"/>
  <c r="J92" i="14"/>
  <c r="J91" i="14"/>
  <c r="J96" i="14"/>
  <c r="J21" i="14"/>
  <c r="J25" i="14"/>
  <c r="J115" i="14"/>
  <c r="J65" i="14"/>
  <c r="J97" i="14"/>
  <c r="J70" i="14"/>
  <c r="J31" i="14"/>
  <c r="J26" i="14"/>
  <c r="J55" i="14"/>
  <c r="J127" i="14"/>
  <c r="J104" i="14"/>
  <c r="J20" i="14"/>
  <c r="J15" i="14"/>
  <c r="J74" i="14"/>
  <c r="J68" i="14"/>
  <c r="J12" i="14"/>
  <c r="J13" i="14"/>
  <c r="J98" i="14"/>
  <c r="J73" i="14"/>
  <c r="J34" i="14"/>
  <c r="J84" i="14"/>
  <c r="J44" i="14"/>
  <c r="J52" i="14"/>
  <c r="J59" i="14"/>
  <c r="J35" i="14"/>
  <c r="J120" i="14"/>
  <c r="J72" i="14"/>
  <c r="J102" i="14"/>
  <c r="J107" i="14"/>
  <c r="J43" i="14"/>
  <c r="J14" i="14"/>
  <c r="J66" i="14"/>
  <c r="J79" i="14"/>
  <c r="J103" i="14"/>
  <c r="J119" i="14"/>
  <c r="J108" i="14"/>
  <c r="J19" i="14"/>
  <c r="J45" i="14"/>
  <c r="J39" i="14"/>
  <c r="J82" i="14"/>
  <c r="J112" i="14"/>
  <c r="J121" i="14"/>
  <c r="J22" i="14"/>
  <c r="J128" i="14"/>
  <c r="J76" i="14"/>
  <c r="J100" i="14"/>
  <c r="J67" i="14"/>
  <c r="J69" i="14"/>
  <c r="J105" i="14"/>
  <c r="J49" i="14"/>
  <c r="J37" i="14"/>
  <c r="J109" i="14"/>
  <c r="J124" i="14"/>
  <c r="J57" i="14"/>
  <c r="J27" i="14"/>
  <c r="J71" i="14"/>
  <c r="J28" i="14"/>
  <c r="J58" i="14"/>
  <c r="J62" i="14"/>
  <c r="J113" i="14"/>
  <c r="J23" i="14"/>
  <c r="J10" i="14"/>
  <c r="J48" i="14"/>
  <c r="J24" i="14"/>
  <c r="J118" i="14"/>
  <c r="J41" i="14"/>
  <c r="J83" i="14"/>
  <c r="J61" i="14"/>
  <c r="J63" i="14"/>
  <c r="J46" i="14"/>
  <c r="J53" i="14"/>
  <c r="J17" i="14"/>
  <c r="J78" i="14"/>
  <c r="J29" i="14"/>
  <c r="L16" i="14"/>
  <c r="L29" i="14"/>
  <c r="L20" i="14"/>
  <c r="L122" i="14"/>
  <c r="L35" i="14"/>
  <c r="L17" i="14"/>
  <c r="L19" i="14"/>
  <c r="L125" i="14"/>
  <c r="L64" i="14"/>
  <c r="L66" i="14"/>
  <c r="L77" i="14"/>
  <c r="L123" i="14"/>
  <c r="L121" i="14"/>
  <c r="L13" i="14"/>
  <c r="L99" i="14"/>
  <c r="L69" i="14"/>
  <c r="L109" i="14"/>
  <c r="L106" i="14"/>
  <c r="L108" i="14"/>
  <c r="L112" i="14"/>
  <c r="L50" i="14"/>
  <c r="L41" i="14"/>
  <c r="L88" i="14"/>
  <c r="L53" i="14"/>
  <c r="L34" i="14"/>
  <c r="L73" i="14"/>
  <c r="L72" i="14"/>
  <c r="L126" i="14"/>
  <c r="L107" i="14"/>
  <c r="L65" i="14"/>
  <c r="L15" i="14"/>
  <c r="L45" i="14"/>
  <c r="L97" i="14"/>
  <c r="L113" i="14"/>
  <c r="L44" i="14"/>
  <c r="N54" i="14"/>
  <c r="N60" i="14"/>
  <c r="N13" i="14"/>
  <c r="N109" i="14"/>
  <c r="N12" i="14"/>
  <c r="N75" i="14"/>
  <c r="N126" i="14"/>
  <c r="N33" i="14"/>
  <c r="N48" i="14"/>
  <c r="N29" i="14"/>
  <c r="N79" i="14"/>
  <c r="N22" i="14"/>
  <c r="N15" i="14"/>
  <c r="N120" i="14"/>
  <c r="N28" i="14"/>
  <c r="N24" i="14"/>
  <c r="N116" i="14"/>
  <c r="N96" i="14"/>
  <c r="N88" i="14"/>
  <c r="N98" i="14"/>
  <c r="N111" i="14"/>
  <c r="N106" i="14"/>
  <c r="N63" i="14"/>
  <c r="N57" i="14"/>
  <c r="N102" i="14"/>
  <c r="N101" i="14"/>
  <c r="N73" i="14"/>
  <c r="N87" i="14"/>
  <c r="N14" i="14"/>
  <c r="N91" i="14"/>
  <c r="N65" i="14"/>
  <c r="N105" i="14"/>
  <c r="N62" i="14"/>
  <c r="N108" i="14"/>
  <c r="N95" i="14"/>
  <c r="N89" i="14"/>
  <c r="N31" i="14"/>
  <c r="N112" i="14"/>
  <c r="N77" i="14"/>
  <c r="N114" i="14"/>
  <c r="N92" i="14"/>
  <c r="N83" i="14"/>
  <c r="N50" i="14"/>
  <c r="N122" i="14"/>
  <c r="N37" i="14"/>
  <c r="N117" i="14"/>
  <c r="F9" i="12"/>
  <c r="G9" i="12"/>
  <c r="E9" i="12"/>
  <c r="D9" i="12"/>
  <c r="P125" i="14"/>
  <c r="P128" i="14"/>
  <c r="P54" i="14"/>
  <c r="P13" i="14"/>
  <c r="P74" i="14"/>
  <c r="P25" i="14"/>
  <c r="P19" i="14"/>
  <c r="P12" i="14"/>
  <c r="P20" i="14"/>
  <c r="P123" i="14"/>
  <c r="P66" i="14"/>
  <c r="P53" i="14"/>
  <c r="P122" i="14"/>
  <c r="P107" i="14"/>
  <c r="P76" i="14"/>
  <c r="P27" i="14"/>
  <c r="P81" i="14"/>
  <c r="P30" i="14"/>
  <c r="P22" i="14"/>
  <c r="P93" i="14"/>
  <c r="P40" i="14"/>
  <c r="P37" i="14"/>
  <c r="P41" i="14"/>
  <c r="P26" i="14"/>
  <c r="P18" i="14"/>
  <c r="P92" i="14"/>
  <c r="P11" i="14"/>
  <c r="P51" i="14"/>
  <c r="P21" i="14"/>
  <c r="P70" i="14"/>
  <c r="P126" i="14"/>
  <c r="P110" i="14"/>
  <c r="P29" i="14"/>
  <c r="P63" i="14"/>
  <c r="P65" i="14"/>
  <c r="P69" i="14"/>
  <c r="P57" i="14"/>
  <c r="P32" i="14"/>
  <c r="P33" i="14"/>
  <c r="P89" i="14"/>
  <c r="P115" i="14"/>
  <c r="R2" i="1"/>
  <c r="R16" i="14"/>
  <c r="R101" i="14"/>
  <c r="Q11" i="1"/>
  <c r="Q9" i="1"/>
  <c r="Q10" i="1"/>
  <c r="B66" i="12"/>
  <c r="A65" i="12"/>
  <c r="B3" i="14"/>
  <c r="E2" i="13"/>
  <c r="Q52" i="14" l="1"/>
  <c r="R52" i="14"/>
  <c r="R44" i="14"/>
  <c r="R45" i="14"/>
  <c r="R62" i="14"/>
  <c r="Q62" i="14"/>
  <c r="R55" i="14"/>
  <c r="Q55" i="14"/>
  <c r="Q46" i="14"/>
  <c r="R46" i="14"/>
  <c r="R24" i="14"/>
  <c r="Q24" i="14"/>
  <c r="R32" i="14"/>
  <c r="R61" i="14"/>
  <c r="R36" i="14"/>
  <c r="P2" i="18"/>
  <c r="B160" i="18"/>
  <c r="E20" i="18"/>
  <c r="G20" i="18"/>
  <c r="H20" i="18"/>
  <c r="D20" i="18"/>
  <c r="C20" i="18"/>
  <c r="P20" i="18" s="1"/>
  <c r="F20" i="18"/>
  <c r="B91" i="18"/>
  <c r="B57" i="18"/>
  <c r="B25" i="18"/>
  <c r="A25" i="18" s="1"/>
  <c r="B124" i="18"/>
  <c r="B160" i="12"/>
  <c r="B125" i="12"/>
  <c r="B90" i="12"/>
  <c r="Q75" i="12"/>
  <c r="E10" i="12"/>
  <c r="C10" i="12"/>
  <c r="M10" i="12" s="1"/>
  <c r="D10" i="12"/>
  <c r="F10" i="12"/>
  <c r="G10" i="12"/>
  <c r="H10" i="12"/>
  <c r="B12" i="12"/>
  <c r="A11" i="12"/>
  <c r="S2" i="14"/>
  <c r="M2" i="12"/>
  <c r="R54" i="14"/>
  <c r="Q54" i="14"/>
  <c r="Q66" i="14"/>
  <c r="R66" i="14"/>
  <c r="R9" i="1"/>
  <c r="R11" i="14" s="1"/>
  <c r="Q11" i="14"/>
  <c r="R93" i="14"/>
  <c r="Q93" i="14"/>
  <c r="R26" i="14"/>
  <c r="Q26" i="14"/>
  <c r="R128" i="14"/>
  <c r="Q128" i="14"/>
  <c r="Q34" i="14"/>
  <c r="R34" i="14"/>
  <c r="R53" i="14"/>
  <c r="Q53" i="14"/>
  <c r="R63" i="14"/>
  <c r="Q63" i="14"/>
  <c r="Q43" i="14"/>
  <c r="R43" i="14"/>
  <c r="Q30" i="14"/>
  <c r="R30" i="14"/>
  <c r="R126" i="14"/>
  <c r="Q126" i="14"/>
  <c r="R76" i="14"/>
  <c r="Q76" i="14"/>
  <c r="R25" i="14"/>
  <c r="Q25" i="14"/>
  <c r="H65" i="12"/>
  <c r="D65" i="12"/>
  <c r="G65" i="12"/>
  <c r="C65" i="12"/>
  <c r="M65" i="12" s="1"/>
  <c r="F65" i="12"/>
  <c r="E65" i="12"/>
  <c r="R22" i="14"/>
  <c r="Q22" i="14"/>
  <c r="R81" i="14"/>
  <c r="Q81" i="14"/>
  <c r="Q122" i="14"/>
  <c r="R122" i="14"/>
  <c r="R39" i="14"/>
  <c r="Q39" i="14"/>
  <c r="Q117" i="14"/>
  <c r="R117" i="14"/>
  <c r="R104" i="14"/>
  <c r="Q104" i="14"/>
  <c r="R21" i="14"/>
  <c r="Q21" i="14"/>
  <c r="Q29" i="14"/>
  <c r="R29" i="14"/>
  <c r="R11" i="1"/>
  <c r="R13" i="14" s="1"/>
  <c r="Q13" i="14"/>
  <c r="R105" i="14"/>
  <c r="Q105" i="14"/>
  <c r="R107" i="14"/>
  <c r="Q107" i="14"/>
  <c r="Q89" i="14"/>
  <c r="R89" i="14"/>
  <c r="Q17" i="14"/>
  <c r="R17" i="14"/>
  <c r="Q87" i="14"/>
  <c r="R87" i="14"/>
  <c r="R51" i="14"/>
  <c r="Q51" i="14"/>
  <c r="R37" i="14"/>
  <c r="Q37" i="14"/>
  <c r="R74" i="14"/>
  <c r="Q74" i="14"/>
  <c r="Q115" i="14"/>
  <c r="R115" i="14"/>
  <c r="R57" i="14"/>
  <c r="Q57" i="14"/>
  <c r="R27" i="14"/>
  <c r="Q27" i="14"/>
  <c r="Q123" i="14"/>
  <c r="R123" i="14"/>
  <c r="R125" i="14"/>
  <c r="Q125" i="14"/>
  <c r="R41" i="14"/>
  <c r="Q41" i="14"/>
  <c r="Q110" i="14"/>
  <c r="R110" i="14"/>
  <c r="B67" i="12"/>
  <c r="A66" i="12"/>
  <c r="Q19" i="14"/>
  <c r="R19" i="14"/>
  <c r="Q12" i="14"/>
  <c r="R10" i="1"/>
  <c r="R12" i="14" s="1"/>
  <c r="Q40" i="14"/>
  <c r="R40" i="14"/>
  <c r="Q92" i="14"/>
  <c r="R92" i="14"/>
  <c r="R69" i="14"/>
  <c r="Q69" i="14"/>
  <c r="Q18" i="14"/>
  <c r="R18" i="14"/>
  <c r="R114" i="14"/>
  <c r="Q114" i="14"/>
  <c r="R20" i="14"/>
  <c r="Q20" i="14"/>
  <c r="Q65" i="14"/>
  <c r="R65" i="14"/>
  <c r="Q73" i="14"/>
  <c r="R73" i="14"/>
  <c r="R75" i="14"/>
  <c r="Q75" i="14"/>
  <c r="R79" i="14"/>
  <c r="Q79" i="14"/>
  <c r="A26" i="18" l="1"/>
  <c r="B26" i="18"/>
  <c r="B92" i="18"/>
  <c r="B161" i="18"/>
  <c r="B125" i="18"/>
  <c r="B58" i="18"/>
  <c r="F21" i="18"/>
  <c r="H21" i="18"/>
  <c r="D21" i="18"/>
  <c r="G21" i="18"/>
  <c r="C21" i="18"/>
  <c r="P21" i="18" s="1"/>
  <c r="E21" i="18"/>
  <c r="B161" i="12"/>
  <c r="O75" i="12"/>
  <c r="B75" i="12" s="1"/>
  <c r="A75" i="12" s="1"/>
  <c r="B126" i="12"/>
  <c r="B91" i="12"/>
  <c r="G11" i="12"/>
  <c r="F11" i="12"/>
  <c r="D11" i="12"/>
  <c r="C11" i="12"/>
  <c r="M11" i="12" s="1"/>
  <c r="E11" i="12"/>
  <c r="H11" i="12"/>
  <c r="B13" i="12"/>
  <c r="A12" i="12"/>
  <c r="G66" i="12"/>
  <c r="E66" i="12"/>
  <c r="C66" i="12"/>
  <c r="M66" i="12" s="1"/>
  <c r="D66" i="12"/>
  <c r="H66" i="12"/>
  <c r="F66" i="12"/>
  <c r="B68" i="12"/>
  <c r="A67" i="12"/>
  <c r="G133" i="14"/>
  <c r="G132" i="14"/>
  <c r="B93" i="18" l="1"/>
  <c r="B126" i="18"/>
  <c r="B59" i="18"/>
  <c r="B162" i="18"/>
  <c r="G22" i="18"/>
  <c r="C22" i="18"/>
  <c r="P22" i="18" s="1"/>
  <c r="F22" i="18"/>
  <c r="E22" i="18"/>
  <c r="D22" i="18"/>
  <c r="H22" i="18"/>
  <c r="B27" i="18"/>
  <c r="A27" i="18" s="1"/>
  <c r="B162" i="12"/>
  <c r="B127" i="12"/>
  <c r="Q110" i="12"/>
  <c r="B92" i="12"/>
  <c r="F12" i="12"/>
  <c r="D12" i="12"/>
  <c r="G12" i="12"/>
  <c r="C12" i="12"/>
  <c r="M12" i="12" s="1"/>
  <c r="H12" i="12"/>
  <c r="E12" i="12"/>
  <c r="B14" i="12"/>
  <c r="A13" i="12"/>
  <c r="G134" i="14"/>
  <c r="H132" i="14" s="1"/>
  <c r="E67" i="12"/>
  <c r="D67" i="12"/>
  <c r="G67" i="12"/>
  <c r="F67" i="12"/>
  <c r="C67" i="12"/>
  <c r="M67" i="12" s="1"/>
  <c r="H67" i="12"/>
  <c r="B69" i="12"/>
  <c r="A68" i="12"/>
  <c r="B28" i="18" l="1"/>
  <c r="A28" i="18" s="1"/>
  <c r="F23" i="18"/>
  <c r="H23" i="18"/>
  <c r="E23" i="18"/>
  <c r="D23" i="18"/>
  <c r="C23" i="18"/>
  <c r="P23" i="18" s="1"/>
  <c r="G23" i="18"/>
  <c r="B163" i="18"/>
  <c r="B127" i="18"/>
  <c r="B94" i="18"/>
  <c r="B60" i="18"/>
  <c r="O110" i="12"/>
  <c r="B110" i="12" s="1"/>
  <c r="A110" i="12" s="1"/>
  <c r="B163" i="12"/>
  <c r="B128" i="12"/>
  <c r="B93" i="12"/>
  <c r="H133" i="14"/>
  <c r="H134" i="14" s="1"/>
  <c r="B15" i="12"/>
  <c r="A14" i="12"/>
  <c r="F13" i="12"/>
  <c r="C13" i="12"/>
  <c r="M13" i="12" s="1"/>
  <c r="D13" i="12"/>
  <c r="E13" i="12"/>
  <c r="H13" i="12"/>
  <c r="G13" i="12"/>
  <c r="E68" i="12"/>
  <c r="C68" i="12"/>
  <c r="M68" i="12" s="1"/>
  <c r="F68" i="12"/>
  <c r="H68" i="12"/>
  <c r="D68" i="12"/>
  <c r="G68" i="12"/>
  <c r="B70" i="12"/>
  <c r="A69" i="12"/>
  <c r="B61" i="18" l="1"/>
  <c r="A61" i="18" s="1"/>
  <c r="B95" i="18"/>
  <c r="A95" i="18" s="1"/>
  <c r="B164" i="18"/>
  <c r="A164" i="18" s="1"/>
  <c r="B29" i="18"/>
  <c r="A29" i="18" s="1"/>
  <c r="B128" i="18"/>
  <c r="E24" i="18"/>
  <c r="G24" i="18"/>
  <c r="H24" i="18"/>
  <c r="D24" i="18"/>
  <c r="C24" i="18"/>
  <c r="P24" i="18" s="1"/>
  <c r="F24" i="18"/>
  <c r="B164" i="12"/>
  <c r="Q145" i="12"/>
  <c r="O145" i="12" s="1"/>
  <c r="B145" i="12" s="1"/>
  <c r="A145" i="12" s="1"/>
  <c r="B129" i="12"/>
  <c r="B94" i="12"/>
  <c r="C14" i="12"/>
  <c r="M14" i="12" s="1"/>
  <c r="D14" i="12"/>
  <c r="E14" i="12"/>
  <c r="F14" i="12"/>
  <c r="G14" i="12"/>
  <c r="H14" i="12"/>
  <c r="B16" i="12"/>
  <c r="A15" i="12"/>
  <c r="D69" i="12"/>
  <c r="C69" i="12"/>
  <c r="M69" i="12" s="1"/>
  <c r="G69" i="12"/>
  <c r="H69" i="12"/>
  <c r="F69" i="12"/>
  <c r="E69" i="12"/>
  <c r="B71" i="12"/>
  <c r="A70" i="12"/>
  <c r="B30" i="18" l="1"/>
  <c r="A30" i="18" s="1"/>
  <c r="B96" i="18"/>
  <c r="A96" i="18" s="1"/>
  <c r="B129" i="18"/>
  <c r="A129" i="18" s="1"/>
  <c r="B165" i="18"/>
  <c r="A165" i="18" s="1"/>
  <c r="B62" i="18"/>
  <c r="A62" i="18" s="1"/>
  <c r="H25" i="18"/>
  <c r="D25" i="18"/>
  <c r="F25" i="18"/>
  <c r="G25" i="18"/>
  <c r="C25" i="18"/>
  <c r="P25" i="18" s="1"/>
  <c r="E25" i="18"/>
  <c r="B165" i="12"/>
  <c r="B130" i="12"/>
  <c r="B95" i="12"/>
  <c r="G15" i="12"/>
  <c r="F15" i="12"/>
  <c r="D15" i="12"/>
  <c r="E15" i="12"/>
  <c r="C15" i="12"/>
  <c r="M15" i="12" s="1"/>
  <c r="H15" i="12"/>
  <c r="B17" i="12"/>
  <c r="A16" i="12"/>
  <c r="D70" i="12"/>
  <c r="E70" i="12"/>
  <c r="F70" i="12"/>
  <c r="H70" i="12"/>
  <c r="C70" i="12"/>
  <c r="M70" i="12" s="1"/>
  <c r="G70" i="12"/>
  <c r="B72" i="12"/>
  <c r="A71" i="12"/>
  <c r="B166" i="18" l="1"/>
  <c r="A166" i="18" s="1"/>
  <c r="B97" i="18"/>
  <c r="A97" i="18" s="1"/>
  <c r="B63" i="18"/>
  <c r="A63" i="18" s="1"/>
  <c r="G26" i="18"/>
  <c r="C26" i="18"/>
  <c r="P26" i="18" s="1"/>
  <c r="E26" i="18"/>
  <c r="F26" i="18"/>
  <c r="H26" i="18"/>
  <c r="D26" i="18"/>
  <c r="B130" i="18"/>
  <c r="A130" i="18" s="1"/>
  <c r="B31" i="18"/>
  <c r="A31" i="18" s="1"/>
  <c r="B166" i="12"/>
  <c r="B131" i="12"/>
  <c r="B96" i="12"/>
  <c r="G16" i="12"/>
  <c r="C16" i="12"/>
  <c r="M16" i="12" s="1"/>
  <c r="H16" i="12"/>
  <c r="E16" i="12"/>
  <c r="D16" i="12"/>
  <c r="F16" i="12"/>
  <c r="B18" i="12"/>
  <c r="A17" i="12"/>
  <c r="C71" i="12"/>
  <c r="M71" i="12" s="1"/>
  <c r="D71" i="12"/>
  <c r="E71" i="12"/>
  <c r="H71" i="12"/>
  <c r="F71" i="12"/>
  <c r="G71" i="12"/>
  <c r="A72" i="12"/>
  <c r="B73" i="12"/>
  <c r="B98" i="18" l="1"/>
  <c r="A98" i="18" s="1"/>
  <c r="B131" i="18"/>
  <c r="A131" i="18" s="1"/>
  <c r="B32" i="18"/>
  <c r="A32" i="18" s="1"/>
  <c r="D27" i="18"/>
  <c r="F27" i="18"/>
  <c r="H27" i="18"/>
  <c r="E27" i="18"/>
  <c r="G27" i="18"/>
  <c r="C27" i="18"/>
  <c r="P27" i="18" s="1"/>
  <c r="B64" i="18"/>
  <c r="A64" i="18" s="1"/>
  <c r="B167" i="18"/>
  <c r="A167" i="18" s="1"/>
  <c r="B167" i="12"/>
  <c r="B132" i="12"/>
  <c r="B97" i="12"/>
  <c r="F17" i="12"/>
  <c r="D17" i="12"/>
  <c r="C17" i="12"/>
  <c r="M17" i="12" s="1"/>
  <c r="H17" i="12"/>
  <c r="E17" i="12"/>
  <c r="G17" i="12"/>
  <c r="B19" i="12"/>
  <c r="A18" i="12"/>
  <c r="G72" i="12"/>
  <c r="H72" i="12"/>
  <c r="C72" i="12"/>
  <c r="M72" i="12" s="1"/>
  <c r="D72" i="12"/>
  <c r="E72" i="12"/>
  <c r="F72" i="12"/>
  <c r="A73" i="12"/>
  <c r="B74" i="12"/>
  <c r="A74" i="12" s="1"/>
  <c r="B168" i="18" l="1"/>
  <c r="A168" i="18" s="1"/>
  <c r="B132" i="18"/>
  <c r="A132" i="18" s="1"/>
  <c r="B65" i="18"/>
  <c r="A65" i="18" s="1"/>
  <c r="E28" i="18"/>
  <c r="H28" i="18"/>
  <c r="D28" i="18"/>
  <c r="G28" i="18"/>
  <c r="C28" i="18"/>
  <c r="P28" i="18" s="1"/>
  <c r="F28" i="18"/>
  <c r="B33" i="18"/>
  <c r="A33" i="18" s="1"/>
  <c r="B99" i="18"/>
  <c r="A99" i="18" s="1"/>
  <c r="B168" i="12"/>
  <c r="B133" i="12"/>
  <c r="B98" i="12"/>
  <c r="E18" i="12"/>
  <c r="G18" i="12"/>
  <c r="F18" i="12"/>
  <c r="C18" i="12"/>
  <c r="M18" i="12" s="1"/>
  <c r="D18" i="12"/>
  <c r="H18" i="12"/>
  <c r="B20" i="12"/>
  <c r="A19" i="12"/>
  <c r="G74" i="12"/>
  <c r="C74" i="12"/>
  <c r="M74" i="12" s="1"/>
  <c r="F74" i="12"/>
  <c r="D74" i="12"/>
  <c r="E74" i="12"/>
  <c r="H74" i="12"/>
  <c r="F73" i="12"/>
  <c r="E73" i="12"/>
  <c r="C73" i="12"/>
  <c r="M73" i="12" s="1"/>
  <c r="D73" i="12"/>
  <c r="G73" i="12"/>
  <c r="H73" i="12"/>
  <c r="B100" i="18" l="1"/>
  <c r="A100" i="18" s="1"/>
  <c r="B133" i="18"/>
  <c r="A133" i="18" s="1"/>
  <c r="F32" i="18"/>
  <c r="E32" i="18"/>
  <c r="G32" i="18"/>
  <c r="H32" i="18"/>
  <c r="D32" i="18"/>
  <c r="C32" i="18"/>
  <c r="P32" i="18" s="1"/>
  <c r="B34" i="18"/>
  <c r="A34" i="18" s="1"/>
  <c r="B66" i="18"/>
  <c r="A66" i="18" s="1"/>
  <c r="B169" i="18"/>
  <c r="A169" i="18" s="1"/>
  <c r="H29" i="18"/>
  <c r="D29" i="18"/>
  <c r="G29" i="18"/>
  <c r="C29" i="18"/>
  <c r="P29" i="18" s="1"/>
  <c r="F29" i="18"/>
  <c r="E29" i="18"/>
  <c r="B169" i="12"/>
  <c r="B134" i="12"/>
  <c r="B99" i="12"/>
  <c r="G19" i="12"/>
  <c r="E19" i="12"/>
  <c r="H19" i="12"/>
  <c r="F19" i="12"/>
  <c r="C19" i="12"/>
  <c r="M19" i="12" s="1"/>
  <c r="D19" i="12"/>
  <c r="B21" i="12"/>
  <c r="A20" i="12"/>
  <c r="B170" i="18" l="1"/>
  <c r="A170" i="18" s="1"/>
  <c r="B35" i="18"/>
  <c r="A35" i="18" s="1"/>
  <c r="G30" i="18"/>
  <c r="C30" i="18"/>
  <c r="P30" i="18" s="1"/>
  <c r="E30" i="18"/>
  <c r="F30" i="18"/>
  <c r="D30" i="18"/>
  <c r="H30" i="18"/>
  <c r="E33" i="18"/>
  <c r="H33" i="18"/>
  <c r="D33" i="18"/>
  <c r="F33" i="18"/>
  <c r="G33" i="18"/>
  <c r="C33" i="18"/>
  <c r="P33" i="18" s="1"/>
  <c r="B134" i="18"/>
  <c r="A134" i="18" s="1"/>
  <c r="B67" i="18"/>
  <c r="A67" i="18" s="1"/>
  <c r="B101" i="18"/>
  <c r="A101" i="18" s="1"/>
  <c r="B170" i="12"/>
  <c r="B135" i="12"/>
  <c r="B100" i="12"/>
  <c r="B22" i="12"/>
  <c r="A21" i="12"/>
  <c r="C20" i="12"/>
  <c r="M20" i="12" s="1"/>
  <c r="F20" i="12"/>
  <c r="H20" i="12"/>
  <c r="G20" i="12"/>
  <c r="E20" i="12"/>
  <c r="D20" i="12"/>
  <c r="H34" i="18" l="1"/>
  <c r="D34" i="18"/>
  <c r="G34" i="18"/>
  <c r="C34" i="18"/>
  <c r="P34" i="18" s="1"/>
  <c r="E34" i="18"/>
  <c r="F34" i="18"/>
  <c r="B68" i="18"/>
  <c r="A68" i="18" s="1"/>
  <c r="B102" i="18"/>
  <c r="A102" i="18" s="1"/>
  <c r="G31" i="18"/>
  <c r="F31" i="18"/>
  <c r="H31" i="18"/>
  <c r="E31" i="18"/>
  <c r="D31" i="18"/>
  <c r="C31" i="18"/>
  <c r="P31" i="18" s="1"/>
  <c r="B36" i="18"/>
  <c r="A36" i="18" s="1"/>
  <c r="E100" i="18"/>
  <c r="H100" i="18"/>
  <c r="D100" i="18"/>
  <c r="G100" i="18"/>
  <c r="C100" i="18"/>
  <c r="P100" i="18" s="1"/>
  <c r="F100" i="18"/>
  <c r="B135" i="18"/>
  <c r="A135" i="18" s="1"/>
  <c r="H66" i="18"/>
  <c r="D66" i="18"/>
  <c r="G66" i="18"/>
  <c r="C66" i="18"/>
  <c r="P66" i="18" s="1"/>
  <c r="F66" i="18"/>
  <c r="E66" i="18"/>
  <c r="B171" i="18"/>
  <c r="A171" i="18" s="1"/>
  <c r="B171" i="12"/>
  <c r="A135" i="12"/>
  <c r="B136" i="12"/>
  <c r="A100" i="12"/>
  <c r="B101" i="12"/>
  <c r="F21" i="12"/>
  <c r="H21" i="12"/>
  <c r="G21" i="12"/>
  <c r="E21" i="12"/>
  <c r="D21" i="12"/>
  <c r="C21" i="12"/>
  <c r="M21" i="12" s="1"/>
  <c r="B23" i="12"/>
  <c r="A22" i="12"/>
  <c r="G67" i="18" l="1"/>
  <c r="C67" i="18"/>
  <c r="P67" i="18" s="1"/>
  <c r="F67" i="18"/>
  <c r="E67" i="18"/>
  <c r="H67" i="18"/>
  <c r="D67" i="18"/>
  <c r="B69" i="18"/>
  <c r="A69" i="18" s="1"/>
  <c r="B136" i="18"/>
  <c r="A136" i="18" s="1"/>
  <c r="G35" i="18"/>
  <c r="C35" i="18"/>
  <c r="P35" i="18" s="1"/>
  <c r="F35" i="18"/>
  <c r="H35" i="18"/>
  <c r="E35" i="18"/>
  <c r="D35" i="18"/>
  <c r="H101" i="18"/>
  <c r="D101" i="18"/>
  <c r="G101" i="18"/>
  <c r="C101" i="18"/>
  <c r="P101" i="18" s="1"/>
  <c r="F101" i="18"/>
  <c r="E101" i="18"/>
  <c r="B172" i="18"/>
  <c r="A172" i="18" s="1"/>
  <c r="F134" i="18"/>
  <c r="E134" i="18"/>
  <c r="H134" i="18"/>
  <c r="D134" i="18"/>
  <c r="G134" i="18"/>
  <c r="C134" i="18"/>
  <c r="P134" i="18" s="1"/>
  <c r="B37" i="18"/>
  <c r="A37" i="18" s="1"/>
  <c r="B103" i="18"/>
  <c r="A103" i="18" s="1"/>
  <c r="B172" i="12"/>
  <c r="A136" i="12"/>
  <c r="B137" i="12"/>
  <c r="F135" i="12"/>
  <c r="E135" i="12"/>
  <c r="H135" i="12"/>
  <c r="D135" i="12"/>
  <c r="G135" i="12"/>
  <c r="C135" i="12"/>
  <c r="M135" i="12" s="1"/>
  <c r="A101" i="12"/>
  <c r="B102" i="12"/>
  <c r="F100" i="12"/>
  <c r="E100" i="12"/>
  <c r="H100" i="12"/>
  <c r="D100" i="12"/>
  <c r="G100" i="12"/>
  <c r="C100" i="12"/>
  <c r="M100" i="12" s="1"/>
  <c r="G22" i="12"/>
  <c r="C22" i="12"/>
  <c r="M22" i="12" s="1"/>
  <c r="D22" i="12"/>
  <c r="E22" i="12"/>
  <c r="F22" i="12"/>
  <c r="H22" i="12"/>
  <c r="B24" i="12"/>
  <c r="A23" i="12"/>
  <c r="B38" i="18" l="1"/>
  <c r="A38" i="18" s="1"/>
  <c r="B173" i="18"/>
  <c r="A173" i="18" s="1"/>
  <c r="F68" i="18"/>
  <c r="E68" i="18"/>
  <c r="H68" i="18"/>
  <c r="D68" i="18"/>
  <c r="G68" i="18"/>
  <c r="C68" i="18"/>
  <c r="P68" i="18" s="1"/>
  <c r="F36" i="18"/>
  <c r="E36" i="18"/>
  <c r="H36" i="18"/>
  <c r="D36" i="18"/>
  <c r="G36" i="18"/>
  <c r="C36" i="18"/>
  <c r="P36" i="18" s="1"/>
  <c r="B70" i="18"/>
  <c r="A70" i="18" s="1"/>
  <c r="G102" i="18"/>
  <c r="C102" i="18"/>
  <c r="P102" i="18" s="1"/>
  <c r="H102" i="18"/>
  <c r="D102" i="18"/>
  <c r="F102" i="18"/>
  <c r="E102" i="18"/>
  <c r="B137" i="18"/>
  <c r="A137" i="18" s="1"/>
  <c r="B104" i="18"/>
  <c r="A104" i="18" s="1"/>
  <c r="E135" i="18"/>
  <c r="H135" i="18"/>
  <c r="D135" i="18"/>
  <c r="G135" i="18"/>
  <c r="C135" i="18"/>
  <c r="P135" i="18" s="1"/>
  <c r="F135" i="18"/>
  <c r="B173" i="12"/>
  <c r="B138" i="12"/>
  <c r="A137" i="12"/>
  <c r="E136" i="12"/>
  <c r="H136" i="12"/>
  <c r="D136" i="12"/>
  <c r="G136" i="12"/>
  <c r="C136" i="12"/>
  <c r="M136" i="12" s="1"/>
  <c r="F136" i="12"/>
  <c r="B103" i="12"/>
  <c r="A102" i="12"/>
  <c r="E101" i="12"/>
  <c r="H101" i="12"/>
  <c r="D101" i="12"/>
  <c r="G101" i="12"/>
  <c r="C101" i="12"/>
  <c r="M101" i="12" s="1"/>
  <c r="F101" i="12"/>
  <c r="B25" i="12"/>
  <c r="A24" i="12"/>
  <c r="F23" i="12"/>
  <c r="C23" i="12"/>
  <c r="M23" i="12" s="1"/>
  <c r="H23" i="12"/>
  <c r="D23" i="12"/>
  <c r="G23" i="12"/>
  <c r="E23" i="12"/>
  <c r="F103" i="18" l="1"/>
  <c r="G103" i="18"/>
  <c r="C103" i="18"/>
  <c r="P103" i="18" s="1"/>
  <c r="E103" i="18"/>
  <c r="D103" i="18"/>
  <c r="H103" i="18"/>
  <c r="B174" i="18"/>
  <c r="A174" i="18" s="1"/>
  <c r="B105" i="18"/>
  <c r="A105" i="18" s="1"/>
  <c r="H136" i="18"/>
  <c r="D136" i="18"/>
  <c r="G136" i="18"/>
  <c r="C136" i="18"/>
  <c r="P136" i="18" s="1"/>
  <c r="F136" i="18"/>
  <c r="E136" i="18"/>
  <c r="B71" i="18"/>
  <c r="A71" i="18" s="1"/>
  <c r="B138" i="18"/>
  <c r="A138" i="18" s="1"/>
  <c r="E69" i="18"/>
  <c r="F69" i="18"/>
  <c r="C69" i="18"/>
  <c r="P69" i="18" s="1"/>
  <c r="H69" i="18"/>
  <c r="G69" i="18"/>
  <c r="D69" i="18"/>
  <c r="E37" i="18"/>
  <c r="H37" i="18"/>
  <c r="D37" i="18"/>
  <c r="G37" i="18"/>
  <c r="C37" i="18"/>
  <c r="P37" i="18" s="1"/>
  <c r="F37" i="18"/>
  <c r="B174" i="12"/>
  <c r="H137" i="12"/>
  <c r="D137" i="12"/>
  <c r="G137" i="12"/>
  <c r="C137" i="12"/>
  <c r="M137" i="12" s="1"/>
  <c r="F137" i="12"/>
  <c r="E137" i="12"/>
  <c r="B139" i="12"/>
  <c r="A138" i="12"/>
  <c r="H102" i="12"/>
  <c r="D102" i="12"/>
  <c r="G102" i="12"/>
  <c r="C102" i="12"/>
  <c r="M102" i="12" s="1"/>
  <c r="F102" i="12"/>
  <c r="E102" i="12"/>
  <c r="B104" i="12"/>
  <c r="A103" i="12"/>
  <c r="C24" i="12"/>
  <c r="M24" i="12" s="1"/>
  <c r="D24" i="12"/>
  <c r="F24" i="12"/>
  <c r="H24" i="12"/>
  <c r="G24" i="12"/>
  <c r="E24" i="12"/>
  <c r="B26" i="12"/>
  <c r="A25" i="12"/>
  <c r="H38" i="18" l="1"/>
  <c r="D38" i="18"/>
  <c r="G38" i="18"/>
  <c r="C38" i="18"/>
  <c r="P38" i="18" s="1"/>
  <c r="E38" i="18"/>
  <c r="F38" i="18"/>
  <c r="Q42" i="18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B175" i="18"/>
  <c r="A175" i="18" s="1"/>
  <c r="B139" i="18"/>
  <c r="A139" i="18" s="1"/>
  <c r="B72" i="18"/>
  <c r="A72" i="18" s="1"/>
  <c r="B106" i="18"/>
  <c r="A106" i="18" s="1"/>
  <c r="F137" i="18"/>
  <c r="D137" i="18"/>
  <c r="H137" i="18"/>
  <c r="C137" i="18"/>
  <c r="P137" i="18" s="1"/>
  <c r="G137" i="18"/>
  <c r="E137" i="18"/>
  <c r="H70" i="18"/>
  <c r="D70" i="18"/>
  <c r="E70" i="18"/>
  <c r="G70" i="18"/>
  <c r="F70" i="18"/>
  <c r="C70" i="18"/>
  <c r="P70" i="18" s="1"/>
  <c r="E104" i="18"/>
  <c r="F104" i="18"/>
  <c r="D104" i="18"/>
  <c r="C104" i="18"/>
  <c r="P104" i="18" s="1"/>
  <c r="H104" i="18"/>
  <c r="G104" i="18"/>
  <c r="B175" i="12"/>
  <c r="G138" i="12"/>
  <c r="C138" i="12"/>
  <c r="M138" i="12" s="1"/>
  <c r="F138" i="12"/>
  <c r="E138" i="12"/>
  <c r="H138" i="12"/>
  <c r="D138" i="12"/>
  <c r="A139" i="12"/>
  <c r="B140" i="12"/>
  <c r="A104" i="12"/>
  <c r="B105" i="12"/>
  <c r="G103" i="12"/>
  <c r="C103" i="12"/>
  <c r="M103" i="12" s="1"/>
  <c r="F103" i="12"/>
  <c r="E103" i="12"/>
  <c r="H103" i="12"/>
  <c r="D103" i="12"/>
  <c r="B27" i="12"/>
  <c r="A26" i="12"/>
  <c r="E25" i="12"/>
  <c r="H25" i="12"/>
  <c r="D25" i="12"/>
  <c r="F25" i="12"/>
  <c r="C25" i="12"/>
  <c r="M25" i="12" s="1"/>
  <c r="G25" i="12"/>
  <c r="H105" i="18" l="1"/>
  <c r="D105" i="18"/>
  <c r="E105" i="18"/>
  <c r="C105" i="18"/>
  <c r="P105" i="18" s="1"/>
  <c r="G105" i="18"/>
  <c r="F105" i="18"/>
  <c r="E138" i="18"/>
  <c r="F138" i="18"/>
  <c r="D138" i="18"/>
  <c r="H138" i="18"/>
  <c r="C138" i="18"/>
  <c r="P138" i="18" s="1"/>
  <c r="G138" i="18"/>
  <c r="G71" i="18"/>
  <c r="C71" i="18"/>
  <c r="P71" i="18" s="1"/>
  <c r="H71" i="18"/>
  <c r="D71" i="18"/>
  <c r="F71" i="18"/>
  <c r="E71" i="18"/>
  <c r="G174" i="18"/>
  <c r="C174" i="18"/>
  <c r="P174" i="18" s="1"/>
  <c r="F174" i="18"/>
  <c r="E174" i="18"/>
  <c r="H174" i="18"/>
  <c r="D174" i="18"/>
  <c r="B176" i="18"/>
  <c r="A176" i="18" s="1"/>
  <c r="B140" i="18"/>
  <c r="A140" i="18" s="1"/>
  <c r="E42" i="18"/>
  <c r="H42" i="18"/>
  <c r="D42" i="18"/>
  <c r="G42" i="18"/>
  <c r="C42" i="18"/>
  <c r="P42" i="18" s="1"/>
  <c r="F42" i="18"/>
  <c r="B176" i="12"/>
  <c r="A140" i="12"/>
  <c r="B141" i="12"/>
  <c r="F139" i="12"/>
  <c r="E139" i="12"/>
  <c r="H139" i="12"/>
  <c r="D139" i="12"/>
  <c r="G139" i="12"/>
  <c r="C139" i="12"/>
  <c r="M139" i="12" s="1"/>
  <c r="A105" i="12"/>
  <c r="B106" i="12"/>
  <c r="F104" i="12"/>
  <c r="E104" i="12"/>
  <c r="H104" i="12"/>
  <c r="D104" i="12"/>
  <c r="G104" i="12"/>
  <c r="C104" i="12"/>
  <c r="M104" i="12" s="1"/>
  <c r="H26" i="12"/>
  <c r="E26" i="12"/>
  <c r="G26" i="12"/>
  <c r="C26" i="12"/>
  <c r="M26" i="12" s="1"/>
  <c r="D26" i="12"/>
  <c r="F26" i="12"/>
  <c r="B28" i="12"/>
  <c r="A27" i="12"/>
  <c r="G43" i="18" l="1"/>
  <c r="C43" i="18"/>
  <c r="P43" i="18" s="1"/>
  <c r="F43" i="18"/>
  <c r="E43" i="18"/>
  <c r="H43" i="18"/>
  <c r="D43" i="18"/>
  <c r="H139" i="18"/>
  <c r="D139" i="18"/>
  <c r="G139" i="18"/>
  <c r="F139" i="18"/>
  <c r="E139" i="18"/>
  <c r="C139" i="18"/>
  <c r="P139" i="18" s="1"/>
  <c r="E176" i="18"/>
  <c r="H176" i="18"/>
  <c r="D176" i="18"/>
  <c r="G176" i="18"/>
  <c r="C176" i="18"/>
  <c r="P176" i="18" s="1"/>
  <c r="F176" i="18"/>
  <c r="B141" i="18"/>
  <c r="A141" i="18" s="1"/>
  <c r="F175" i="18"/>
  <c r="E175" i="18"/>
  <c r="H175" i="18"/>
  <c r="D175" i="18"/>
  <c r="G175" i="18"/>
  <c r="C175" i="18"/>
  <c r="P175" i="18" s="1"/>
  <c r="G106" i="18"/>
  <c r="C106" i="18"/>
  <c r="P106" i="18" s="1"/>
  <c r="E106" i="18"/>
  <c r="H106" i="18"/>
  <c r="D106" i="18"/>
  <c r="F106" i="18"/>
  <c r="F72" i="18"/>
  <c r="G72" i="18"/>
  <c r="C72" i="18"/>
  <c r="P72" i="18" s="1"/>
  <c r="H72" i="18"/>
  <c r="E72" i="18"/>
  <c r="D72" i="18"/>
  <c r="B177" i="12"/>
  <c r="E175" i="12"/>
  <c r="H175" i="12"/>
  <c r="D175" i="12"/>
  <c r="G175" i="12"/>
  <c r="C175" i="12"/>
  <c r="M175" i="12" s="1"/>
  <c r="F175" i="12"/>
  <c r="B142" i="12"/>
  <c r="A141" i="12"/>
  <c r="E140" i="12"/>
  <c r="H140" i="12"/>
  <c r="D140" i="12"/>
  <c r="G140" i="12"/>
  <c r="C140" i="12"/>
  <c r="M140" i="12" s="1"/>
  <c r="F140" i="12"/>
  <c r="B107" i="12"/>
  <c r="A106" i="12"/>
  <c r="E105" i="12"/>
  <c r="H105" i="12"/>
  <c r="D105" i="12"/>
  <c r="G105" i="12"/>
  <c r="C105" i="12"/>
  <c r="M105" i="12" s="1"/>
  <c r="F105" i="12"/>
  <c r="B29" i="12"/>
  <c r="A28" i="12"/>
  <c r="C27" i="12"/>
  <c r="M27" i="12" s="1"/>
  <c r="G27" i="12"/>
  <c r="E27" i="12"/>
  <c r="F27" i="12"/>
  <c r="H27" i="12"/>
  <c r="D27" i="12"/>
  <c r="F141" i="18" l="1"/>
  <c r="E141" i="18"/>
  <c r="H141" i="18"/>
  <c r="G141" i="18"/>
  <c r="D141" i="18"/>
  <c r="C141" i="18"/>
  <c r="P141" i="18" s="1"/>
  <c r="F44" i="18"/>
  <c r="E44" i="18"/>
  <c r="H44" i="18"/>
  <c r="D44" i="18"/>
  <c r="G44" i="18"/>
  <c r="C44" i="18"/>
  <c r="P44" i="18" s="1"/>
  <c r="G140" i="18"/>
  <c r="C140" i="18"/>
  <c r="P140" i="18" s="1"/>
  <c r="D140" i="18"/>
  <c r="H140" i="18"/>
  <c r="F140" i="18"/>
  <c r="E140" i="18"/>
  <c r="H176" i="12"/>
  <c r="D176" i="12"/>
  <c r="G176" i="12"/>
  <c r="C176" i="12"/>
  <c r="M176" i="12" s="1"/>
  <c r="F176" i="12"/>
  <c r="E176" i="12"/>
  <c r="B178" i="12"/>
  <c r="H141" i="12"/>
  <c r="D141" i="12"/>
  <c r="G141" i="12"/>
  <c r="C141" i="12"/>
  <c r="M141" i="12" s="1"/>
  <c r="F141" i="12"/>
  <c r="E141" i="12"/>
  <c r="B143" i="12"/>
  <c r="A142" i="12"/>
  <c r="H106" i="12"/>
  <c r="D106" i="12"/>
  <c r="G106" i="12"/>
  <c r="C106" i="12"/>
  <c r="M106" i="12" s="1"/>
  <c r="F106" i="12"/>
  <c r="E106" i="12"/>
  <c r="B108" i="12"/>
  <c r="A107" i="12"/>
  <c r="H28" i="12"/>
  <c r="F28" i="12"/>
  <c r="G28" i="12"/>
  <c r="E28" i="12"/>
  <c r="C28" i="12"/>
  <c r="M28" i="12" s="1"/>
  <c r="D28" i="12"/>
  <c r="B30" i="12"/>
  <c r="A29" i="12"/>
  <c r="E45" i="18" l="1"/>
  <c r="H45" i="18"/>
  <c r="D45" i="18"/>
  <c r="G45" i="18"/>
  <c r="C45" i="18"/>
  <c r="P45" i="18" s="1"/>
  <c r="F45" i="18"/>
  <c r="G177" i="12"/>
  <c r="C177" i="12"/>
  <c r="M177" i="12" s="1"/>
  <c r="F177" i="12"/>
  <c r="E177" i="12"/>
  <c r="H177" i="12"/>
  <c r="D177" i="12"/>
  <c r="B179" i="12"/>
  <c r="G142" i="12"/>
  <c r="C142" i="12"/>
  <c r="M142" i="12" s="1"/>
  <c r="F142" i="12"/>
  <c r="E142" i="12"/>
  <c r="H142" i="12"/>
  <c r="D142" i="12"/>
  <c r="A143" i="12"/>
  <c r="B144" i="12"/>
  <c r="A144" i="12" s="1"/>
  <c r="A108" i="12"/>
  <c r="B109" i="12"/>
  <c r="A109" i="12" s="1"/>
  <c r="G107" i="12"/>
  <c r="C107" i="12"/>
  <c r="M107" i="12" s="1"/>
  <c r="F107" i="12"/>
  <c r="E107" i="12"/>
  <c r="H107" i="12"/>
  <c r="D107" i="12"/>
  <c r="B31" i="12"/>
  <c r="A30" i="12"/>
  <c r="E29" i="12"/>
  <c r="D29" i="12"/>
  <c r="H29" i="12"/>
  <c r="G29" i="12"/>
  <c r="F29" i="12"/>
  <c r="C29" i="12"/>
  <c r="M29" i="12" s="1"/>
  <c r="H46" i="18" l="1"/>
  <c r="D46" i="18"/>
  <c r="G46" i="18"/>
  <c r="C46" i="18"/>
  <c r="P46" i="18" s="1"/>
  <c r="F46" i="18"/>
  <c r="E46" i="18"/>
  <c r="E179" i="12"/>
  <c r="H179" i="12"/>
  <c r="D179" i="12"/>
  <c r="G179" i="12"/>
  <c r="C179" i="12"/>
  <c r="M179" i="12" s="1"/>
  <c r="F179" i="12"/>
  <c r="F178" i="12"/>
  <c r="E178" i="12"/>
  <c r="H178" i="12"/>
  <c r="D178" i="12"/>
  <c r="G178" i="12"/>
  <c r="C178" i="12"/>
  <c r="M178" i="12" s="1"/>
  <c r="E144" i="12"/>
  <c r="H144" i="12"/>
  <c r="D144" i="12"/>
  <c r="G144" i="12"/>
  <c r="C144" i="12"/>
  <c r="M144" i="12" s="1"/>
  <c r="F144" i="12"/>
  <c r="F143" i="12"/>
  <c r="E143" i="12"/>
  <c r="H143" i="12"/>
  <c r="D143" i="12"/>
  <c r="G143" i="12"/>
  <c r="C143" i="12"/>
  <c r="M143" i="12" s="1"/>
  <c r="E109" i="12"/>
  <c r="H109" i="12"/>
  <c r="D109" i="12"/>
  <c r="G109" i="12"/>
  <c r="C109" i="12"/>
  <c r="M109" i="12" s="1"/>
  <c r="F109" i="12"/>
  <c r="F108" i="12"/>
  <c r="E108" i="12"/>
  <c r="H108" i="12"/>
  <c r="D108" i="12"/>
  <c r="G108" i="12"/>
  <c r="C108" i="12"/>
  <c r="M108" i="12" s="1"/>
  <c r="G30" i="12"/>
  <c r="H30" i="12"/>
  <c r="E30" i="12"/>
  <c r="D30" i="12"/>
  <c r="F30" i="12"/>
  <c r="C30" i="12"/>
  <c r="M30" i="12" s="1"/>
  <c r="A31" i="12"/>
  <c r="B32" i="12"/>
  <c r="G47" i="18" l="1"/>
  <c r="C47" i="18"/>
  <c r="P47" i="18" s="1"/>
  <c r="F47" i="18"/>
  <c r="E47" i="18"/>
  <c r="H47" i="18"/>
  <c r="D47" i="18"/>
  <c r="B33" i="12"/>
  <c r="A32" i="12"/>
  <c r="F31" i="12"/>
  <c r="C31" i="12"/>
  <c r="M31" i="12" s="1"/>
  <c r="D31" i="12"/>
  <c r="E31" i="12"/>
  <c r="H31" i="12"/>
  <c r="G31" i="12"/>
  <c r="F48" i="18" l="1"/>
  <c r="E48" i="18"/>
  <c r="H48" i="18"/>
  <c r="D48" i="18"/>
  <c r="G48" i="18"/>
  <c r="C48" i="18"/>
  <c r="P48" i="18" s="1"/>
  <c r="E32" i="12"/>
  <c r="H32" i="12"/>
  <c r="F32" i="12"/>
  <c r="D32" i="12"/>
  <c r="C32" i="12"/>
  <c r="M32" i="12" s="1"/>
  <c r="G32" i="12"/>
  <c r="A33" i="12"/>
  <c r="B34" i="12"/>
  <c r="E49" i="18" l="1"/>
  <c r="H49" i="18"/>
  <c r="D49" i="18"/>
  <c r="G49" i="18"/>
  <c r="C49" i="18"/>
  <c r="P49" i="18" s="1"/>
  <c r="F49" i="18"/>
  <c r="A34" i="12"/>
  <c r="B35" i="12"/>
  <c r="G33" i="12"/>
  <c r="F33" i="12"/>
  <c r="E33" i="12"/>
  <c r="D33" i="12"/>
  <c r="C33" i="12"/>
  <c r="M33" i="12" s="1"/>
  <c r="H33" i="12"/>
  <c r="H50" i="18" l="1"/>
  <c r="D50" i="18"/>
  <c r="G50" i="18"/>
  <c r="C50" i="18"/>
  <c r="P50" i="18" s="1"/>
  <c r="F50" i="18"/>
  <c r="E50" i="18"/>
  <c r="B36" i="12"/>
  <c r="A35" i="12"/>
  <c r="F34" i="12"/>
  <c r="H34" i="12"/>
  <c r="E34" i="12"/>
  <c r="D34" i="12"/>
  <c r="C34" i="12"/>
  <c r="M34" i="12" s="1"/>
  <c r="G34" i="12"/>
  <c r="G51" i="18" l="1"/>
  <c r="C51" i="18"/>
  <c r="P51" i="18" s="1"/>
  <c r="F51" i="18"/>
  <c r="E51" i="18"/>
  <c r="H51" i="18"/>
  <c r="D51" i="18"/>
  <c r="E35" i="12"/>
  <c r="G35" i="12"/>
  <c r="H35" i="12"/>
  <c r="F35" i="12"/>
  <c r="D35" i="12"/>
  <c r="C35" i="12"/>
  <c r="M35" i="12" s="1"/>
  <c r="B37" i="12"/>
  <c r="A36" i="12"/>
  <c r="F52" i="18" l="1"/>
  <c r="E52" i="18"/>
  <c r="H52" i="18"/>
  <c r="D52" i="18"/>
  <c r="G52" i="18"/>
  <c r="C52" i="18"/>
  <c r="P52" i="18" s="1"/>
  <c r="B38" i="12"/>
  <c r="A37" i="12"/>
  <c r="C36" i="12"/>
  <c r="M36" i="12" s="1"/>
  <c r="F36" i="12"/>
  <c r="H36" i="12"/>
  <c r="E36" i="12"/>
  <c r="G36" i="12"/>
  <c r="D36" i="12"/>
  <c r="E53" i="18" l="1"/>
  <c r="H53" i="18"/>
  <c r="D53" i="18"/>
  <c r="G53" i="18"/>
  <c r="C53" i="18"/>
  <c r="P53" i="18" s="1"/>
  <c r="F53" i="18"/>
  <c r="E37" i="12"/>
  <c r="C37" i="12"/>
  <c r="M37" i="12" s="1"/>
  <c r="D37" i="12"/>
  <c r="G37" i="12"/>
  <c r="F37" i="12"/>
  <c r="H37" i="12"/>
  <c r="B39" i="12"/>
  <c r="A39" i="12" s="1"/>
  <c r="A38" i="12"/>
  <c r="H54" i="18" l="1"/>
  <c r="D54" i="18"/>
  <c r="G54" i="18"/>
  <c r="C54" i="18"/>
  <c r="P54" i="18" s="1"/>
  <c r="F54" i="18"/>
  <c r="E54" i="18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 s="1"/>
  <c r="G55" i="18" l="1"/>
  <c r="C55" i="18"/>
  <c r="P55" i="18" s="1"/>
  <c r="F55" i="18"/>
  <c r="E55" i="18"/>
  <c r="H55" i="18"/>
  <c r="D55" i="18"/>
  <c r="D43" i="12"/>
  <c r="F43" i="12"/>
  <c r="G43" i="12"/>
  <c r="H43" i="12"/>
  <c r="A44" i="12"/>
  <c r="C43" i="12"/>
  <c r="M43" i="12" s="1"/>
  <c r="E43" i="12"/>
  <c r="F56" i="18" l="1"/>
  <c r="E56" i="18"/>
  <c r="H56" i="18"/>
  <c r="D56" i="18"/>
  <c r="G56" i="18"/>
  <c r="C56" i="18"/>
  <c r="P56" i="18" s="1"/>
  <c r="G44" i="12"/>
  <c r="F44" i="12"/>
  <c r="D44" i="12"/>
  <c r="H44" i="12"/>
  <c r="E44" i="12"/>
  <c r="C44" i="12"/>
  <c r="M44" i="12" s="1"/>
  <c r="A45" i="12"/>
  <c r="E57" i="18" l="1"/>
  <c r="H57" i="18"/>
  <c r="D57" i="18"/>
  <c r="G57" i="18"/>
  <c r="C57" i="18"/>
  <c r="P57" i="18" s="1"/>
  <c r="F57" i="18"/>
  <c r="D45" i="12"/>
  <c r="A46" i="12"/>
  <c r="F45" i="12"/>
  <c r="E45" i="12"/>
  <c r="G45" i="12"/>
  <c r="C45" i="12"/>
  <c r="M45" i="12" s="1"/>
  <c r="H45" i="12"/>
  <c r="H58" i="18" l="1"/>
  <c r="D58" i="18"/>
  <c r="G58" i="18"/>
  <c r="C58" i="18"/>
  <c r="P58" i="18" s="1"/>
  <c r="F58" i="18"/>
  <c r="E58" i="18"/>
  <c r="E46" i="12"/>
  <c r="F46" i="12"/>
  <c r="H46" i="12"/>
  <c r="G46" i="12"/>
  <c r="D46" i="12"/>
  <c r="A47" i="12"/>
  <c r="C46" i="12"/>
  <c r="M46" i="12" s="1"/>
  <c r="G59" i="18" l="1"/>
  <c r="C59" i="18"/>
  <c r="P59" i="18" s="1"/>
  <c r="F59" i="18"/>
  <c r="E59" i="18"/>
  <c r="H59" i="18"/>
  <c r="D59" i="18"/>
  <c r="F47" i="12"/>
  <c r="G47" i="12"/>
  <c r="H47" i="12"/>
  <c r="C47" i="12"/>
  <c r="M47" i="12" s="1"/>
  <c r="D47" i="12"/>
  <c r="E47" i="12"/>
  <c r="A48" i="12"/>
  <c r="F60" i="18" l="1"/>
  <c r="E60" i="18"/>
  <c r="H60" i="18"/>
  <c r="D60" i="18"/>
  <c r="G60" i="18"/>
  <c r="C60" i="18"/>
  <c r="P60" i="18" s="1"/>
  <c r="H48" i="12"/>
  <c r="D48" i="12"/>
  <c r="A49" i="12"/>
  <c r="G48" i="12"/>
  <c r="E48" i="12"/>
  <c r="C48" i="12"/>
  <c r="M48" i="12" s="1"/>
  <c r="F48" i="12"/>
  <c r="E61" i="18" l="1"/>
  <c r="H61" i="18"/>
  <c r="D61" i="18"/>
  <c r="G61" i="18"/>
  <c r="C61" i="18"/>
  <c r="P61" i="18" s="1"/>
  <c r="F61" i="18"/>
  <c r="E49" i="12"/>
  <c r="F49" i="12"/>
  <c r="G49" i="12"/>
  <c r="H49" i="12"/>
  <c r="D49" i="12"/>
  <c r="A50" i="12"/>
  <c r="C49" i="12"/>
  <c r="M49" i="12" s="1"/>
  <c r="H62" i="18" l="1"/>
  <c r="D62" i="18"/>
  <c r="G62" i="18"/>
  <c r="C62" i="18"/>
  <c r="P62" i="18" s="1"/>
  <c r="F62" i="18"/>
  <c r="E62" i="18"/>
  <c r="C50" i="12"/>
  <c r="M50" i="12" s="1"/>
  <c r="A51" i="12"/>
  <c r="D50" i="12"/>
  <c r="G50" i="12"/>
  <c r="H50" i="12"/>
  <c r="E50" i="12"/>
  <c r="F50" i="12"/>
  <c r="G63" i="18" l="1"/>
  <c r="C63" i="18"/>
  <c r="P63" i="18" s="1"/>
  <c r="F63" i="18"/>
  <c r="E63" i="18"/>
  <c r="H63" i="18"/>
  <c r="D63" i="18"/>
  <c r="C51" i="12"/>
  <c r="M51" i="12" s="1"/>
  <c r="D51" i="12"/>
  <c r="E51" i="12"/>
  <c r="A52" i="12"/>
  <c r="H51" i="12"/>
  <c r="G51" i="12"/>
  <c r="F51" i="12"/>
  <c r="F64" i="18" l="1"/>
  <c r="E64" i="18"/>
  <c r="H64" i="18"/>
  <c r="D64" i="18"/>
  <c r="G64" i="18"/>
  <c r="C64" i="18"/>
  <c r="P64" i="18" s="1"/>
  <c r="G52" i="12"/>
  <c r="A53" i="12"/>
  <c r="D52" i="12"/>
  <c r="C52" i="12"/>
  <c r="M52" i="12" s="1"/>
  <c r="H52" i="12"/>
  <c r="E52" i="12"/>
  <c r="F52" i="12"/>
  <c r="E65" i="18" l="1"/>
  <c r="H65" i="18"/>
  <c r="D65" i="18"/>
  <c r="G65" i="18"/>
  <c r="C65" i="18"/>
  <c r="P65" i="18" s="1"/>
  <c r="F65" i="18"/>
  <c r="Q76" i="18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D53" i="12"/>
  <c r="G53" i="12"/>
  <c r="A54" i="12"/>
  <c r="F53" i="12"/>
  <c r="C53" i="12"/>
  <c r="M53" i="12" s="1"/>
  <c r="H53" i="12"/>
  <c r="E53" i="12"/>
  <c r="F76" i="18" l="1"/>
  <c r="E76" i="18"/>
  <c r="H76" i="18"/>
  <c r="D76" i="18"/>
  <c r="G76" i="18"/>
  <c r="C76" i="18"/>
  <c r="P76" i="18" s="1"/>
  <c r="E54" i="12"/>
  <c r="F54" i="12"/>
  <c r="G54" i="12"/>
  <c r="A55" i="12"/>
  <c r="H54" i="12"/>
  <c r="C54" i="12"/>
  <c r="M54" i="12" s="1"/>
  <c r="D54" i="12"/>
  <c r="H77" i="18" l="1"/>
  <c r="D77" i="18"/>
  <c r="G77" i="18"/>
  <c r="C77" i="18"/>
  <c r="P77" i="18" s="1"/>
  <c r="F77" i="18"/>
  <c r="E77" i="18"/>
  <c r="D55" i="12"/>
  <c r="C55" i="12"/>
  <c r="M55" i="12" s="1"/>
  <c r="H55" i="12"/>
  <c r="F55" i="12"/>
  <c r="E55" i="12"/>
  <c r="G55" i="12"/>
  <c r="A56" i="12"/>
  <c r="G78" i="18" l="1"/>
  <c r="C78" i="18"/>
  <c r="P78" i="18" s="1"/>
  <c r="F78" i="18"/>
  <c r="E78" i="18"/>
  <c r="H78" i="18"/>
  <c r="D78" i="18"/>
  <c r="H56" i="12"/>
  <c r="G56" i="12"/>
  <c r="F56" i="12"/>
  <c r="D56" i="12"/>
  <c r="C56" i="12"/>
  <c r="M56" i="12" s="1"/>
  <c r="E56" i="12"/>
  <c r="A57" i="12"/>
  <c r="F79" i="18" l="1"/>
  <c r="E79" i="18"/>
  <c r="H79" i="18"/>
  <c r="D79" i="18"/>
  <c r="G79" i="18"/>
  <c r="C79" i="18"/>
  <c r="P79" i="18" s="1"/>
  <c r="A58" i="12"/>
  <c r="D57" i="12"/>
  <c r="C57" i="12"/>
  <c r="M57" i="12" s="1"/>
  <c r="G57" i="12"/>
  <c r="E57" i="12"/>
  <c r="F57" i="12"/>
  <c r="H57" i="12"/>
  <c r="E80" i="18" l="1"/>
  <c r="H80" i="18"/>
  <c r="D80" i="18"/>
  <c r="G80" i="18"/>
  <c r="C80" i="18"/>
  <c r="P80" i="18" s="1"/>
  <c r="F80" i="18"/>
  <c r="F58" i="12"/>
  <c r="A59" i="12"/>
  <c r="D58" i="12"/>
  <c r="C58" i="12"/>
  <c r="M58" i="12" s="1"/>
  <c r="E58" i="12"/>
  <c r="H58" i="12"/>
  <c r="G58" i="12"/>
  <c r="H81" i="18" l="1"/>
  <c r="D81" i="18"/>
  <c r="G81" i="18"/>
  <c r="C81" i="18"/>
  <c r="P81" i="18" s="1"/>
  <c r="F81" i="18"/>
  <c r="E81" i="18"/>
  <c r="A60" i="12"/>
  <c r="G59" i="12"/>
  <c r="D59" i="12"/>
  <c r="F59" i="12"/>
  <c r="E59" i="12"/>
  <c r="C59" i="12"/>
  <c r="M59" i="12" s="1"/>
  <c r="H59" i="12"/>
  <c r="G82" i="18" l="1"/>
  <c r="C82" i="18"/>
  <c r="P82" i="18" s="1"/>
  <c r="F82" i="18"/>
  <c r="E82" i="18"/>
  <c r="H82" i="18"/>
  <c r="D82" i="18"/>
  <c r="D60" i="12"/>
  <c r="E60" i="12"/>
  <c r="C60" i="12"/>
  <c r="M60" i="12" s="1"/>
  <c r="F60" i="12"/>
  <c r="G60" i="12"/>
  <c r="H60" i="12"/>
  <c r="A61" i="12"/>
  <c r="F83" i="18" l="1"/>
  <c r="E83" i="18"/>
  <c r="H83" i="18"/>
  <c r="D83" i="18"/>
  <c r="G83" i="18"/>
  <c r="C83" i="18"/>
  <c r="P83" i="18" s="1"/>
  <c r="E61" i="12"/>
  <c r="C61" i="12"/>
  <c r="M61" i="12" s="1"/>
  <c r="F61" i="12"/>
  <c r="A62" i="12"/>
  <c r="G61" i="12"/>
  <c r="H61" i="12"/>
  <c r="D61" i="12"/>
  <c r="E84" i="18" l="1"/>
  <c r="H84" i="18"/>
  <c r="D84" i="18"/>
  <c r="G84" i="18"/>
  <c r="C84" i="18"/>
  <c r="P84" i="18" s="1"/>
  <c r="F84" i="18"/>
  <c r="G62" i="12"/>
  <c r="A63" i="12"/>
  <c r="H62" i="12"/>
  <c r="F62" i="12"/>
  <c r="C62" i="12"/>
  <c r="M62" i="12" s="1"/>
  <c r="E62" i="12"/>
  <c r="D62" i="12"/>
  <c r="H85" i="18" l="1"/>
  <c r="D85" i="18"/>
  <c r="G85" i="18"/>
  <c r="C85" i="18"/>
  <c r="P85" i="18" s="1"/>
  <c r="F85" i="18"/>
  <c r="E85" i="18"/>
  <c r="H63" i="12"/>
  <c r="E63" i="12"/>
  <c r="C63" i="12"/>
  <c r="M63" i="12" s="1"/>
  <c r="D63" i="12"/>
  <c r="G63" i="12"/>
  <c r="A64" i="12"/>
  <c r="N78" i="12" s="1"/>
  <c r="A78" i="12" s="1"/>
  <c r="F63" i="12"/>
  <c r="G86" i="18" l="1"/>
  <c r="C86" i="18"/>
  <c r="P86" i="18" s="1"/>
  <c r="F86" i="18"/>
  <c r="E86" i="18"/>
  <c r="H86" i="18"/>
  <c r="D86" i="18"/>
  <c r="E78" i="12"/>
  <c r="H78" i="12"/>
  <c r="D78" i="12"/>
  <c r="G78" i="12"/>
  <c r="C78" i="12"/>
  <c r="M78" i="12" s="1"/>
  <c r="F78" i="12"/>
  <c r="A79" i="12"/>
  <c r="H64" i="12"/>
  <c r="F64" i="12"/>
  <c r="E64" i="12"/>
  <c r="D64" i="12"/>
  <c r="G64" i="12"/>
  <c r="C64" i="12"/>
  <c r="M64" i="12" s="1"/>
  <c r="F87" i="18" l="1"/>
  <c r="E87" i="18"/>
  <c r="H87" i="18"/>
  <c r="D87" i="18"/>
  <c r="G87" i="18"/>
  <c r="C87" i="18"/>
  <c r="P87" i="18" s="1"/>
  <c r="G79" i="12"/>
  <c r="C79" i="12"/>
  <c r="M79" i="12" s="1"/>
  <c r="F79" i="12"/>
  <c r="E79" i="12"/>
  <c r="H79" i="12"/>
  <c r="D79" i="12"/>
  <c r="A80" i="12"/>
  <c r="E88" i="18" l="1"/>
  <c r="H88" i="18"/>
  <c r="D88" i="18"/>
  <c r="G88" i="18"/>
  <c r="C88" i="18"/>
  <c r="P88" i="18" s="1"/>
  <c r="F88" i="18"/>
  <c r="F80" i="12"/>
  <c r="E80" i="12"/>
  <c r="H80" i="12"/>
  <c r="D80" i="12"/>
  <c r="G80" i="12"/>
  <c r="C80" i="12"/>
  <c r="M80" i="12" s="1"/>
  <c r="A81" i="12"/>
  <c r="H89" i="18" l="1"/>
  <c r="D89" i="18"/>
  <c r="G89" i="18"/>
  <c r="C89" i="18"/>
  <c r="P89" i="18" s="1"/>
  <c r="F89" i="18"/>
  <c r="E89" i="18"/>
  <c r="E81" i="12"/>
  <c r="H81" i="12"/>
  <c r="D81" i="12"/>
  <c r="G81" i="12"/>
  <c r="C81" i="12"/>
  <c r="M81" i="12" s="1"/>
  <c r="F81" i="12"/>
  <c r="A82" i="12"/>
  <c r="G90" i="18" l="1"/>
  <c r="C90" i="18"/>
  <c r="P90" i="18" s="1"/>
  <c r="F90" i="18"/>
  <c r="E90" i="18"/>
  <c r="H90" i="18"/>
  <c r="D90" i="18"/>
  <c r="H82" i="12"/>
  <c r="D82" i="12"/>
  <c r="G82" i="12"/>
  <c r="C82" i="12"/>
  <c r="M82" i="12" s="1"/>
  <c r="F82" i="12"/>
  <c r="E82" i="12"/>
  <c r="A83" i="12"/>
  <c r="F91" i="18" l="1"/>
  <c r="E91" i="18"/>
  <c r="H91" i="18"/>
  <c r="D91" i="18"/>
  <c r="G91" i="18"/>
  <c r="C91" i="18"/>
  <c r="P91" i="18" s="1"/>
  <c r="G83" i="12"/>
  <c r="C83" i="12"/>
  <c r="M83" i="12" s="1"/>
  <c r="F83" i="12"/>
  <c r="E83" i="12"/>
  <c r="H83" i="12"/>
  <c r="D83" i="12"/>
  <c r="A84" i="12"/>
  <c r="E92" i="18" l="1"/>
  <c r="H92" i="18"/>
  <c r="D92" i="18"/>
  <c r="G92" i="18"/>
  <c r="C92" i="18"/>
  <c r="P92" i="18" s="1"/>
  <c r="F92" i="18"/>
  <c r="F84" i="12"/>
  <c r="E84" i="12"/>
  <c r="H84" i="12"/>
  <c r="D84" i="12"/>
  <c r="G84" i="12"/>
  <c r="C84" i="12"/>
  <c r="M84" i="12" s="1"/>
  <c r="A85" i="12"/>
  <c r="H93" i="18" l="1"/>
  <c r="D93" i="18"/>
  <c r="G93" i="18"/>
  <c r="C93" i="18"/>
  <c r="P93" i="18" s="1"/>
  <c r="F93" i="18"/>
  <c r="E93" i="18"/>
  <c r="E85" i="12"/>
  <c r="H85" i="12"/>
  <c r="D85" i="12"/>
  <c r="G85" i="12"/>
  <c r="C85" i="12"/>
  <c r="M85" i="12" s="1"/>
  <c r="F85" i="12"/>
  <c r="A86" i="12"/>
  <c r="G94" i="18" l="1"/>
  <c r="C94" i="18"/>
  <c r="P94" i="18" s="1"/>
  <c r="F94" i="18"/>
  <c r="E94" i="18"/>
  <c r="H94" i="18"/>
  <c r="D94" i="18"/>
  <c r="H86" i="12"/>
  <c r="D86" i="12"/>
  <c r="G86" i="12"/>
  <c r="C86" i="12"/>
  <c r="M86" i="12" s="1"/>
  <c r="F86" i="12"/>
  <c r="E86" i="12"/>
  <c r="A87" i="12"/>
  <c r="F95" i="18" l="1"/>
  <c r="E95" i="18"/>
  <c r="H95" i="18"/>
  <c r="D95" i="18"/>
  <c r="G95" i="18"/>
  <c r="C95" i="18"/>
  <c r="P95" i="18" s="1"/>
  <c r="G87" i="12"/>
  <c r="C87" i="12"/>
  <c r="M87" i="12" s="1"/>
  <c r="F87" i="12"/>
  <c r="E87" i="12"/>
  <c r="H87" i="12"/>
  <c r="D87" i="12"/>
  <c r="A88" i="12"/>
  <c r="E96" i="18" l="1"/>
  <c r="H96" i="18"/>
  <c r="D96" i="18"/>
  <c r="G96" i="18"/>
  <c r="C96" i="18"/>
  <c r="P96" i="18" s="1"/>
  <c r="F96" i="18"/>
  <c r="F88" i="12"/>
  <c r="E88" i="12"/>
  <c r="H88" i="12"/>
  <c r="D88" i="12"/>
  <c r="G88" i="12"/>
  <c r="C88" i="12"/>
  <c r="M88" i="12" s="1"/>
  <c r="A89" i="12"/>
  <c r="H97" i="18" l="1"/>
  <c r="D97" i="18"/>
  <c r="G97" i="18"/>
  <c r="C97" i="18"/>
  <c r="P97" i="18" s="1"/>
  <c r="F97" i="18"/>
  <c r="E97" i="18"/>
  <c r="E89" i="12"/>
  <c r="H89" i="12"/>
  <c r="D89" i="12"/>
  <c r="G89" i="12"/>
  <c r="C89" i="12"/>
  <c r="M89" i="12" s="1"/>
  <c r="F89" i="12"/>
  <c r="A90" i="12"/>
  <c r="G98" i="18" l="1"/>
  <c r="C98" i="18"/>
  <c r="P98" i="18" s="1"/>
  <c r="F98" i="18"/>
  <c r="E98" i="18"/>
  <c r="H98" i="18"/>
  <c r="D98" i="18"/>
  <c r="H90" i="12"/>
  <c r="D90" i="12"/>
  <c r="G90" i="12"/>
  <c r="C90" i="12"/>
  <c r="M90" i="12" s="1"/>
  <c r="F90" i="12"/>
  <c r="E90" i="12"/>
  <c r="A91" i="12"/>
  <c r="F99" i="18" l="1"/>
  <c r="E99" i="18"/>
  <c r="H99" i="18"/>
  <c r="D99" i="18"/>
  <c r="G99" i="18"/>
  <c r="C99" i="18"/>
  <c r="P99" i="18" s="1"/>
  <c r="Q110" i="18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G91" i="12"/>
  <c r="C91" i="12"/>
  <c r="M91" i="12" s="1"/>
  <c r="F91" i="12"/>
  <c r="E91" i="12"/>
  <c r="H91" i="12"/>
  <c r="D91" i="12"/>
  <c r="A92" i="12"/>
  <c r="G110" i="18" l="1"/>
  <c r="C110" i="18"/>
  <c r="P110" i="18" s="1"/>
  <c r="E110" i="18"/>
  <c r="H110" i="18"/>
  <c r="D110" i="18"/>
  <c r="F110" i="18"/>
  <c r="F92" i="12"/>
  <c r="E92" i="12"/>
  <c r="H92" i="12"/>
  <c r="D92" i="12"/>
  <c r="G92" i="12"/>
  <c r="C92" i="12"/>
  <c r="M92" i="12" s="1"/>
  <c r="A93" i="12"/>
  <c r="E111" i="18" l="1"/>
  <c r="G111" i="18"/>
  <c r="C111" i="18"/>
  <c r="P111" i="18" s="1"/>
  <c r="F111" i="18"/>
  <c r="H111" i="18"/>
  <c r="D111" i="18"/>
  <c r="E93" i="12"/>
  <c r="H93" i="12"/>
  <c r="D93" i="12"/>
  <c r="G93" i="12"/>
  <c r="C93" i="12"/>
  <c r="M93" i="12" s="1"/>
  <c r="F93" i="12"/>
  <c r="A94" i="12"/>
  <c r="H112" i="18" l="1"/>
  <c r="D112" i="18"/>
  <c r="F112" i="18"/>
  <c r="E112" i="18"/>
  <c r="G112" i="18"/>
  <c r="C112" i="18"/>
  <c r="P112" i="18" s="1"/>
  <c r="H94" i="12"/>
  <c r="D94" i="12"/>
  <c r="G94" i="12"/>
  <c r="C94" i="12"/>
  <c r="M94" i="12" s="1"/>
  <c r="F94" i="12"/>
  <c r="E94" i="12"/>
  <c r="A95" i="12"/>
  <c r="G113" i="18" l="1"/>
  <c r="C113" i="18"/>
  <c r="P113" i="18" s="1"/>
  <c r="E113" i="18"/>
  <c r="H113" i="18"/>
  <c r="D113" i="18"/>
  <c r="F113" i="18"/>
  <c r="G95" i="12"/>
  <c r="C95" i="12"/>
  <c r="M95" i="12" s="1"/>
  <c r="F95" i="12"/>
  <c r="E95" i="12"/>
  <c r="H95" i="12"/>
  <c r="D95" i="12"/>
  <c r="A96" i="12"/>
  <c r="F114" i="18" l="1"/>
  <c r="H114" i="18"/>
  <c r="D114" i="18"/>
  <c r="G114" i="18"/>
  <c r="C114" i="18"/>
  <c r="P114" i="18" s="1"/>
  <c r="E114" i="18"/>
  <c r="F96" i="12"/>
  <c r="E96" i="12"/>
  <c r="H96" i="12"/>
  <c r="D96" i="12"/>
  <c r="G96" i="12"/>
  <c r="C96" i="12"/>
  <c r="M96" i="12" s="1"/>
  <c r="A97" i="12"/>
  <c r="E115" i="18" l="1"/>
  <c r="G115" i="18"/>
  <c r="C115" i="18"/>
  <c r="P115" i="18" s="1"/>
  <c r="F115" i="18"/>
  <c r="D115" i="18"/>
  <c r="H115" i="18"/>
  <c r="E97" i="12"/>
  <c r="H97" i="12"/>
  <c r="D97" i="12"/>
  <c r="G97" i="12"/>
  <c r="C97" i="12"/>
  <c r="M97" i="12" s="1"/>
  <c r="F97" i="12"/>
  <c r="A98" i="12"/>
  <c r="H116" i="18" l="1"/>
  <c r="D116" i="18"/>
  <c r="F116" i="18"/>
  <c r="E116" i="18"/>
  <c r="G116" i="18"/>
  <c r="C116" i="18"/>
  <c r="P116" i="18" s="1"/>
  <c r="A99" i="12"/>
  <c r="H98" i="12"/>
  <c r="D98" i="12"/>
  <c r="G98" i="12"/>
  <c r="C98" i="12"/>
  <c r="M98" i="12" s="1"/>
  <c r="F98" i="12"/>
  <c r="E98" i="12"/>
  <c r="G117" i="18" l="1"/>
  <c r="C117" i="18"/>
  <c r="P117" i="18" s="1"/>
  <c r="E117" i="18"/>
  <c r="H117" i="18"/>
  <c r="D117" i="18"/>
  <c r="F117" i="18"/>
  <c r="C99" i="12"/>
  <c r="M99" i="12" s="1"/>
  <c r="D99" i="12"/>
  <c r="F99" i="12"/>
  <c r="E99" i="12"/>
  <c r="G99" i="12"/>
  <c r="H99" i="12"/>
  <c r="N113" i="12"/>
  <c r="A113" i="12" s="1"/>
  <c r="F118" i="18" l="1"/>
  <c r="H118" i="18"/>
  <c r="D118" i="18"/>
  <c r="G118" i="18"/>
  <c r="C118" i="18"/>
  <c r="P118" i="18" s="1"/>
  <c r="E118" i="18"/>
  <c r="D113" i="12"/>
  <c r="A114" i="12"/>
  <c r="G113" i="12"/>
  <c r="E113" i="12"/>
  <c r="C113" i="12"/>
  <c r="M113" i="12" s="1"/>
  <c r="H113" i="12"/>
  <c r="F113" i="12"/>
  <c r="E119" i="18" l="1"/>
  <c r="G119" i="18"/>
  <c r="C119" i="18"/>
  <c r="P119" i="18" s="1"/>
  <c r="F119" i="18"/>
  <c r="H119" i="18"/>
  <c r="D119" i="18"/>
  <c r="C114" i="12"/>
  <c r="M114" i="12" s="1"/>
  <c r="D114" i="12"/>
  <c r="F114" i="12"/>
  <c r="A115" i="12"/>
  <c r="E114" i="12"/>
  <c r="G114" i="12"/>
  <c r="H114" i="12"/>
  <c r="H120" i="18" l="1"/>
  <c r="D120" i="18"/>
  <c r="F120" i="18"/>
  <c r="E120" i="18"/>
  <c r="G120" i="18"/>
  <c r="C120" i="18"/>
  <c r="P120" i="18" s="1"/>
  <c r="H115" i="12"/>
  <c r="A116" i="12"/>
  <c r="F115" i="12"/>
  <c r="G115" i="12"/>
  <c r="E115" i="12"/>
  <c r="C115" i="12"/>
  <c r="M115" i="12" s="1"/>
  <c r="D115" i="12"/>
  <c r="G121" i="18" l="1"/>
  <c r="C121" i="18"/>
  <c r="P121" i="18" s="1"/>
  <c r="F121" i="18"/>
  <c r="E121" i="18"/>
  <c r="H121" i="18"/>
  <c r="D121" i="18"/>
  <c r="H116" i="12"/>
  <c r="A117" i="12"/>
  <c r="E116" i="12"/>
  <c r="C116" i="12"/>
  <c r="M116" i="12" s="1"/>
  <c r="F116" i="12"/>
  <c r="D116" i="12"/>
  <c r="G116" i="12"/>
  <c r="F122" i="18" l="1"/>
  <c r="E122" i="18"/>
  <c r="H122" i="18"/>
  <c r="D122" i="18"/>
  <c r="G122" i="18"/>
  <c r="C122" i="18"/>
  <c r="P122" i="18" s="1"/>
  <c r="C117" i="12"/>
  <c r="M117" i="12" s="1"/>
  <c r="H117" i="12"/>
  <c r="F117" i="12"/>
  <c r="D117" i="12"/>
  <c r="E117" i="12"/>
  <c r="G117" i="12"/>
  <c r="A118" i="12"/>
  <c r="E123" i="18" l="1"/>
  <c r="H123" i="18"/>
  <c r="D123" i="18"/>
  <c r="G123" i="18"/>
  <c r="C123" i="18"/>
  <c r="P123" i="18" s="1"/>
  <c r="F123" i="18"/>
  <c r="C118" i="12"/>
  <c r="M118" i="12" s="1"/>
  <c r="D118" i="12"/>
  <c r="F118" i="12"/>
  <c r="A119" i="12"/>
  <c r="E118" i="12"/>
  <c r="G118" i="12"/>
  <c r="H118" i="12"/>
  <c r="H124" i="18" l="1"/>
  <c r="D124" i="18"/>
  <c r="G124" i="18"/>
  <c r="C124" i="18"/>
  <c r="P124" i="18" s="1"/>
  <c r="F124" i="18"/>
  <c r="E124" i="18"/>
  <c r="D119" i="12"/>
  <c r="E119" i="12"/>
  <c r="C119" i="12"/>
  <c r="M119" i="12" s="1"/>
  <c r="H119" i="12"/>
  <c r="A120" i="12"/>
  <c r="F119" i="12"/>
  <c r="G119" i="12"/>
  <c r="G125" i="18" l="1"/>
  <c r="C125" i="18"/>
  <c r="P125" i="18" s="1"/>
  <c r="F125" i="18"/>
  <c r="E125" i="18"/>
  <c r="H125" i="18"/>
  <c r="D125" i="18"/>
  <c r="H120" i="12"/>
  <c r="A121" i="12"/>
  <c r="E120" i="12"/>
  <c r="C120" i="12"/>
  <c r="M120" i="12" s="1"/>
  <c r="F120" i="12"/>
  <c r="D120" i="12"/>
  <c r="G120" i="12"/>
  <c r="F126" i="18" l="1"/>
  <c r="E126" i="18"/>
  <c r="H126" i="18"/>
  <c r="D126" i="18"/>
  <c r="G126" i="18"/>
  <c r="C126" i="18"/>
  <c r="P126" i="18" s="1"/>
  <c r="C121" i="12"/>
  <c r="M121" i="12" s="1"/>
  <c r="G121" i="12"/>
  <c r="A122" i="12"/>
  <c r="H121" i="12"/>
  <c r="F121" i="12"/>
  <c r="D121" i="12"/>
  <c r="E121" i="12"/>
  <c r="E127" i="18" l="1"/>
  <c r="H127" i="18"/>
  <c r="D127" i="18"/>
  <c r="G127" i="18"/>
  <c r="C127" i="18"/>
  <c r="P127" i="18" s="1"/>
  <c r="F127" i="18"/>
  <c r="F122" i="12"/>
  <c r="A123" i="12"/>
  <c r="E122" i="12"/>
  <c r="G122" i="12"/>
  <c r="H122" i="12"/>
  <c r="C122" i="12"/>
  <c r="M122" i="12" s="1"/>
  <c r="D122" i="12"/>
  <c r="H128" i="18" l="1"/>
  <c r="D128" i="18"/>
  <c r="G128" i="18"/>
  <c r="C128" i="18"/>
  <c r="P128" i="18" s="1"/>
  <c r="F128" i="18"/>
  <c r="E128" i="18"/>
  <c r="H123" i="12"/>
  <c r="A124" i="12"/>
  <c r="D123" i="12"/>
  <c r="E123" i="12"/>
  <c r="C123" i="12"/>
  <c r="M123" i="12" s="1"/>
  <c r="F123" i="12"/>
  <c r="G123" i="12"/>
  <c r="G129" i="18" l="1"/>
  <c r="C129" i="18"/>
  <c r="P129" i="18" s="1"/>
  <c r="F129" i="18"/>
  <c r="E129" i="18"/>
  <c r="H129" i="18"/>
  <c r="D129" i="18"/>
  <c r="G124" i="12"/>
  <c r="E124" i="12"/>
  <c r="C124" i="12"/>
  <c r="M124" i="12" s="1"/>
  <c r="H124" i="12"/>
  <c r="F124" i="12"/>
  <c r="D124" i="12"/>
  <c r="A125" i="12"/>
  <c r="F130" i="18" l="1"/>
  <c r="E130" i="18"/>
  <c r="H130" i="18"/>
  <c r="D130" i="18"/>
  <c r="G130" i="18"/>
  <c r="C130" i="18"/>
  <c r="P130" i="18" s="1"/>
  <c r="C125" i="12"/>
  <c r="M125" i="12" s="1"/>
  <c r="H125" i="12"/>
  <c r="F125" i="12"/>
  <c r="D125" i="12"/>
  <c r="E125" i="12"/>
  <c r="G125" i="12"/>
  <c r="A126" i="12"/>
  <c r="E131" i="18" l="1"/>
  <c r="H131" i="18"/>
  <c r="D131" i="18"/>
  <c r="G131" i="18"/>
  <c r="C131" i="18"/>
  <c r="P131" i="18" s="1"/>
  <c r="F131" i="18"/>
  <c r="E126" i="12"/>
  <c r="F126" i="12"/>
  <c r="A127" i="12"/>
  <c r="G126" i="12"/>
  <c r="H126" i="12"/>
  <c r="C126" i="12"/>
  <c r="M126" i="12" s="1"/>
  <c r="D126" i="12"/>
  <c r="H132" i="18" l="1"/>
  <c r="D132" i="18"/>
  <c r="G132" i="18"/>
  <c r="C132" i="18"/>
  <c r="P132" i="18" s="1"/>
  <c r="F132" i="18"/>
  <c r="E132" i="18"/>
  <c r="D127" i="12"/>
  <c r="E127" i="12"/>
  <c r="C127" i="12"/>
  <c r="M127" i="12" s="1"/>
  <c r="H127" i="12"/>
  <c r="A128" i="12"/>
  <c r="F127" i="12"/>
  <c r="G127" i="12"/>
  <c r="G133" i="18" l="1"/>
  <c r="C133" i="18"/>
  <c r="P133" i="18" s="1"/>
  <c r="F133" i="18"/>
  <c r="E133" i="18"/>
  <c r="H133" i="18"/>
  <c r="D133" i="18"/>
  <c r="Q145" i="18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G128" i="12"/>
  <c r="F128" i="12"/>
  <c r="A129" i="12"/>
  <c r="E128" i="12"/>
  <c r="C128" i="12"/>
  <c r="M128" i="12" s="1"/>
  <c r="H128" i="12"/>
  <c r="D128" i="12"/>
  <c r="E145" i="18" l="1"/>
  <c r="H145" i="18"/>
  <c r="D145" i="18"/>
  <c r="G145" i="18"/>
  <c r="C145" i="18"/>
  <c r="P145" i="18" s="1"/>
  <c r="F145" i="18"/>
  <c r="E129" i="12"/>
  <c r="A130" i="12"/>
  <c r="C129" i="12"/>
  <c r="M129" i="12" s="1"/>
  <c r="H129" i="12"/>
  <c r="F129" i="12"/>
  <c r="D129" i="12"/>
  <c r="G129" i="12"/>
  <c r="G146" i="18" l="1"/>
  <c r="C146" i="18"/>
  <c r="P146" i="18" s="1"/>
  <c r="F146" i="18"/>
  <c r="E146" i="18"/>
  <c r="H146" i="18"/>
  <c r="D146" i="18"/>
  <c r="E130" i="12"/>
  <c r="A131" i="12"/>
  <c r="G130" i="12"/>
  <c r="H130" i="12"/>
  <c r="C130" i="12"/>
  <c r="M130" i="12" s="1"/>
  <c r="D130" i="12"/>
  <c r="F130" i="12"/>
  <c r="F147" i="18" l="1"/>
  <c r="E147" i="18"/>
  <c r="H147" i="18"/>
  <c r="D147" i="18"/>
  <c r="G147" i="18"/>
  <c r="C147" i="18"/>
  <c r="P147" i="18" s="1"/>
  <c r="D131" i="12"/>
  <c r="F131" i="12"/>
  <c r="G131" i="12"/>
  <c r="E131" i="12"/>
  <c r="C131" i="12"/>
  <c r="M131" i="12" s="1"/>
  <c r="H131" i="12"/>
  <c r="A132" i="12"/>
  <c r="E148" i="18" l="1"/>
  <c r="H148" i="18"/>
  <c r="D148" i="18"/>
  <c r="G148" i="18"/>
  <c r="C148" i="18"/>
  <c r="P148" i="18" s="1"/>
  <c r="F148" i="18"/>
  <c r="G132" i="12"/>
  <c r="E132" i="12"/>
  <c r="C132" i="12"/>
  <c r="M132" i="12" s="1"/>
  <c r="H132" i="12"/>
  <c r="F132" i="12"/>
  <c r="D132" i="12"/>
  <c r="A133" i="12"/>
  <c r="H149" i="18" l="1"/>
  <c r="D149" i="18"/>
  <c r="G149" i="18"/>
  <c r="C149" i="18"/>
  <c r="P149" i="18" s="1"/>
  <c r="F149" i="18"/>
  <c r="E149" i="18"/>
  <c r="A134" i="12"/>
  <c r="N148" i="12" s="1"/>
  <c r="A148" i="12" s="1"/>
  <c r="G133" i="12"/>
  <c r="D133" i="12"/>
  <c r="C133" i="12"/>
  <c r="M133" i="12" s="1"/>
  <c r="H133" i="12"/>
  <c r="F133" i="12"/>
  <c r="E133" i="12"/>
  <c r="G150" i="18" l="1"/>
  <c r="C150" i="18"/>
  <c r="P150" i="18" s="1"/>
  <c r="F150" i="18"/>
  <c r="E150" i="18"/>
  <c r="H150" i="18"/>
  <c r="D150" i="18"/>
  <c r="C134" i="12"/>
  <c r="M134" i="12" s="1"/>
  <c r="D134" i="12"/>
  <c r="F134" i="12"/>
  <c r="E134" i="12"/>
  <c r="G134" i="12"/>
  <c r="H134" i="12"/>
  <c r="A149" i="12"/>
  <c r="H148" i="12"/>
  <c r="G148" i="12"/>
  <c r="D148" i="12"/>
  <c r="E148" i="12"/>
  <c r="F148" i="12"/>
  <c r="C148" i="12"/>
  <c r="M148" i="12" s="1"/>
  <c r="F151" i="18" l="1"/>
  <c r="E151" i="18"/>
  <c r="H151" i="18"/>
  <c r="D151" i="18"/>
  <c r="G151" i="18"/>
  <c r="C151" i="18"/>
  <c r="P151" i="18" s="1"/>
  <c r="A150" i="12"/>
  <c r="D149" i="12"/>
  <c r="G149" i="12"/>
  <c r="F149" i="12"/>
  <c r="C149" i="12"/>
  <c r="M149" i="12" s="1"/>
  <c r="H149" i="12"/>
  <c r="E149" i="12"/>
  <c r="E152" i="18" l="1"/>
  <c r="H152" i="18"/>
  <c r="D152" i="18"/>
  <c r="G152" i="18"/>
  <c r="C152" i="18"/>
  <c r="P152" i="18" s="1"/>
  <c r="F152" i="18"/>
  <c r="A151" i="12"/>
  <c r="C150" i="12"/>
  <c r="M150" i="12" s="1"/>
  <c r="F150" i="12"/>
  <c r="E150" i="12"/>
  <c r="H150" i="12"/>
  <c r="G150" i="12"/>
  <c r="D150" i="12"/>
  <c r="H153" i="18" l="1"/>
  <c r="D153" i="18"/>
  <c r="G153" i="18"/>
  <c r="C153" i="18"/>
  <c r="P153" i="18" s="1"/>
  <c r="F153" i="18"/>
  <c r="E153" i="18"/>
  <c r="A152" i="12"/>
  <c r="C151" i="12"/>
  <c r="M151" i="12" s="1"/>
  <c r="D151" i="12"/>
  <c r="G151" i="12"/>
  <c r="E151" i="12"/>
  <c r="H151" i="12"/>
  <c r="F151" i="12"/>
  <c r="G154" i="18" l="1"/>
  <c r="C154" i="18"/>
  <c r="P154" i="18" s="1"/>
  <c r="F154" i="18"/>
  <c r="E154" i="18"/>
  <c r="H154" i="18"/>
  <c r="D154" i="18"/>
  <c r="A153" i="12"/>
  <c r="F152" i="12"/>
  <c r="E152" i="12"/>
  <c r="G152" i="12"/>
  <c r="D152" i="12"/>
  <c r="C152" i="12"/>
  <c r="M152" i="12" s="1"/>
  <c r="H152" i="12"/>
  <c r="F155" i="18" l="1"/>
  <c r="E155" i="18"/>
  <c r="H155" i="18"/>
  <c r="D155" i="18"/>
  <c r="G155" i="18"/>
  <c r="C155" i="18"/>
  <c r="P155" i="18" s="1"/>
  <c r="A154" i="12"/>
  <c r="E153" i="12"/>
  <c r="C153" i="12"/>
  <c r="M153" i="12" s="1"/>
  <c r="F153" i="12"/>
  <c r="G153" i="12"/>
  <c r="H153" i="12"/>
  <c r="D153" i="12"/>
  <c r="E156" i="18" l="1"/>
  <c r="H156" i="18"/>
  <c r="D156" i="18"/>
  <c r="G156" i="18"/>
  <c r="C156" i="18"/>
  <c r="P156" i="18" s="1"/>
  <c r="F156" i="18"/>
  <c r="A155" i="12"/>
  <c r="H154" i="12"/>
  <c r="F154" i="12"/>
  <c r="E154" i="12"/>
  <c r="C154" i="12"/>
  <c r="M154" i="12" s="1"/>
  <c r="D154" i="12"/>
  <c r="G154" i="12"/>
  <c r="H157" i="18" l="1"/>
  <c r="D157" i="18"/>
  <c r="G157" i="18"/>
  <c r="C157" i="18"/>
  <c r="P157" i="18" s="1"/>
  <c r="F157" i="18"/>
  <c r="E157" i="18"/>
  <c r="A156" i="12"/>
  <c r="D155" i="12"/>
  <c r="E155" i="12"/>
  <c r="G155" i="12"/>
  <c r="H155" i="12"/>
  <c r="F155" i="12"/>
  <c r="C155" i="12"/>
  <c r="M155" i="12" s="1"/>
  <c r="G158" i="18" l="1"/>
  <c r="C158" i="18"/>
  <c r="P158" i="18" s="1"/>
  <c r="F158" i="18"/>
  <c r="E158" i="18"/>
  <c r="H158" i="18"/>
  <c r="D158" i="18"/>
  <c r="A157" i="12"/>
  <c r="C156" i="12"/>
  <c r="M156" i="12" s="1"/>
  <c r="H156" i="12"/>
  <c r="F156" i="12"/>
  <c r="E156" i="12"/>
  <c r="G156" i="12"/>
  <c r="D156" i="12"/>
  <c r="F159" i="18" l="1"/>
  <c r="E159" i="18"/>
  <c r="H159" i="18"/>
  <c r="D159" i="18"/>
  <c r="G159" i="18"/>
  <c r="C159" i="18"/>
  <c r="P159" i="18" s="1"/>
  <c r="A158" i="12"/>
  <c r="G157" i="12"/>
  <c r="H157" i="12"/>
  <c r="C157" i="12"/>
  <c r="M157" i="12" s="1"/>
  <c r="D157" i="12"/>
  <c r="F157" i="12"/>
  <c r="E157" i="12"/>
  <c r="E160" i="18" l="1"/>
  <c r="H160" i="18"/>
  <c r="D160" i="18"/>
  <c r="G160" i="18"/>
  <c r="C160" i="18"/>
  <c r="P160" i="18" s="1"/>
  <c r="F160" i="18"/>
  <c r="A159" i="12"/>
  <c r="E158" i="12"/>
  <c r="C158" i="12"/>
  <c r="M158" i="12" s="1"/>
  <c r="D158" i="12"/>
  <c r="F158" i="12"/>
  <c r="G158" i="12"/>
  <c r="H158" i="12"/>
  <c r="H161" i="18" l="1"/>
  <c r="D161" i="18"/>
  <c r="G161" i="18"/>
  <c r="C161" i="18"/>
  <c r="P161" i="18" s="1"/>
  <c r="F161" i="18"/>
  <c r="E161" i="18"/>
  <c r="A160" i="12"/>
  <c r="H159" i="12"/>
  <c r="F159" i="12"/>
  <c r="E159" i="12"/>
  <c r="C159" i="12"/>
  <c r="M159" i="12" s="1"/>
  <c r="D159" i="12"/>
  <c r="G159" i="12"/>
  <c r="G162" i="18" l="1"/>
  <c r="C162" i="18"/>
  <c r="P162" i="18" s="1"/>
  <c r="F162" i="18"/>
  <c r="E162" i="18"/>
  <c r="H162" i="18"/>
  <c r="D162" i="18"/>
  <c r="A161" i="12"/>
  <c r="C160" i="12"/>
  <c r="M160" i="12" s="1"/>
  <c r="D160" i="12"/>
  <c r="G160" i="12"/>
  <c r="H160" i="12"/>
  <c r="F160" i="12"/>
  <c r="E160" i="12"/>
  <c r="F163" i="18" l="1"/>
  <c r="E163" i="18"/>
  <c r="H163" i="18"/>
  <c r="D163" i="18"/>
  <c r="G163" i="18"/>
  <c r="C163" i="18"/>
  <c r="P163" i="18" s="1"/>
  <c r="A162" i="12"/>
  <c r="C161" i="12"/>
  <c r="M161" i="12" s="1"/>
  <c r="D161" i="12"/>
  <c r="F161" i="12"/>
  <c r="E161" i="12"/>
  <c r="G161" i="12"/>
  <c r="H161" i="12"/>
  <c r="E164" i="18" l="1"/>
  <c r="H164" i="18"/>
  <c r="D164" i="18"/>
  <c r="G164" i="18"/>
  <c r="C164" i="18"/>
  <c r="P164" i="18" s="1"/>
  <c r="F164" i="18"/>
  <c r="A163" i="12"/>
  <c r="F162" i="12"/>
  <c r="G162" i="12"/>
  <c r="E162" i="12"/>
  <c r="C162" i="12"/>
  <c r="M162" i="12" s="1"/>
  <c r="D162" i="12"/>
  <c r="H162" i="12"/>
  <c r="H165" i="18" l="1"/>
  <c r="D165" i="18"/>
  <c r="G165" i="18"/>
  <c r="C165" i="18"/>
  <c r="P165" i="18" s="1"/>
  <c r="F165" i="18"/>
  <c r="E165" i="18"/>
  <c r="A164" i="12"/>
  <c r="H163" i="12"/>
  <c r="F163" i="12"/>
  <c r="D163" i="12"/>
  <c r="G163" i="12"/>
  <c r="E163" i="12"/>
  <c r="C163" i="12"/>
  <c r="M163" i="12" s="1"/>
  <c r="G166" i="18" l="1"/>
  <c r="C166" i="18"/>
  <c r="P166" i="18" s="1"/>
  <c r="F166" i="18"/>
  <c r="E166" i="18"/>
  <c r="H166" i="18"/>
  <c r="D166" i="18"/>
  <c r="A165" i="12"/>
  <c r="C164" i="12"/>
  <c r="M164" i="12" s="1"/>
  <c r="G164" i="12"/>
  <c r="H164" i="12"/>
  <c r="F164" i="12"/>
  <c r="D164" i="12"/>
  <c r="E164" i="12"/>
  <c r="F167" i="18" l="1"/>
  <c r="E167" i="18"/>
  <c r="H167" i="18"/>
  <c r="D167" i="18"/>
  <c r="G167" i="18"/>
  <c r="C167" i="18"/>
  <c r="P167" i="18" s="1"/>
  <c r="A166" i="12"/>
  <c r="F165" i="12"/>
  <c r="E165" i="12"/>
  <c r="G165" i="12"/>
  <c r="H165" i="12"/>
  <c r="C165" i="12"/>
  <c r="M165" i="12" s="1"/>
  <c r="D165" i="12"/>
  <c r="E168" i="18" l="1"/>
  <c r="H168" i="18"/>
  <c r="D168" i="18"/>
  <c r="G168" i="18"/>
  <c r="C168" i="18"/>
  <c r="P168" i="18" s="1"/>
  <c r="F168" i="18"/>
  <c r="A167" i="12"/>
  <c r="E166" i="12"/>
  <c r="C166" i="12"/>
  <c r="M166" i="12" s="1"/>
  <c r="D166" i="12"/>
  <c r="F166" i="12"/>
  <c r="G166" i="12"/>
  <c r="H166" i="12"/>
  <c r="H169" i="18" l="1"/>
  <c r="D169" i="18"/>
  <c r="G169" i="18"/>
  <c r="C169" i="18"/>
  <c r="P169" i="18" s="1"/>
  <c r="F169" i="18"/>
  <c r="E169" i="18"/>
  <c r="A168" i="12"/>
  <c r="H167" i="12"/>
  <c r="F167" i="12"/>
  <c r="E167" i="12"/>
  <c r="C167" i="12"/>
  <c r="M167" i="12" s="1"/>
  <c r="D167" i="12"/>
  <c r="G167" i="12"/>
  <c r="G170" i="18" l="1"/>
  <c r="C170" i="18"/>
  <c r="P170" i="18" s="1"/>
  <c r="F170" i="18"/>
  <c r="E170" i="18"/>
  <c r="H170" i="18"/>
  <c r="D170" i="18"/>
  <c r="A169" i="12"/>
  <c r="D168" i="12"/>
  <c r="E168" i="12"/>
  <c r="G168" i="12"/>
  <c r="H168" i="12"/>
  <c r="F168" i="12"/>
  <c r="C168" i="12"/>
  <c r="M168" i="12" s="1"/>
  <c r="F171" i="18" l="1"/>
  <c r="E171" i="18"/>
  <c r="H171" i="18"/>
  <c r="D171" i="18"/>
  <c r="G171" i="18"/>
  <c r="C171" i="18"/>
  <c r="P171" i="18" s="1"/>
  <c r="C169" i="12"/>
  <c r="M169" i="12" s="1"/>
  <c r="E169" i="12"/>
  <c r="A170" i="12"/>
  <c r="D169" i="12"/>
  <c r="G169" i="12"/>
  <c r="F169" i="12"/>
  <c r="H169" i="12"/>
  <c r="E172" i="18" l="1"/>
  <c r="H172" i="18"/>
  <c r="D172" i="18"/>
  <c r="G172" i="18"/>
  <c r="C172" i="18"/>
  <c r="P172" i="18" s="1"/>
  <c r="F172" i="18"/>
  <c r="G170" i="12"/>
  <c r="A171" i="12"/>
  <c r="E170" i="12"/>
  <c r="D170" i="12"/>
  <c r="C170" i="12"/>
  <c r="M170" i="12" s="1"/>
  <c r="F170" i="12"/>
  <c r="H170" i="12"/>
  <c r="H173" i="18" l="1"/>
  <c r="D173" i="18"/>
  <c r="G173" i="18"/>
  <c r="C173" i="18"/>
  <c r="P173" i="18" s="1"/>
  <c r="F173" i="18"/>
  <c r="E173" i="18"/>
  <c r="G171" i="12"/>
  <c r="F171" i="12"/>
  <c r="E171" i="12"/>
  <c r="D171" i="12"/>
  <c r="C171" i="12"/>
  <c r="M171" i="12" s="1"/>
  <c r="H171" i="12"/>
  <c r="A172" i="12"/>
  <c r="A173" i="12" l="1"/>
  <c r="E172" i="12"/>
  <c r="F172" i="12"/>
  <c r="C172" i="12"/>
  <c r="M172" i="12" s="1"/>
  <c r="D172" i="12"/>
  <c r="H172" i="12"/>
  <c r="G172" i="12"/>
  <c r="A174" i="12" l="1"/>
  <c r="F173" i="12"/>
  <c r="H173" i="12"/>
  <c r="E173" i="12"/>
  <c r="D173" i="12"/>
  <c r="G173" i="12"/>
  <c r="C173" i="12"/>
  <c r="M173" i="12" s="1"/>
  <c r="E174" i="12" l="1"/>
  <c r="C174" i="12"/>
  <c r="M174" i="12" s="1"/>
  <c r="H174" i="12"/>
  <c r="D174" i="12"/>
  <c r="F174" i="12"/>
  <c r="G174" i="12"/>
</calcChain>
</file>

<file path=xl/sharedStrings.xml><?xml version="1.0" encoding="utf-8"?>
<sst xmlns="http://schemas.openxmlformats.org/spreadsheetml/2006/main" count="1066" uniqueCount="329">
  <si>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</si>
  <si>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</si>
  <si>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</si>
  <si>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</si>
  <si>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</si>
  <si>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</si>
  <si>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</si>
  <si>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</si>
  <si>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</si>
  <si>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</si>
  <si>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</si>
  <si>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</si>
  <si>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</si>
  <si>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</si>
  <si>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</si>
  <si>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</si>
  <si>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</si>
  <si>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</si>
  <si>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</si>
  <si>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</si>
  <si>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</si>
  <si>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</si>
  <si>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</si>
  <si>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</si>
  <si>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</si>
  <si>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</si>
  <si>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</si>
  <si>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</si>
  <si>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</si>
  <si>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</si>
  <si>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</si>
  <si>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</si>
  <si>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</si>
  <si>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</si>
  <si>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</si>
  <si>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</si>
  <si>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</si>
  <si>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</si>
  <si>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</si>
  <si>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</si>
  <si>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</si>
  <si>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</si>
  <si>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</si>
  <si>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</si>
  <si>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</si>
  <si>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</si>
  <si>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</si>
  <si>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</si>
  <si>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</si>
  <si>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</si>
  <si>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</si>
  <si>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</si>
  <si>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</si>
  <si>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</si>
  <si>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</si>
  <si>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</si>
  <si>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</si>
  <si>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</si>
  <si>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</si>
  <si>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</si>
  <si>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</si>
  <si>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</si>
  <si>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</si>
  <si>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</si>
  <si>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</si>
  <si>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</si>
  <si>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</si>
  <si>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</si>
  <si>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</si>
  <si>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</si>
  <si>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</si>
  <si>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</si>
  <si>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</si>
  <si>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</si>
  <si>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</si>
  <si>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</si>
  <si>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</si>
  <si>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</si>
  <si>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</si>
  <si>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</si>
  <si>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</si>
  <si>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</si>
  <si>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</si>
  <si>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</si>
  <si>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</si>
  <si>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</si>
  <si>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</si>
  <si>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</si>
  <si>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</si>
  <si>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</si>
  <si>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</si>
  <si>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</si>
  <si>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</si>
  <si>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</si>
  <si>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</si>
  <si>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</si>
  <si>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</si>
  <si>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</si>
  <si>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</si>
  <si>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</si>
  <si>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</si>
  <si>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</si>
  <si>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</si>
  <si>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</si>
  <si>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</si>
  <si>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</si>
  <si>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</si>
  <si>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</si>
  <si>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</si>
  <si>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</si>
  <si>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</si>
  <si>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</si>
  <si>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</si>
  <si>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</si>
  <si>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</si>
  <si>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</si>
  <si>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</si>
  <si>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</si>
  <si>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</si>
  <si>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</si>
  <si>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</si>
  <si>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</si>
  <si>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</si>
  <si>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</si>
  <si>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</si>
  <si>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</si>
  <si>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</si>
  <si>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</si>
  <si>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</si>
  <si>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</si>
  <si>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</si>
  <si>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</si>
  <si>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</si>
  <si>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</si>
  <si>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</si>
  <si>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</si>
  <si>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</si>
  <si>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</si>
  <si>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</si>
  <si>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</si>
  <si>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</si>
  <si>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</si>
  <si>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</si>
  <si>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</si>
  <si>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</si>
  <si>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</si>
  <si>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</si>
  <si>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LAW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</si>
  <si>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</si>
  <si>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</si>
  <si>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</si>
  <si>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</si>
  <si>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</si>
  <si>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</si>
  <si>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</si>
  <si>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</si>
  <si>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</si>
  <si>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</si>
  <si>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209 PHAN THANH</t>
  </si>
  <si>
    <t>Bổ sung lịch thi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</si>
  <si>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</si>
  <si>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</si>
  <si>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</si>
  <si>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</si>
  <si>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</si>
  <si>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</si>
  <si>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</si>
  <si>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AE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</si>
  <si>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</si>
  <si>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</si>
  <si>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</si>
  <si>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</si>
  <si>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</si>
  <si>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</si>
  <si>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</si>
  <si>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</si>
  <si>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</si>
  <si>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</si>
  <si>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</si>
  <si>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</si>
  <si>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</si>
  <si>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</si>
  <si>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</si>
  <si>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</si>
  <si>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</si>
  <si>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</si>
  <si>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</si>
  <si>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</si>
  <si>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</si>
  <si>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</si>
  <si>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</si>
  <si>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</si>
  <si>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</si>
  <si>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</si>
  <si>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ENG</t>
  </si>
  <si>
    <t>TIẾNG ANH 1</t>
  </si>
  <si>
    <t>TIẾNG ANH 2</t>
  </si>
  <si>
    <t>TIẾNG ANH 3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</si>
  <si>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</si>
  <si>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</si>
  <si>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</si>
  <si>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</si>
  <si>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</si>
  <si>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</si>
  <si>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</si>
  <si>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</si>
  <si>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</si>
  <si>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FS</t>
  </si>
  <si>
    <t>THỊ TRƯỜNG CHỨNG KHOÁN</t>
  </si>
  <si>
    <t>HRM</t>
  </si>
  <si>
    <t>QUẢN TRỊ NHÂN SỰ</t>
  </si>
  <si>
    <t>INA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</si>
  <si>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</si>
  <si>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</si>
  <si>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</si>
  <si>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</si>
  <si>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</si>
  <si>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</si>
  <si>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</si>
  <si>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</si>
  <si>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</si>
  <si>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</si>
  <si>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</si>
  <si>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</si>
  <si>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SẢN XUẤT</t>
  </si>
  <si>
    <t>MGT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</si>
  <si>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</si>
  <si>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</si>
  <si>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</si>
  <si>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</si>
  <si>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</si>
  <si>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</si>
  <si>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</si>
  <si>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PHI</t>
  </si>
  <si>
    <t>TRIẾT HỌC</t>
  </si>
  <si>
    <t>PHƯƠNG PHÁP LUẬN NCKH</t>
  </si>
  <si>
    <t>RIM</t>
  </si>
  <si>
    <t>QUẢN TRỊ RỦI RO</t>
  </si>
  <si>
    <t>SE</t>
  </si>
  <si>
    <t>CÔNG NGHỆ VÀ LẬP TRÌNH INTERNET</t>
  </si>
  <si>
    <t>KIẾN TRÚC PHẦN MỀM</t>
  </si>
  <si>
    <t>SM</t>
  </si>
  <si>
    <t>TÀI CHINH CHỨNG KHOÁN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</si>
  <si>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</si>
  <si>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</si>
  <si>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</si>
  <si>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</si>
  <si>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</si>
  <si>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</si>
  <si>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</si>
  <si>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</si>
  <si>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</si>
  <si>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</si>
  <si>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</si>
  <si>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</si>
  <si>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</si>
  <si>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</si>
  <si>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</si>
  <si>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</si>
  <si>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</si>
  <si>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</si>
  <si>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</si>
  <si>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</si>
  <si>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</si>
  <si>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</si>
  <si>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</si>
  <si>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</si>
  <si>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</si>
  <si>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</si>
  <si>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</si>
  <si>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</si>
  <si>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</si>
  <si>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KỸ THUẬT XÂY DỰNG DÂN DỤNG VÀ CÔNG NGHIỆP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</si>
  <si>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</si>
  <si>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</si>
  <si>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</si>
  <si>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</si>
  <si>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</si>
  <si>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</si>
  <si>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</si>
  <si>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</si>
  <si>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</si>
  <si>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Nam</t>
  </si>
  <si>
    <t>BNK</t>
  </si>
  <si>
    <t>QUẢN TRỊ NGÂN HÀNG THƯƠNG MẠI</t>
  </si>
  <si>
    <t>254 Nguyễn Văn Linh</t>
  </si>
  <si>
    <t>TỔNG QUAN HÀNH VI TỔ CHỨC</t>
  </si>
  <si>
    <t>ENG601</t>
  </si>
  <si>
    <t>TIẾNG ANH 1 (NGHE ĐỌC VIẾT - VẤN ĐÁP)</t>
  </si>
  <si>
    <t>KN1: NGHE ĐỌC VIẾT
(Thang 10 - 60%)</t>
  </si>
  <si>
    <t>KN2: VẤN ĐÁP
(Thang 10 - 40%)</t>
  </si>
  <si>
    <t>ĐIỂM SỐ</t>
  </si>
  <si>
    <t>ĐIỂM CHỮ</t>
  </si>
  <si>
    <t>ĐIỂM QTHT (%)</t>
  </si>
  <si>
    <t xml:space="preserve">   Nguyễn Thị Kim Phượng</t>
  </si>
  <si>
    <t>Thời gian : 7h30 ngày 26/11/2017</t>
  </si>
  <si>
    <t>MBA1</t>
  </si>
  <si>
    <t>MAC1</t>
  </si>
  <si>
    <t>K15MCE</t>
  </si>
  <si>
    <t>Nguyễn Thế</t>
  </si>
  <si>
    <t>Anh</t>
  </si>
  <si>
    <t>10/03/1987</t>
  </si>
  <si>
    <t>Võ Hữu</t>
  </si>
  <si>
    <t>Dũng</t>
  </si>
  <si>
    <t>13/06/1973</t>
  </si>
  <si>
    <t>Lê Hoàng</t>
  </si>
  <si>
    <t>Đạt</t>
  </si>
  <si>
    <t>27/07/1993</t>
  </si>
  <si>
    <t>Võ Quốc</t>
  </si>
  <si>
    <t>01/01/1976</t>
  </si>
  <si>
    <t>Lê Đức</t>
  </si>
  <si>
    <t>Ngọ</t>
  </si>
  <si>
    <t>24/01/1991</t>
  </si>
  <si>
    <t>Lê Nhật</t>
  </si>
  <si>
    <t>Tân</t>
  </si>
  <si>
    <t>16/10/1993</t>
  </si>
  <si>
    <t>Nguyễn Hồng</t>
  </si>
  <si>
    <t>Thanh</t>
  </si>
  <si>
    <t>22/09/1971</t>
  </si>
  <si>
    <t>DANH SÁCH HỌC VIÊN DỰ THI KẾT THÚC HỌC PHẦN * LỚP: K15MCE</t>
  </si>
  <si>
    <t>CHUYÊN NGÀNH: KỸ THUẬT XÂY DỰNG DÂN DỤNG VÀ CÔNG NGHIỆP</t>
  </si>
  <si>
    <t>Số TC  : 3</t>
  </si>
  <si>
    <t>MÔN: TIẾNG ANH 1 (NGHE ĐỌC VIẾT - VẤN ĐÁP) * MÃ MÔN: ENG601</t>
  </si>
  <si>
    <t>Học kỳ : 1</t>
  </si>
  <si>
    <t>Lần thi : 1</t>
  </si>
  <si>
    <t/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</si>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</sst>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  <numFmt numFmtId="184" formatCode="_(* #,##0_);_(* \(#,##0\);_(* &quot;-&quot;??_);_(@_)"/>
  </numFmts>
  <fonts count="7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1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6">
    <xf numFmtId="0" fontId="0" fillId="0" borderId="0"/>
    <xf numFmtId="169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1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0" fontId="54" fillId="0" borderId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74" fontId="29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56" fillId="0" borderId="0" applyFont="0" applyFill="0" applyBorder="0" applyAlignment="0" applyProtection="0"/>
    <xf numFmtId="175" fontId="29" fillId="0" borderId="0"/>
    <xf numFmtId="0" fontId="6" fillId="0" borderId="0" applyFont="0" applyFill="0" applyBorder="0" applyAlignment="0" applyProtection="0"/>
    <xf numFmtId="176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0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32" fillId="0" borderId="0"/>
    <xf numFmtId="171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180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1" fillId="0" borderId="0"/>
  </cellStyleXfs>
  <cellXfs count="3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3" fillId="0" borderId="21" xfId="0" applyFont="1" applyFill="1" applyBorder="1"/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4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63" fillId="0" borderId="0" xfId="61" applyFont="1" applyBorder="1" applyAlignment="1">
      <alignment horizontal="center" wrapText="1"/>
    </xf>
    <xf numFmtId="0" fontId="64" fillId="0" borderId="0" xfId="61" applyFont="1" applyBorder="1" applyAlignment="1">
      <alignment wrapText="1"/>
    </xf>
    <xf numFmtId="0" fontId="6" fillId="0" borderId="0" xfId="61"/>
    <xf numFmtId="0" fontId="65" fillId="0" borderId="0" xfId="61" applyFont="1" applyBorder="1" applyAlignment="1">
      <alignment horizontal="center" wrapText="1"/>
    </xf>
    <xf numFmtId="0" fontId="65" fillId="0" borderId="0" xfId="61" applyFont="1" applyBorder="1" applyAlignment="1">
      <alignment horizontal="center" vertical="center" wrapText="1"/>
    </xf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64" fillId="5" borderId="0" xfId="61" applyFont="1" applyFill="1" applyBorder="1" applyAlignment="1">
      <alignment horizontal="center"/>
    </xf>
    <xf numFmtId="0" fontId="63" fillId="5" borderId="0" xfId="61" applyFont="1" applyFill="1" applyBorder="1" applyAlignment="1">
      <alignment horizontal="center"/>
    </xf>
    <xf numFmtId="0" fontId="64" fillId="5" borderId="0" xfId="6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4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4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4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5" fillId="0" borderId="0" xfId="72" applyFont="1" applyFill="1"/>
    <xf numFmtId="0" fontId="16" fillId="0" borderId="0" xfId="72" applyFont="1" applyFill="1" applyAlignment="1">
      <alignment horizontal="center" vertical="top"/>
    </xf>
    <xf numFmtId="0" fontId="3" fillId="0" borderId="0" xfId="72" applyFont="1" applyFill="1"/>
    <xf numFmtId="0" fontId="16" fillId="0" borderId="0" xfId="72" applyFont="1" applyFill="1" applyAlignment="1">
      <alignment horizontal="center" vertical="center"/>
    </xf>
    <xf numFmtId="0" fontId="3" fillId="0" borderId="0" xfId="72" applyFont="1" applyFill="1" applyAlignment="1">
      <alignment vertical="top"/>
    </xf>
    <xf numFmtId="0" fontId="2" fillId="5" borderId="0" xfId="72" applyFont="1" applyFill="1" applyAlignment="1">
      <alignment horizontal="center"/>
    </xf>
    <xf numFmtId="0" fontId="18" fillId="0" borderId="0" xfId="72" applyFont="1" applyFill="1" applyAlignment="1">
      <alignment horizontal="left"/>
    </xf>
    <xf numFmtId="0" fontId="3" fillId="0" borderId="0" xfId="72" applyFont="1" applyFill="1" applyAlignment="1">
      <alignment horizontal="left"/>
    </xf>
    <xf numFmtId="0" fontId="18" fillId="0" borderId="0" xfId="72" applyFont="1" applyFill="1" applyBorder="1" applyAlignment="1">
      <alignment horizontal="left"/>
    </xf>
    <xf numFmtId="0" fontId="3" fillId="0" borderId="0" xfId="72" applyFont="1" applyFill="1" applyBorder="1" applyAlignment="1">
      <alignment horizontal="left"/>
    </xf>
    <xf numFmtId="0" fontId="3" fillId="0" borderId="0" xfId="72" applyFont="1" applyFill="1" applyAlignment="1">
      <alignment horizontal="center"/>
    </xf>
    <xf numFmtId="0" fontId="2" fillId="0" borderId="0" xfId="72" applyFont="1" applyFill="1"/>
    <xf numFmtId="0" fontId="46" fillId="0" borderId="0" xfId="72" applyFont="1" applyFill="1" applyAlignment="1">
      <alignment vertical="center"/>
    </xf>
    <xf numFmtId="0" fontId="3" fillId="0" borderId="0" xfId="72" applyFont="1" applyFill="1" applyAlignment="1">
      <alignment horizontal="left" vertical="center"/>
    </xf>
    <xf numFmtId="0" fontId="18" fillId="0" borderId="0" xfId="72" applyFont="1" applyFill="1" applyBorder="1" applyAlignment="1">
      <alignment horizontal="left" vertical="center"/>
    </xf>
    <xf numFmtId="0" fontId="3" fillId="0" borderId="0" xfId="72" applyFont="1" applyFill="1" applyBorder="1" applyAlignment="1">
      <alignment horizontal="left" vertical="center"/>
    </xf>
    <xf numFmtId="0" fontId="18" fillId="0" borderId="0" xfId="72" applyFont="1" applyFill="1" applyAlignment="1">
      <alignment horizontal="left" vertical="center"/>
    </xf>
    <xf numFmtId="0" fontId="2" fillId="0" borderId="0" xfId="72" applyFont="1" applyFill="1" applyAlignment="1">
      <alignment vertical="center"/>
    </xf>
    <xf numFmtId="0" fontId="16" fillId="0" borderId="22" xfId="72" applyFont="1" applyFill="1" applyBorder="1" applyAlignment="1">
      <alignment vertical="center"/>
    </xf>
    <xf numFmtId="0" fontId="16" fillId="0" borderId="0" xfId="72" applyFont="1" applyFill="1" applyBorder="1" applyAlignment="1">
      <alignment vertical="center"/>
    </xf>
    <xf numFmtId="0" fontId="3" fillId="0" borderId="16" xfId="72" applyFont="1" applyFill="1" applyBorder="1" applyAlignment="1">
      <alignment horizontal="center" vertical="center" wrapText="1"/>
    </xf>
    <xf numFmtId="0" fontId="3" fillId="0" borderId="0" xfId="72" applyFont="1" applyFill="1" applyBorder="1" applyAlignment="1">
      <alignment horizontal="center"/>
    </xf>
    <xf numFmtId="0" fontId="3" fillId="0" borderId="19" xfId="72" applyFont="1" applyFill="1" applyBorder="1" applyAlignment="1">
      <alignment horizontal="center"/>
    </xf>
    <xf numFmtId="0" fontId="2" fillId="0" borderId="20" xfId="72" applyFont="1" applyFill="1" applyBorder="1"/>
    <xf numFmtId="0" fontId="3" fillId="0" borderId="21" xfId="72" applyFont="1" applyFill="1" applyBorder="1"/>
    <xf numFmtId="0" fontId="2" fillId="0" borderId="19" xfId="72" applyFont="1" applyFill="1" applyBorder="1" applyAlignment="1">
      <alignment horizontal="center" shrinkToFit="1"/>
    </xf>
    <xf numFmtId="14" fontId="2" fillId="0" borderId="19" xfId="72" applyNumberFormat="1" applyFont="1" applyFill="1" applyBorder="1" applyAlignment="1">
      <alignment horizontal="center" shrinkToFit="1"/>
    </xf>
    <xf numFmtId="0" fontId="2" fillId="0" borderId="19" xfId="72" applyFont="1" applyFill="1" applyBorder="1" applyAlignment="1">
      <alignment horizontal="center"/>
    </xf>
    <xf numFmtId="0" fontId="20" fillId="0" borderId="19" xfId="72" applyFont="1" applyFill="1" applyBorder="1" applyAlignment="1">
      <alignment horizontal="center"/>
    </xf>
    <xf numFmtId="0" fontId="2" fillId="0" borderId="0" xfId="72" applyFont="1" applyFill="1" applyBorder="1"/>
    <xf numFmtId="0" fontId="3" fillId="0" borderId="11" xfId="72" applyFont="1" applyFill="1" applyBorder="1" applyAlignment="1">
      <alignment horizontal="center"/>
    </xf>
    <xf numFmtId="0" fontId="2" fillId="0" borderId="12" xfId="72" applyFont="1" applyFill="1" applyBorder="1"/>
    <xf numFmtId="0" fontId="3" fillId="0" borderId="13" xfId="72" applyFont="1" applyFill="1" applyBorder="1"/>
    <xf numFmtId="0" fontId="2" fillId="0" borderId="11" xfId="72" applyFont="1" applyFill="1" applyBorder="1" applyAlignment="1">
      <alignment horizontal="center" shrinkToFit="1"/>
    </xf>
    <xf numFmtId="0" fontId="2" fillId="0" borderId="11" xfId="72" applyFont="1" applyFill="1" applyBorder="1" applyAlignment="1">
      <alignment horizontal="center"/>
    </xf>
    <xf numFmtId="0" fontId="20" fillId="0" borderId="11" xfId="72" applyFont="1" applyFill="1" applyBorder="1" applyAlignment="1">
      <alignment horizontal="center"/>
    </xf>
    <xf numFmtId="0" fontId="3" fillId="0" borderId="0" xfId="72" applyFont="1" applyFill="1" applyBorder="1"/>
    <xf numFmtId="0" fontId="2" fillId="0" borderId="0" xfId="72" applyFont="1" applyFill="1" applyAlignment="1">
      <alignment horizontal="center"/>
    </xf>
    <xf numFmtId="0" fontId="74" fillId="0" borderId="16" xfId="112" applyFont="1" applyFill="1" applyBorder="1" applyAlignment="1">
      <alignment horizontal="center" vertical="center" wrapText="1"/>
    </xf>
    <xf numFmtId="0" fontId="19" fillId="6" borderId="0" xfId="112" applyFont="1" applyFill="1" applyBorder="1" applyAlignment="1">
      <alignment horizontal="center" vertical="center"/>
    </xf>
    <xf numFmtId="0" fontId="3" fillId="0" borderId="32" xfId="115" applyNumberFormat="1" applyFont="1" applyBorder="1" applyAlignment="1">
      <alignment horizontal="center" vertical="center"/>
    </xf>
    <xf numFmtId="0" fontId="2" fillId="0" borderId="32" xfId="115" applyNumberFormat="1" applyFont="1" applyFill="1" applyBorder="1" applyAlignment="1" applyProtection="1">
      <alignment horizontal="left" vertical="center" wrapText="1"/>
    </xf>
    <xf numFmtId="0" fontId="3" fillId="0" borderId="33" xfId="115" applyNumberFormat="1" applyFont="1" applyFill="1" applyBorder="1" applyAlignment="1" applyProtection="1">
      <alignment horizontal="left" vertical="center" wrapText="1"/>
    </xf>
    <xf numFmtId="0" fontId="3" fillId="0" borderId="34" xfId="115" applyNumberFormat="1" applyFont="1" applyFill="1" applyBorder="1" applyAlignment="1" applyProtection="1">
      <alignment horizontal="left" vertical="center" wrapText="1"/>
    </xf>
    <xf numFmtId="14" fontId="2" fillId="0" borderId="35" xfId="115" applyNumberFormat="1" applyFont="1" applyBorder="1" applyAlignment="1">
      <alignment horizontal="center" vertical="center" wrapText="1"/>
    </xf>
    <xf numFmtId="0" fontId="76" fillId="0" borderId="0" xfId="0" applyFont="1" applyFill="1" applyAlignment="1"/>
    <xf numFmtId="0" fontId="3" fillId="0" borderId="12" xfId="115" applyNumberFormat="1" applyFont="1" applyBorder="1" applyAlignment="1">
      <alignment horizontal="center" vertical="center"/>
    </xf>
    <xf numFmtId="0" fontId="2" fillId="0" borderId="12" xfId="115" applyNumberFormat="1" applyFont="1" applyFill="1" applyBorder="1" applyAlignment="1" applyProtection="1">
      <alignment horizontal="left" vertical="center" wrapText="1"/>
    </xf>
    <xf numFmtId="0" fontId="3" fillId="0" borderId="13" xfId="115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3" xfId="0" applyFont="1" applyFill="1" applyBorder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3" fillId="0" borderId="0" xfId="72" applyFont="1" applyFill="1" applyAlignment="1">
      <alignment horizontal="center"/>
    </xf>
    <xf numFmtId="0" fontId="16" fillId="0" borderId="0" xfId="72" applyFont="1" applyFill="1" applyAlignment="1">
      <alignment horizontal="center" vertical="center"/>
    </xf>
    <xf numFmtId="0" fontId="16" fillId="0" borderId="0" xfId="72" applyFont="1" applyFill="1" applyAlignment="1">
      <alignment horizontal="center" vertical="center" shrinkToFit="1"/>
    </xf>
    <xf numFmtId="0" fontId="49" fillId="0" borderId="0" xfId="72" applyFont="1" applyFill="1" applyAlignment="1">
      <alignment horizontal="center" vertical="center" shrinkToFit="1"/>
    </xf>
    <xf numFmtId="0" fontId="3" fillId="0" borderId="3" xfId="72" applyFont="1" applyFill="1" applyBorder="1" applyAlignment="1">
      <alignment horizontal="center" vertical="center" wrapText="1"/>
    </xf>
    <xf numFmtId="0" fontId="3" fillId="0" borderId="3" xfId="72" applyFont="1" applyFill="1" applyBorder="1" applyAlignment="1">
      <alignment horizontal="center" vertical="center"/>
    </xf>
    <xf numFmtId="0" fontId="3" fillId="0" borderId="25" xfId="72" applyFont="1" applyFill="1" applyBorder="1" applyAlignment="1">
      <alignment horizontal="center" vertical="center"/>
    </xf>
    <xf numFmtId="0" fontId="3" fillId="0" borderId="26" xfId="72" applyFont="1" applyFill="1" applyBorder="1" applyAlignment="1">
      <alignment horizontal="center" vertical="center"/>
    </xf>
    <xf numFmtId="0" fontId="3" fillId="0" borderId="17" xfId="72" applyFont="1" applyFill="1" applyBorder="1" applyAlignment="1">
      <alignment horizontal="center" vertical="center"/>
    </xf>
    <xf numFmtId="0" fontId="3" fillId="0" borderId="18" xfId="72" applyFont="1" applyFill="1" applyBorder="1" applyAlignment="1">
      <alignment horizontal="center" vertical="center"/>
    </xf>
    <xf numFmtId="0" fontId="19" fillId="0" borderId="3" xfId="72" applyFont="1" applyFill="1" applyBorder="1" applyAlignment="1">
      <alignment horizontal="center" vertical="center" wrapText="1"/>
    </xf>
    <xf numFmtId="0" fontId="19" fillId="0" borderId="27" xfId="72" applyFont="1" applyFill="1" applyBorder="1" applyAlignment="1">
      <alignment horizontal="center" vertical="center" wrapText="1"/>
    </xf>
    <xf numFmtId="0" fontId="19" fillId="0" borderId="2" xfId="72" applyFont="1" applyFill="1" applyBorder="1" applyAlignment="1">
      <alignment horizontal="center" vertical="center" wrapText="1"/>
    </xf>
    <xf numFmtId="0" fontId="19" fillId="0" borderId="14" xfId="72" applyFont="1" applyFill="1" applyBorder="1" applyAlignment="1">
      <alignment horizontal="center" vertical="center" wrapText="1"/>
    </xf>
    <xf numFmtId="0" fontId="3" fillId="0" borderId="27" xfId="72" applyFont="1" applyFill="1" applyBorder="1" applyAlignment="1">
      <alignment horizontal="center" vertical="center" wrapText="1"/>
    </xf>
    <xf numFmtId="0" fontId="3" fillId="0" borderId="2" xfId="72" applyFont="1" applyFill="1" applyBorder="1" applyAlignment="1">
      <alignment horizontal="center" vertical="center" wrapText="1"/>
    </xf>
    <xf numFmtId="0" fontId="3" fillId="0" borderId="14" xfId="72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61" applyFont="1" applyBorder="1" applyAlignment="1">
      <alignment horizontal="left" vertical="center" wrapText="1"/>
    </xf>
    <xf numFmtId="0" fontId="63" fillId="0" borderId="0" xfId="61" applyFont="1" applyBorder="1" applyAlignment="1">
      <alignment horizontal="center" vertical="center" wrapText="1"/>
    </xf>
    <xf numFmtId="0" fontId="19" fillId="0" borderId="0" xfId="112" applyFont="1" applyAlignment="1">
      <alignment horizontal="center"/>
    </xf>
  </cellXfs>
  <cellStyles count="11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11" xfId="115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 5" xfId="114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897"/>
  <sheetViews>
    <sheetView zoomScaleNormal="100" zoomScaleSheetLayoutView="70" workbookViewId="0">
      <selection activeCell="Q17" sqref="Q17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8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5" t="s">
        <v>35</v>
      </c>
      <c r="B1" s="265"/>
      <c r="C1" s="265"/>
      <c r="D1" s="265" t="s">
        <v>251</v>
      </c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74" t="s">
        <v>247</v>
      </c>
      <c r="R1" s="72" t="s">
        <v>298</v>
      </c>
      <c r="S1" s="9"/>
      <c r="T1" s="9" t="str">
        <f>R1&amp;" - HK" &amp; R3 &amp; " - "&amp;G3&amp; " - "&amp;G2</f>
        <v>K15MCE - HK1 - ENG601 - TIẾNG ANH 1 (NGHE ĐỌC VIẾT - VẤN ĐÁP)</v>
      </c>
      <c r="U1" s="78"/>
    </row>
    <row r="2" spans="1:29">
      <c r="A2" s="265" t="s">
        <v>22</v>
      </c>
      <c r="B2" s="265"/>
      <c r="C2" s="265"/>
      <c r="D2" s="72"/>
      <c r="E2" s="72"/>
      <c r="F2" s="103" t="s">
        <v>155</v>
      </c>
      <c r="G2" s="97" t="s">
        <v>288</v>
      </c>
      <c r="I2" s="72"/>
      <c r="J2" s="72"/>
      <c r="K2" s="72"/>
      <c r="L2" s="72"/>
      <c r="M2" s="72"/>
      <c r="N2" s="72"/>
      <c r="O2" s="72"/>
      <c r="P2" s="72"/>
      <c r="Q2" s="74" t="s">
        <v>153</v>
      </c>
      <c r="R2" s="8">
        <f>VLOOKUP($G$3,CODEMON!$C$3:$E$65536,3,0)</f>
        <v>3</v>
      </c>
      <c r="S2" s="9"/>
      <c r="T2" s="10"/>
    </row>
    <row r="3" spans="1:29" ht="26.25" customHeight="1">
      <c r="A3" s="269">
        <v>1003</v>
      </c>
      <c r="B3" s="269"/>
      <c r="C3" s="269"/>
      <c r="D3" s="269"/>
      <c r="E3" s="104" t="s">
        <v>285</v>
      </c>
      <c r="F3" s="74" t="s">
        <v>149</v>
      </c>
      <c r="G3" s="73" t="s">
        <v>287</v>
      </c>
      <c r="I3" s="8"/>
      <c r="K3" s="8"/>
      <c r="L3" s="8"/>
      <c r="M3" s="8"/>
      <c r="N3" s="8"/>
      <c r="O3" s="8"/>
      <c r="Q3" s="74" t="s">
        <v>150</v>
      </c>
      <c r="R3" s="8">
        <v>1</v>
      </c>
    </row>
    <row r="4" spans="1:29" ht="13.5">
      <c r="A4" s="101" t="s">
        <v>295</v>
      </c>
      <c r="B4" s="73"/>
      <c r="C4" s="101"/>
      <c r="D4" s="73"/>
      <c r="E4" s="102"/>
      <c r="I4" s="8"/>
      <c r="J4" s="8"/>
      <c r="K4" s="8"/>
      <c r="L4" s="8"/>
      <c r="M4" s="8"/>
      <c r="N4" s="8"/>
      <c r="O4" s="8"/>
      <c r="Q4" s="74" t="s">
        <v>151</v>
      </c>
      <c r="R4" s="8">
        <v>1</v>
      </c>
    </row>
    <row r="5" spans="1:29" ht="25.5">
      <c r="A5" s="268" t="s">
        <v>0</v>
      </c>
      <c r="B5" s="267" t="s">
        <v>19</v>
      </c>
      <c r="C5" s="266" t="s">
        <v>14</v>
      </c>
      <c r="D5" s="266" t="s">
        <v>15</v>
      </c>
      <c r="E5" s="267" t="s">
        <v>248</v>
      </c>
      <c r="F5" s="267" t="s">
        <v>20</v>
      </c>
      <c r="G5" s="270" t="s">
        <v>16</v>
      </c>
      <c r="H5" s="79" t="s">
        <v>134</v>
      </c>
      <c r="I5" s="79" t="s">
        <v>46</v>
      </c>
      <c r="J5" s="79" t="s">
        <v>135</v>
      </c>
      <c r="K5" s="79" t="s">
        <v>1</v>
      </c>
      <c r="L5" s="79" t="s">
        <v>41</v>
      </c>
      <c r="M5" s="79" t="s">
        <v>136</v>
      </c>
      <c r="N5" s="79" t="s">
        <v>137</v>
      </c>
      <c r="O5" s="79" t="s">
        <v>33</v>
      </c>
      <c r="P5" s="79" t="s">
        <v>138</v>
      </c>
      <c r="Q5" s="79" t="s">
        <v>21</v>
      </c>
      <c r="R5" s="267" t="s">
        <v>34</v>
      </c>
      <c r="S5" s="267" t="s">
        <v>36</v>
      </c>
      <c r="T5" s="99"/>
      <c r="U5" s="14"/>
      <c r="V5" s="14"/>
      <c r="Z5" s="18" t="s">
        <v>158</v>
      </c>
      <c r="AA5" s="18"/>
      <c r="AB5" s="18"/>
      <c r="AC5" s="16" t="s">
        <v>160</v>
      </c>
    </row>
    <row r="6" spans="1:29">
      <c r="A6" s="268"/>
      <c r="B6" s="268"/>
      <c r="C6" s="266"/>
      <c r="D6" s="266"/>
      <c r="E6" s="268"/>
      <c r="F6" s="268"/>
      <c r="G6" s="271"/>
      <c r="H6" s="49">
        <v>0.1</v>
      </c>
      <c r="I6" s="49">
        <v>0</v>
      </c>
      <c r="J6" s="49">
        <v>0</v>
      </c>
      <c r="K6" s="49">
        <v>0</v>
      </c>
      <c r="L6" s="49">
        <v>0.15</v>
      </c>
      <c r="M6" s="49">
        <v>0.2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67"/>
      <c r="S6" s="267"/>
      <c r="T6" s="99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3">
        <v>1</v>
      </c>
      <c r="B7" s="256">
        <v>2231610431</v>
      </c>
      <c r="C7" s="257" t="s">
        <v>299</v>
      </c>
      <c r="D7" s="258" t="s">
        <v>300</v>
      </c>
      <c r="E7" s="259" t="s">
        <v>282</v>
      </c>
      <c r="F7" s="260" t="s">
        <v>301</v>
      </c>
      <c r="G7" s="261" t="s">
        <v>298</v>
      </c>
      <c r="H7" s="89"/>
      <c r="I7" s="89"/>
      <c r="J7" s="89"/>
      <c r="K7" s="89"/>
      <c r="L7" s="89"/>
      <c r="M7" s="89"/>
      <c r="N7" s="89"/>
      <c r="O7" s="89"/>
      <c r="P7" s="86"/>
      <c r="Q7" s="86">
        <f>IF(OR(ISNUMBER(P7)=FALSE,$Q$6&lt;&gt;100%,P7&lt;4),0,ROUND(SUMPRODUCT($H$6:$P$6,H7:P7),1))</f>
        <v>0</v>
      </c>
      <c r="R7" s="94" t="e">
        <f t="shared" ref="R7:R13" si="0">VLOOKUP(Q7,$U:$V,2,0)</f>
        <v>#N/A</v>
      </c>
      <c r="S7" s="94"/>
      <c r="T7" s="98"/>
      <c r="U7" s="80">
        <v>1</v>
      </c>
      <c r="V7" s="80" t="s">
        <v>27</v>
      </c>
      <c r="Z7" s="9">
        <v>401</v>
      </c>
      <c r="AA7" s="9">
        <v>2</v>
      </c>
      <c r="AB7" s="9" t="str">
        <f t="shared" ref="AB7:AB12" si="1">IF(AA7=1,Z7,Z7&amp;"/1-"&amp;Z7&amp;"/2")</f>
        <v>401/1-401/2</v>
      </c>
      <c r="AC7" s="9" t="str">
        <f t="shared" ref="AC7:AC12" si="2">IF(ISERROR(SEARCH(Z7,AC6)),AC6,SUBSTITUTE(AC6,Z7,AB7))</f>
        <v>313-314-413-414-307-308-407</v>
      </c>
    </row>
    <row r="8" spans="1:29">
      <c r="A8" s="93">
        <v>2</v>
      </c>
      <c r="B8" s="262">
        <v>2231610432</v>
      </c>
      <c r="C8" s="263" t="s">
        <v>302</v>
      </c>
      <c r="D8" s="264" t="s">
        <v>303</v>
      </c>
      <c r="E8" s="259" t="s">
        <v>282</v>
      </c>
      <c r="F8" s="260" t="s">
        <v>304</v>
      </c>
      <c r="G8" s="261" t="s">
        <v>298</v>
      </c>
      <c r="H8" s="89"/>
      <c r="I8" s="89"/>
      <c r="J8" s="89"/>
      <c r="K8" s="89"/>
      <c r="L8" s="89"/>
      <c r="M8" s="89"/>
      <c r="N8" s="89"/>
      <c r="O8" s="89"/>
      <c r="P8" s="86"/>
      <c r="Q8" s="86">
        <f t="shared" ref="Q8:Q12" si="3">IF(OR(ISNUMBER(P8)=FALSE,$Q$6&lt;&gt;100%,P8&lt;4),0,ROUND(SUMPRODUCT($H$6:$P$6,H8:P8),1))</f>
        <v>0</v>
      </c>
      <c r="R8" s="94" t="e">
        <f t="shared" si="0"/>
        <v>#N/A</v>
      </c>
      <c r="S8" s="94"/>
      <c r="T8" s="98"/>
      <c r="U8" s="80">
        <v>2</v>
      </c>
      <c r="V8" s="80" t="s">
        <v>2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3">
        <v>3</v>
      </c>
      <c r="B9" s="262">
        <v>2231610433</v>
      </c>
      <c r="C9" s="263" t="s">
        <v>305</v>
      </c>
      <c r="D9" s="264" t="s">
        <v>306</v>
      </c>
      <c r="E9" s="259" t="s">
        <v>282</v>
      </c>
      <c r="F9" s="260" t="s">
        <v>307</v>
      </c>
      <c r="G9" s="261" t="s">
        <v>298</v>
      </c>
      <c r="H9" s="89"/>
      <c r="I9" s="89"/>
      <c r="J9" s="89"/>
      <c r="K9" s="89"/>
      <c r="L9" s="89"/>
      <c r="M9" s="89"/>
      <c r="N9" s="89"/>
      <c r="O9" s="89"/>
      <c r="P9" s="86"/>
      <c r="Q9" s="86">
        <f t="shared" si="3"/>
        <v>0</v>
      </c>
      <c r="R9" s="94" t="e">
        <f t="shared" si="0"/>
        <v>#N/A</v>
      </c>
      <c r="S9" s="94"/>
      <c r="T9" s="98"/>
      <c r="U9" s="80">
        <v>3</v>
      </c>
      <c r="V9" s="80" t="s">
        <v>3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3">
        <v>4</v>
      </c>
      <c r="B10" s="262">
        <v>2231610434</v>
      </c>
      <c r="C10" s="263" t="s">
        <v>308</v>
      </c>
      <c r="D10" s="264" t="s">
        <v>282</v>
      </c>
      <c r="E10" s="259" t="s">
        <v>282</v>
      </c>
      <c r="F10" s="260" t="s">
        <v>309</v>
      </c>
      <c r="G10" s="261" t="s">
        <v>298</v>
      </c>
      <c r="H10" s="89"/>
      <c r="I10" s="89"/>
      <c r="J10" s="89"/>
      <c r="K10" s="89"/>
      <c r="L10" s="89"/>
      <c r="M10" s="89"/>
      <c r="N10" s="89"/>
      <c r="O10" s="89"/>
      <c r="P10" s="86"/>
      <c r="Q10" s="86">
        <f t="shared" si="3"/>
        <v>0</v>
      </c>
      <c r="R10" s="94" t="e">
        <f t="shared" si="0"/>
        <v>#N/A</v>
      </c>
      <c r="S10" s="94"/>
      <c r="T10" s="98"/>
      <c r="U10" s="80">
        <v>4</v>
      </c>
      <c r="V10" s="80" t="s">
        <v>28</v>
      </c>
      <c r="Z10" s="9" t="s">
        <v>157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3">
        <v>5</v>
      </c>
      <c r="B11" s="262">
        <v>2231610435</v>
      </c>
      <c r="C11" s="263" t="s">
        <v>310</v>
      </c>
      <c r="D11" s="264" t="s">
        <v>311</v>
      </c>
      <c r="E11" s="259" t="s">
        <v>282</v>
      </c>
      <c r="F11" s="260" t="s">
        <v>312</v>
      </c>
      <c r="G11" s="261" t="s">
        <v>298</v>
      </c>
      <c r="H11" s="89"/>
      <c r="I11" s="89"/>
      <c r="J11" s="89"/>
      <c r="K11" s="89"/>
      <c r="L11" s="89"/>
      <c r="M11" s="89"/>
      <c r="N11" s="89"/>
      <c r="O11" s="89"/>
      <c r="P11" s="86"/>
      <c r="Q11" s="86">
        <f t="shared" si="3"/>
        <v>0</v>
      </c>
      <c r="R11" s="94" t="e">
        <f t="shared" si="0"/>
        <v>#N/A</v>
      </c>
      <c r="S11" s="94"/>
      <c r="T11" s="98"/>
      <c r="U11" s="80">
        <v>5</v>
      </c>
      <c r="V11" s="80" t="s">
        <v>29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3">
        <v>6</v>
      </c>
      <c r="B12" s="262">
        <v>2231610436</v>
      </c>
      <c r="C12" s="263" t="s">
        <v>313</v>
      </c>
      <c r="D12" s="264" t="s">
        <v>314</v>
      </c>
      <c r="E12" s="259" t="s">
        <v>282</v>
      </c>
      <c r="F12" s="260" t="s">
        <v>315</v>
      </c>
      <c r="G12" s="261" t="s">
        <v>298</v>
      </c>
      <c r="H12" s="89"/>
      <c r="I12" s="89"/>
      <c r="J12" s="89"/>
      <c r="K12" s="89"/>
      <c r="L12" s="89"/>
      <c r="M12" s="89"/>
      <c r="N12" s="89"/>
      <c r="O12" s="89"/>
      <c r="P12" s="86"/>
      <c r="Q12" s="86">
        <f t="shared" si="3"/>
        <v>0</v>
      </c>
      <c r="R12" s="94" t="e">
        <f t="shared" si="0"/>
        <v>#N/A</v>
      </c>
      <c r="S12" s="94"/>
      <c r="T12" s="98"/>
      <c r="U12" s="80">
        <v>7</v>
      </c>
      <c r="V12" s="80" t="s">
        <v>30</v>
      </c>
      <c r="Z12" s="9">
        <v>703</v>
      </c>
      <c r="AA12" s="9">
        <v>1</v>
      </c>
      <c r="AB12" s="9">
        <f t="shared" si="1"/>
        <v>703</v>
      </c>
      <c r="AC12" s="9" t="str">
        <f t="shared" si="2"/>
        <v>313-314-413-414-307-308-407</v>
      </c>
    </row>
    <row r="13" spans="1:29">
      <c r="A13" s="93">
        <v>7</v>
      </c>
      <c r="B13" s="262">
        <v>2231610437</v>
      </c>
      <c r="C13" s="263" t="s">
        <v>316</v>
      </c>
      <c r="D13" s="264" t="s">
        <v>317</v>
      </c>
      <c r="E13" s="259" t="s">
        <v>282</v>
      </c>
      <c r="F13" s="260" t="s">
        <v>318</v>
      </c>
      <c r="G13" s="261" t="s">
        <v>298</v>
      </c>
      <c r="H13" s="89"/>
      <c r="I13" s="89"/>
      <c r="J13" s="89"/>
      <c r="K13" s="89"/>
      <c r="L13" s="89"/>
      <c r="M13" s="89"/>
      <c r="N13" s="89"/>
      <c r="O13" s="89"/>
      <c r="P13" s="86"/>
      <c r="Q13" s="86">
        <f t="shared" ref="Q13" si="4">IF(OR(ISNUMBER(P13)=FALSE,$Q$6&lt;&gt;100%,P13&lt;4),0,ROUND(SUMPRODUCT($H$6:$P$6,H13:P13),1))</f>
        <v>0</v>
      </c>
      <c r="R13" s="94" t="e">
        <f t="shared" si="0"/>
        <v>#N/A</v>
      </c>
      <c r="S13" s="94"/>
      <c r="T13" s="98"/>
      <c r="U13" s="80">
        <v>7.1</v>
      </c>
      <c r="V13" s="80" t="s">
        <v>106</v>
      </c>
    </row>
    <row r="14" spans="1:29" ht="12.75" customHeight="1">
      <c r="T14" s="98"/>
      <c r="U14" s="80">
        <v>7.2</v>
      </c>
      <c r="V14" s="80" t="s">
        <v>107</v>
      </c>
    </row>
    <row r="15" spans="1:29" ht="12.75" customHeight="1">
      <c r="T15" s="98"/>
      <c r="U15" s="80">
        <v>7.3</v>
      </c>
      <c r="V15" s="80" t="s">
        <v>108</v>
      </c>
    </row>
    <row r="16" spans="1:29" ht="12.75" customHeight="1">
      <c r="T16" s="98"/>
      <c r="U16" s="80">
        <v>7.4</v>
      </c>
      <c r="V16" s="80" t="s">
        <v>109</v>
      </c>
    </row>
    <row r="17" spans="20:26" ht="12.75" customHeight="1">
      <c r="T17" s="98"/>
      <c r="U17" s="80">
        <v>7.5</v>
      </c>
      <c r="V17" s="80" t="s">
        <v>110</v>
      </c>
    </row>
    <row r="18" spans="20:26" ht="12.75" customHeight="1">
      <c r="T18" s="98"/>
      <c r="U18" s="80">
        <v>7.6</v>
      </c>
      <c r="V18" s="80" t="s">
        <v>111</v>
      </c>
    </row>
    <row r="19" spans="20:26" ht="12.75" customHeight="1">
      <c r="T19" s="98"/>
      <c r="U19" s="80">
        <v>7.7</v>
      </c>
      <c r="V19" s="80" t="s">
        <v>112</v>
      </c>
    </row>
    <row r="20" spans="20:26" ht="12.75" customHeight="1">
      <c r="T20" s="98"/>
      <c r="U20" s="80">
        <v>7.8</v>
      </c>
      <c r="V20" s="80" t="s">
        <v>113</v>
      </c>
      <c r="Z20" s="9" t="s">
        <v>159</v>
      </c>
    </row>
    <row r="21" spans="20:26" ht="12.75" customHeight="1">
      <c r="T21" s="98"/>
      <c r="U21" s="80">
        <v>7.9</v>
      </c>
      <c r="V21" s="80" t="s">
        <v>114</v>
      </c>
    </row>
    <row r="22" spans="20:26" ht="12.75" customHeight="1">
      <c r="T22" s="98"/>
      <c r="U22" s="80">
        <v>8.1</v>
      </c>
      <c r="V22" s="80" t="s">
        <v>115</v>
      </c>
    </row>
    <row r="23" spans="20:26" ht="12.75" customHeight="1">
      <c r="T23" s="98"/>
      <c r="U23" s="80">
        <v>8.1999999999999993</v>
      </c>
      <c r="V23" s="80" t="s">
        <v>116</v>
      </c>
    </row>
    <row r="24" spans="20:26" ht="12.75" customHeight="1">
      <c r="T24" s="98"/>
      <c r="U24" s="80">
        <v>8.3000000000000007</v>
      </c>
      <c r="V24" s="80" t="s">
        <v>117</v>
      </c>
    </row>
    <row r="25" spans="20:26" ht="12.75" customHeight="1">
      <c r="T25" s="98"/>
      <c r="U25" s="80">
        <v>8.4</v>
      </c>
      <c r="V25" s="80" t="s">
        <v>118</v>
      </c>
    </row>
    <row r="26" spans="20:26" ht="12.75" customHeight="1">
      <c r="T26" s="98"/>
      <c r="U26" s="80">
        <v>8.5</v>
      </c>
      <c r="V26" s="80" t="s">
        <v>119</v>
      </c>
    </row>
    <row r="27" spans="20:26" ht="12.75" customHeight="1">
      <c r="T27" s="98"/>
      <c r="U27" s="80">
        <v>8.6</v>
      </c>
      <c r="V27" s="80" t="s">
        <v>120</v>
      </c>
    </row>
    <row r="28" spans="20:26" ht="12.75" customHeight="1">
      <c r="T28" s="98"/>
      <c r="U28" s="80">
        <v>8.6999999999999993</v>
      </c>
      <c r="V28" s="80" t="s">
        <v>121</v>
      </c>
    </row>
    <row r="29" spans="20:26" ht="12.75" customHeight="1">
      <c r="T29" s="98"/>
      <c r="U29" s="80">
        <v>8.8000000000000007</v>
      </c>
      <c r="V29" s="80" t="s">
        <v>122</v>
      </c>
    </row>
    <row r="30" spans="20:26" ht="12.75" customHeight="1">
      <c r="T30" s="98"/>
      <c r="U30" s="80">
        <v>8.9</v>
      </c>
      <c r="V30" s="80" t="s">
        <v>123</v>
      </c>
    </row>
    <row r="31" spans="20:26" ht="12.75" customHeight="1">
      <c r="T31" s="98"/>
      <c r="U31" s="80">
        <v>9.1</v>
      </c>
      <c r="V31" s="80" t="s">
        <v>124</v>
      </c>
    </row>
    <row r="32" spans="20:26" ht="12.75" customHeight="1">
      <c r="T32" s="98"/>
      <c r="U32" s="80">
        <v>9.1999999999999993</v>
      </c>
      <c r="V32" s="80" t="s">
        <v>125</v>
      </c>
    </row>
    <row r="33" spans="20:22" ht="12.75" customHeight="1">
      <c r="T33" s="98"/>
      <c r="U33" s="80">
        <v>9.3000000000000007</v>
      </c>
      <c r="V33" s="80" t="s">
        <v>126</v>
      </c>
    </row>
    <row r="34" spans="20:22" ht="12.75" customHeight="1">
      <c r="T34" s="98"/>
      <c r="U34" s="80">
        <v>9.4</v>
      </c>
      <c r="V34" s="80" t="s">
        <v>127</v>
      </c>
    </row>
    <row r="35" spans="20:22" ht="12.75" customHeight="1">
      <c r="T35" s="98"/>
      <c r="U35" s="80">
        <v>9.5</v>
      </c>
      <c r="V35" s="80" t="s">
        <v>128</v>
      </c>
    </row>
    <row r="36" spans="20:22" ht="12.75" customHeight="1">
      <c r="T36" s="98"/>
      <c r="U36" s="80">
        <v>9.6</v>
      </c>
      <c r="V36" s="80" t="s">
        <v>129</v>
      </c>
    </row>
    <row r="37" spans="20:22" ht="12.75" customHeight="1">
      <c r="T37" s="98"/>
      <c r="U37" s="80">
        <v>9.6999999999999993</v>
      </c>
      <c r="V37" s="80" t="s">
        <v>130</v>
      </c>
    </row>
    <row r="38" spans="20:22" ht="12.75" customHeight="1">
      <c r="T38" s="98"/>
      <c r="U38" s="80">
        <v>9.8000000000000007</v>
      </c>
      <c r="V38" s="80" t="s">
        <v>131</v>
      </c>
    </row>
    <row r="39" spans="20:22" ht="12.75" customHeight="1">
      <c r="T39" s="98"/>
      <c r="U39" s="80">
        <v>9.9</v>
      </c>
      <c r="V39" s="80" t="s">
        <v>132</v>
      </c>
    </row>
    <row r="40" spans="20:22" ht="12.75" customHeight="1">
      <c r="T40" s="98"/>
      <c r="U40" s="80">
        <v>10</v>
      </c>
      <c r="V40" s="80" t="s">
        <v>31</v>
      </c>
    </row>
    <row r="41" spans="20:22">
      <c r="T41" s="98"/>
    </row>
    <row r="42" spans="20:22">
      <c r="T42" s="98"/>
    </row>
    <row r="43" spans="20:22">
      <c r="T43" s="98"/>
    </row>
    <row r="44" spans="20:22">
      <c r="T44" s="98"/>
    </row>
    <row r="45" spans="20:22">
      <c r="T45" s="98"/>
    </row>
    <row r="46" spans="20:22">
      <c r="T46" s="98"/>
    </row>
    <row r="47" spans="20:22">
      <c r="T47" s="98"/>
    </row>
    <row r="48" spans="20:22">
      <c r="T48" s="98"/>
    </row>
    <row r="49" spans="20:20">
      <c r="T49" s="98"/>
    </row>
    <row r="50" spans="20:20">
      <c r="T50" s="98"/>
    </row>
    <row r="51" spans="20:20">
      <c r="T51" s="98"/>
    </row>
    <row r="52" spans="20:20">
      <c r="T52" s="98"/>
    </row>
    <row r="53" spans="20:20">
      <c r="T53" s="98"/>
    </row>
    <row r="54" spans="20:20">
      <c r="T54" s="98"/>
    </row>
    <row r="55" spans="20:20">
      <c r="T55" s="98"/>
    </row>
    <row r="56" spans="20:20">
      <c r="T56" s="98"/>
    </row>
    <row r="57" spans="20:20">
      <c r="T57" s="98"/>
    </row>
    <row r="58" spans="20:20">
      <c r="T58" s="98"/>
    </row>
    <row r="59" spans="20:20">
      <c r="T59" s="98"/>
    </row>
    <row r="60" spans="20:20">
      <c r="T60" s="98"/>
    </row>
    <row r="61" spans="20:20">
      <c r="T61" s="98"/>
    </row>
    <row r="62" spans="20:20">
      <c r="T62" s="98"/>
    </row>
    <row r="63" spans="20:20">
      <c r="T63" s="98"/>
    </row>
    <row r="64" spans="20:20">
      <c r="T64" s="98"/>
    </row>
    <row r="65" spans="20:20">
      <c r="T65" s="98"/>
    </row>
    <row r="66" spans="20:20">
      <c r="T66" s="98"/>
    </row>
    <row r="67" spans="20:20">
      <c r="T67" s="98"/>
    </row>
    <row r="68" spans="20:20">
      <c r="T68" s="98"/>
    </row>
    <row r="69" spans="20:20">
      <c r="T69" s="98"/>
    </row>
    <row r="70" spans="20:20">
      <c r="T70" s="98"/>
    </row>
    <row r="71" spans="20:20">
      <c r="T71" s="98"/>
    </row>
    <row r="72" spans="20:20">
      <c r="T72" s="98"/>
    </row>
    <row r="73" spans="20:20">
      <c r="T73" s="98"/>
    </row>
    <row r="74" spans="20:20">
      <c r="T74" s="98"/>
    </row>
    <row r="75" spans="20:20">
      <c r="T75" s="98"/>
    </row>
    <row r="76" spans="20:20">
      <c r="T76" s="98"/>
    </row>
    <row r="77" spans="20:20">
      <c r="T77" s="98"/>
    </row>
    <row r="78" spans="20:20">
      <c r="T78" s="98"/>
    </row>
    <row r="79" spans="20:20">
      <c r="T79" s="98"/>
    </row>
    <row r="80" spans="20:20">
      <c r="T80" s="98"/>
    </row>
    <row r="81" spans="20:20">
      <c r="T81" s="98"/>
    </row>
    <row r="82" spans="20:20">
      <c r="T82" s="98"/>
    </row>
    <row r="83" spans="20:20">
      <c r="T83" s="98"/>
    </row>
    <row r="84" spans="20:20">
      <c r="T84" s="98"/>
    </row>
    <row r="85" spans="20:20">
      <c r="T85" s="98"/>
    </row>
    <row r="86" spans="20:20">
      <c r="T86" s="98"/>
    </row>
    <row r="87" spans="20:20">
      <c r="T87" s="98"/>
    </row>
    <row r="88" spans="20:20">
      <c r="T88" s="98"/>
    </row>
    <row r="89" spans="20:20">
      <c r="T89" s="98"/>
    </row>
    <row r="90" spans="20:20">
      <c r="T90" s="98"/>
    </row>
    <row r="91" spans="20:20">
      <c r="T91" s="98"/>
    </row>
    <row r="92" spans="20:20">
      <c r="T92" s="98"/>
    </row>
    <row r="93" spans="20:20">
      <c r="T93" s="98"/>
    </row>
    <row r="94" spans="20:20">
      <c r="T94" s="98"/>
    </row>
    <row r="95" spans="20:20">
      <c r="T95" s="98"/>
    </row>
    <row r="96" spans="20:20">
      <c r="T96" s="98"/>
    </row>
    <row r="97" spans="20:20">
      <c r="T97" s="98"/>
    </row>
    <row r="98" spans="20:20">
      <c r="T98" s="98"/>
    </row>
    <row r="99" spans="20:20">
      <c r="T99" s="98"/>
    </row>
    <row r="100" spans="20:20">
      <c r="T100" s="98"/>
    </row>
    <row r="101" spans="20:20">
      <c r="T101" s="98"/>
    </row>
    <row r="102" spans="20:20">
      <c r="T102" s="98"/>
    </row>
    <row r="103" spans="20:20">
      <c r="T103" s="98"/>
    </row>
    <row r="104" spans="20:20">
      <c r="T104" s="98"/>
    </row>
    <row r="105" spans="20:20">
      <c r="T105" s="98"/>
    </row>
    <row r="106" spans="20:20">
      <c r="T106" s="98"/>
    </row>
    <row r="107" spans="20:20">
      <c r="T107" s="98"/>
    </row>
    <row r="108" spans="20:20">
      <c r="T108" s="98"/>
    </row>
    <row r="109" spans="20:20">
      <c r="T109" s="98"/>
    </row>
    <row r="110" spans="20:20">
      <c r="T110" s="98"/>
    </row>
    <row r="111" spans="20:20">
      <c r="T111" s="98"/>
    </row>
    <row r="112" spans="20:20">
      <c r="T112" s="98"/>
    </row>
    <row r="113" spans="20:20">
      <c r="T113" s="98"/>
    </row>
    <row r="114" spans="20:20">
      <c r="T114" s="98"/>
    </row>
    <row r="115" spans="20:20">
      <c r="T115" s="98"/>
    </row>
    <row r="116" spans="20:20">
      <c r="T116" s="98"/>
    </row>
    <row r="117" spans="20:20">
      <c r="T117" s="98"/>
    </row>
    <row r="118" spans="20:20">
      <c r="T118" s="98"/>
    </row>
    <row r="119" spans="20:20">
      <c r="T119" s="98"/>
    </row>
    <row r="120" spans="20:20">
      <c r="T120" s="98"/>
    </row>
    <row r="121" spans="20:20">
      <c r="T121" s="98"/>
    </row>
    <row r="122" spans="20:20">
      <c r="T122" s="98"/>
    </row>
    <row r="123" spans="20:20">
      <c r="T123" s="98"/>
    </row>
    <row r="124" spans="20:20">
      <c r="T124" s="98"/>
    </row>
    <row r="125" spans="20:20">
      <c r="T125" s="98"/>
    </row>
    <row r="126" spans="20:20">
      <c r="T126" s="98"/>
    </row>
    <row r="127" spans="20:20">
      <c r="T127" s="98"/>
    </row>
    <row r="128" spans="20:20">
      <c r="T128" s="98"/>
    </row>
    <row r="129" spans="20:20">
      <c r="T129" s="98"/>
    </row>
    <row r="130" spans="20:20">
      <c r="T130" s="98"/>
    </row>
    <row r="131" spans="20:20">
      <c r="T131" s="98"/>
    </row>
    <row r="132" spans="20:20">
      <c r="T132" s="98"/>
    </row>
    <row r="133" spans="20:20">
      <c r="T133" s="98"/>
    </row>
    <row r="134" spans="20:20">
      <c r="T134" s="98"/>
    </row>
    <row r="135" spans="20:20">
      <c r="T135" s="98"/>
    </row>
    <row r="136" spans="20:20">
      <c r="T136" s="98"/>
    </row>
    <row r="137" spans="20:20">
      <c r="T137" s="98"/>
    </row>
    <row r="138" spans="20:20">
      <c r="T138" s="98"/>
    </row>
    <row r="139" spans="20:20">
      <c r="T139" s="98"/>
    </row>
    <row r="140" spans="20:20">
      <c r="T140" s="98"/>
    </row>
    <row r="141" spans="20:20">
      <c r="T141" s="98"/>
    </row>
    <row r="142" spans="20:20">
      <c r="T142" s="98"/>
    </row>
    <row r="143" spans="20:20">
      <c r="T143" s="98"/>
    </row>
    <row r="144" spans="20:20">
      <c r="T144" s="98"/>
    </row>
    <row r="145" spans="20:20">
      <c r="T145" s="98"/>
    </row>
    <row r="146" spans="20:20">
      <c r="T146" s="98"/>
    </row>
    <row r="147" spans="20:20">
      <c r="T147" s="98"/>
    </row>
    <row r="148" spans="20:20">
      <c r="T148" s="98"/>
    </row>
    <row r="149" spans="20:20">
      <c r="T149" s="98"/>
    </row>
    <row r="150" spans="20:20">
      <c r="T150" s="98"/>
    </row>
    <row r="151" spans="20:20">
      <c r="T151" s="98"/>
    </row>
    <row r="152" spans="20:20">
      <c r="T152" s="98"/>
    </row>
    <row r="153" spans="20:20">
      <c r="T153" s="98"/>
    </row>
    <row r="154" spans="20:20">
      <c r="T154" s="98"/>
    </row>
    <row r="155" spans="20:20">
      <c r="T155" s="98"/>
    </row>
    <row r="156" spans="20:20">
      <c r="T156" s="98"/>
    </row>
    <row r="157" spans="20:20">
      <c r="T157" s="98"/>
    </row>
    <row r="158" spans="20:20">
      <c r="T158" s="98"/>
    </row>
    <row r="159" spans="20:20">
      <c r="T159" s="98"/>
    </row>
    <row r="160" spans="20:20">
      <c r="T160" s="98"/>
    </row>
    <row r="161" spans="20:20">
      <c r="T161" s="98"/>
    </row>
    <row r="162" spans="20:20">
      <c r="T162" s="98"/>
    </row>
    <row r="163" spans="20:20">
      <c r="T163" s="98"/>
    </row>
    <row r="164" spans="20:20">
      <c r="T164" s="98"/>
    </row>
    <row r="165" spans="20:20">
      <c r="T165" s="98"/>
    </row>
    <row r="166" spans="20:20">
      <c r="T166" s="98"/>
    </row>
    <row r="167" spans="20:20">
      <c r="T167" s="98"/>
    </row>
    <row r="168" spans="20:20">
      <c r="T168" s="98"/>
    </row>
    <row r="169" spans="20:20">
      <c r="T169" s="98"/>
    </row>
    <row r="170" spans="20:20">
      <c r="T170" s="98"/>
    </row>
    <row r="171" spans="20:20">
      <c r="T171" s="98"/>
    </row>
    <row r="172" spans="20:20">
      <c r="T172" s="98"/>
    </row>
    <row r="173" spans="20:20">
      <c r="T173" s="98"/>
    </row>
    <row r="174" spans="20:20">
      <c r="T174" s="98"/>
    </row>
    <row r="175" spans="20:20">
      <c r="T175" s="98"/>
    </row>
    <row r="176" spans="20:20">
      <c r="T176" s="98"/>
    </row>
    <row r="177" spans="20:20">
      <c r="T177" s="98"/>
    </row>
    <row r="178" spans="20:20">
      <c r="T178" s="98"/>
    </row>
    <row r="179" spans="20:20">
      <c r="T179" s="98"/>
    </row>
    <row r="180" spans="20:20">
      <c r="T180" s="98"/>
    </row>
    <row r="181" spans="20:20">
      <c r="T181" s="98"/>
    </row>
    <row r="182" spans="20:20">
      <c r="T182" s="98"/>
    </row>
    <row r="183" spans="20:20">
      <c r="T183" s="98"/>
    </row>
    <row r="184" spans="20:20">
      <c r="T184" s="98"/>
    </row>
    <row r="185" spans="20:20">
      <c r="T185" s="98"/>
    </row>
    <row r="186" spans="20:20">
      <c r="T186" s="98"/>
    </row>
    <row r="187" spans="20:20">
      <c r="T187" s="98"/>
    </row>
    <row r="188" spans="20:20">
      <c r="T188" s="98"/>
    </row>
    <row r="189" spans="20:20">
      <c r="T189" s="98"/>
    </row>
    <row r="190" spans="20:20">
      <c r="T190" s="98"/>
    </row>
    <row r="191" spans="20:20">
      <c r="T191" s="98"/>
    </row>
    <row r="192" spans="20:20">
      <c r="T192" s="98"/>
    </row>
    <row r="193" spans="20:20">
      <c r="T193" s="98"/>
    </row>
    <row r="194" spans="20:20">
      <c r="T194" s="98"/>
    </row>
    <row r="195" spans="20:20">
      <c r="T195" s="98"/>
    </row>
    <row r="196" spans="20:20">
      <c r="T196" s="98"/>
    </row>
    <row r="197" spans="20:20">
      <c r="T197" s="98"/>
    </row>
    <row r="198" spans="20:20">
      <c r="T198" s="98"/>
    </row>
    <row r="199" spans="20:20">
      <c r="T199" s="98"/>
    </row>
    <row r="200" spans="20:20">
      <c r="T200" s="98"/>
    </row>
    <row r="201" spans="20:20">
      <c r="T201" s="98"/>
    </row>
    <row r="202" spans="20:20">
      <c r="T202" s="98"/>
    </row>
    <row r="203" spans="20:20">
      <c r="T203" s="98"/>
    </row>
    <row r="204" spans="20:20">
      <c r="T204" s="98"/>
    </row>
    <row r="205" spans="20:20">
      <c r="T205" s="98"/>
    </row>
    <row r="206" spans="20:20">
      <c r="T206" s="98"/>
    </row>
    <row r="207" spans="20:20">
      <c r="T207" s="98"/>
    </row>
    <row r="208" spans="20:20">
      <c r="T208" s="98"/>
    </row>
    <row r="209" spans="20:20">
      <c r="T209" s="98"/>
    </row>
    <row r="210" spans="20:20">
      <c r="T210" s="98"/>
    </row>
    <row r="211" spans="20:20">
      <c r="T211" s="98"/>
    </row>
    <row r="212" spans="20:20">
      <c r="T212" s="98"/>
    </row>
    <row r="213" spans="20:20">
      <c r="T213" s="98"/>
    </row>
    <row r="214" spans="20:20">
      <c r="T214" s="98"/>
    </row>
    <row r="215" spans="20:20">
      <c r="T215" s="98"/>
    </row>
    <row r="216" spans="20:20">
      <c r="T216" s="98"/>
    </row>
    <row r="217" spans="20:20">
      <c r="T217" s="98"/>
    </row>
    <row r="218" spans="20:20">
      <c r="T218" s="98"/>
    </row>
    <row r="219" spans="20:20">
      <c r="T219" s="98"/>
    </row>
    <row r="220" spans="20:20">
      <c r="T220" s="98"/>
    </row>
    <row r="221" spans="20:20">
      <c r="T221" s="98"/>
    </row>
    <row r="222" spans="20:20">
      <c r="T222" s="98"/>
    </row>
    <row r="223" spans="20:20">
      <c r="T223" s="98"/>
    </row>
    <row r="224" spans="20:20">
      <c r="T224" s="98"/>
    </row>
    <row r="225" spans="20:20">
      <c r="T225" s="98"/>
    </row>
    <row r="226" spans="20:20">
      <c r="T226" s="98"/>
    </row>
    <row r="227" spans="20:20">
      <c r="T227" s="98"/>
    </row>
    <row r="228" spans="20:20">
      <c r="T228" s="98"/>
    </row>
    <row r="229" spans="20:20">
      <c r="T229" s="98"/>
    </row>
    <row r="230" spans="20:20">
      <c r="T230" s="98"/>
    </row>
    <row r="231" spans="20:20">
      <c r="T231" s="98"/>
    </row>
    <row r="232" spans="20:20">
      <c r="T232" s="98"/>
    </row>
    <row r="233" spans="20:20">
      <c r="T233" s="98"/>
    </row>
    <row r="234" spans="20:20">
      <c r="T234" s="98"/>
    </row>
    <row r="235" spans="20:20">
      <c r="T235" s="98"/>
    </row>
    <row r="236" spans="20:20">
      <c r="T236" s="98"/>
    </row>
    <row r="237" spans="20:20">
      <c r="T237" s="98"/>
    </row>
    <row r="238" spans="20:20">
      <c r="T238" s="98"/>
    </row>
    <row r="239" spans="20:20">
      <c r="T239" s="98"/>
    </row>
    <row r="240" spans="20:20">
      <c r="T240" s="98"/>
    </row>
    <row r="241" spans="20:20">
      <c r="T241" s="98"/>
    </row>
    <row r="242" spans="20:20">
      <c r="T242" s="98"/>
    </row>
    <row r="243" spans="20:20">
      <c r="T243" s="98"/>
    </row>
    <row r="244" spans="20:20">
      <c r="T244" s="98"/>
    </row>
    <row r="245" spans="20:20">
      <c r="T245" s="98"/>
    </row>
    <row r="246" spans="20:20">
      <c r="T246" s="98"/>
    </row>
    <row r="247" spans="20:20">
      <c r="T247" s="98"/>
    </row>
    <row r="248" spans="20:20">
      <c r="T248" s="98"/>
    </row>
    <row r="249" spans="20:20">
      <c r="T249" s="98"/>
    </row>
    <row r="250" spans="20:20">
      <c r="T250" s="98"/>
    </row>
    <row r="251" spans="20:20">
      <c r="T251" s="98"/>
    </row>
    <row r="252" spans="20:20">
      <c r="T252" s="98"/>
    </row>
    <row r="253" spans="20:20">
      <c r="T253" s="98"/>
    </row>
    <row r="254" spans="20:20">
      <c r="T254" s="98"/>
    </row>
    <row r="255" spans="20:20">
      <c r="T255" s="98"/>
    </row>
    <row r="256" spans="20:20">
      <c r="T256" s="98"/>
    </row>
    <row r="257" spans="20:20">
      <c r="T257" s="98"/>
    </row>
    <row r="258" spans="20:20">
      <c r="T258" s="98"/>
    </row>
    <row r="259" spans="20:20">
      <c r="T259" s="98"/>
    </row>
    <row r="260" spans="20:20">
      <c r="T260" s="98"/>
    </row>
    <row r="261" spans="20:20">
      <c r="T261" s="98"/>
    </row>
    <row r="262" spans="20:20">
      <c r="T262" s="98"/>
    </row>
    <row r="263" spans="20:20">
      <c r="T263" s="98"/>
    </row>
    <row r="264" spans="20:20">
      <c r="T264" s="98"/>
    </row>
    <row r="265" spans="20:20">
      <c r="T265" s="98"/>
    </row>
    <row r="266" spans="20:20">
      <c r="T266" s="98"/>
    </row>
    <row r="267" spans="20:20">
      <c r="T267" s="98"/>
    </row>
    <row r="268" spans="20:20">
      <c r="T268" s="98"/>
    </row>
    <row r="269" spans="20:20">
      <c r="T269" s="98"/>
    </row>
    <row r="270" spans="20:20">
      <c r="T270" s="98"/>
    </row>
    <row r="271" spans="20:20">
      <c r="T271" s="98"/>
    </row>
    <row r="272" spans="20:20">
      <c r="T272" s="98"/>
    </row>
    <row r="273" spans="20:20">
      <c r="T273" s="98"/>
    </row>
    <row r="274" spans="20:20">
      <c r="T274" s="98"/>
    </row>
    <row r="275" spans="20:20">
      <c r="T275" s="98"/>
    </row>
    <row r="276" spans="20:20">
      <c r="T276" s="98"/>
    </row>
    <row r="277" spans="20:20">
      <c r="T277" s="98"/>
    </row>
    <row r="278" spans="20:20">
      <c r="T278" s="98"/>
    </row>
    <row r="279" spans="20:20">
      <c r="T279" s="98"/>
    </row>
    <row r="280" spans="20:20">
      <c r="T280" s="98"/>
    </row>
    <row r="281" spans="20:20">
      <c r="T281" s="98"/>
    </row>
    <row r="282" spans="20:20">
      <c r="T282" s="98"/>
    </row>
    <row r="283" spans="20:20">
      <c r="T283" s="98"/>
    </row>
    <row r="284" spans="20:20">
      <c r="T284" s="98"/>
    </row>
    <row r="285" spans="20:20">
      <c r="T285" s="98"/>
    </row>
    <row r="286" spans="20:20">
      <c r="T286" s="98"/>
    </row>
    <row r="287" spans="20:20">
      <c r="T287" s="98"/>
    </row>
    <row r="288" spans="20:20">
      <c r="T288" s="98"/>
    </row>
    <row r="289" spans="20:20">
      <c r="T289" s="98"/>
    </row>
    <row r="290" spans="20:20">
      <c r="T290" s="98"/>
    </row>
    <row r="291" spans="20:20">
      <c r="T291" s="98"/>
    </row>
    <row r="292" spans="20:20">
      <c r="T292" s="98"/>
    </row>
    <row r="293" spans="20:20">
      <c r="T293" s="98"/>
    </row>
    <row r="294" spans="20:20">
      <c r="T294" s="98"/>
    </row>
    <row r="295" spans="20:20">
      <c r="T295" s="98"/>
    </row>
    <row r="296" spans="20:20">
      <c r="T296" s="98"/>
    </row>
    <row r="297" spans="20:20">
      <c r="T297" s="98"/>
    </row>
    <row r="298" spans="20:20">
      <c r="T298" s="98"/>
    </row>
    <row r="299" spans="20:20">
      <c r="T299" s="98"/>
    </row>
    <row r="300" spans="20:20">
      <c r="T300" s="98"/>
    </row>
    <row r="301" spans="20:20">
      <c r="T301" s="98"/>
    </row>
    <row r="302" spans="20:20">
      <c r="T302" s="98"/>
    </row>
    <row r="303" spans="20:20">
      <c r="T303" s="98"/>
    </row>
    <row r="304" spans="20:20">
      <c r="T304" s="98"/>
    </row>
    <row r="305" spans="20:20">
      <c r="T305" s="98"/>
    </row>
    <row r="306" spans="20:20">
      <c r="T306" s="98"/>
    </row>
    <row r="307" spans="20:20">
      <c r="T307" s="98"/>
    </row>
    <row r="308" spans="20:20">
      <c r="T308" s="98"/>
    </row>
    <row r="309" spans="20:20">
      <c r="T309" s="98"/>
    </row>
    <row r="310" spans="20:20">
      <c r="T310" s="98"/>
    </row>
    <row r="311" spans="20:20">
      <c r="T311" s="98"/>
    </row>
    <row r="312" spans="20:20">
      <c r="T312" s="98"/>
    </row>
    <row r="313" spans="20:20">
      <c r="T313" s="98"/>
    </row>
    <row r="314" spans="20:20">
      <c r="T314" s="98"/>
    </row>
    <row r="315" spans="20:20">
      <c r="T315" s="98"/>
    </row>
    <row r="316" spans="20:20">
      <c r="T316" s="98"/>
    </row>
    <row r="317" spans="20:20">
      <c r="T317" s="98"/>
    </row>
    <row r="318" spans="20:20">
      <c r="T318" s="98"/>
    </row>
    <row r="319" spans="20:20">
      <c r="T319" s="98"/>
    </row>
    <row r="320" spans="20:20">
      <c r="T320" s="98"/>
    </row>
    <row r="321" spans="20:20">
      <c r="T321" s="98"/>
    </row>
    <row r="322" spans="20:20">
      <c r="T322" s="98"/>
    </row>
    <row r="323" spans="20:20">
      <c r="T323" s="98"/>
    </row>
    <row r="324" spans="20:20">
      <c r="T324" s="98"/>
    </row>
    <row r="325" spans="20:20">
      <c r="T325" s="98"/>
    </row>
    <row r="326" spans="20:20">
      <c r="T326" s="98"/>
    </row>
    <row r="327" spans="20:20">
      <c r="T327" s="98"/>
    </row>
    <row r="328" spans="20:20">
      <c r="T328" s="98"/>
    </row>
    <row r="329" spans="20:20">
      <c r="T329" s="98"/>
    </row>
    <row r="330" spans="20:20">
      <c r="T330" s="98"/>
    </row>
    <row r="331" spans="20:20">
      <c r="T331" s="98"/>
    </row>
    <row r="332" spans="20:20">
      <c r="T332" s="98"/>
    </row>
    <row r="333" spans="20:20">
      <c r="T333" s="98"/>
    </row>
    <row r="334" spans="20:20">
      <c r="T334" s="98"/>
    </row>
    <row r="335" spans="20:20">
      <c r="T335" s="98"/>
    </row>
    <row r="336" spans="20:20">
      <c r="T336" s="98"/>
    </row>
    <row r="337" spans="20:20">
      <c r="T337" s="98"/>
    </row>
    <row r="338" spans="20:20">
      <c r="T338" s="98"/>
    </row>
    <row r="339" spans="20:20">
      <c r="T339" s="98"/>
    </row>
    <row r="340" spans="20:20">
      <c r="T340" s="98"/>
    </row>
    <row r="341" spans="20:20">
      <c r="T341" s="98"/>
    </row>
    <row r="342" spans="20:20">
      <c r="T342" s="98"/>
    </row>
    <row r="343" spans="20:20">
      <c r="T343" s="98"/>
    </row>
    <row r="344" spans="20:20">
      <c r="T344" s="98"/>
    </row>
    <row r="345" spans="20:20">
      <c r="T345" s="98"/>
    </row>
    <row r="346" spans="20:20">
      <c r="T346" s="98"/>
    </row>
    <row r="347" spans="20:20">
      <c r="T347" s="98"/>
    </row>
    <row r="348" spans="20:20">
      <c r="T348" s="98"/>
    </row>
    <row r="349" spans="20:20">
      <c r="T349" s="98"/>
    </row>
    <row r="350" spans="20:20">
      <c r="T350" s="98"/>
    </row>
    <row r="351" spans="20:20">
      <c r="T351" s="98"/>
    </row>
    <row r="352" spans="20:20">
      <c r="T352" s="98"/>
    </row>
    <row r="353" spans="20:20">
      <c r="T353" s="98"/>
    </row>
    <row r="354" spans="20:20">
      <c r="T354" s="98"/>
    </row>
    <row r="355" spans="20:20">
      <c r="T355" s="98"/>
    </row>
    <row r="356" spans="20:20">
      <c r="T356" s="98"/>
    </row>
    <row r="357" spans="20:20">
      <c r="T357" s="98"/>
    </row>
    <row r="358" spans="20:20">
      <c r="T358" s="98"/>
    </row>
    <row r="359" spans="20:20">
      <c r="T359" s="98"/>
    </row>
    <row r="360" spans="20:20">
      <c r="T360" s="98"/>
    </row>
    <row r="361" spans="20:20">
      <c r="T361" s="98"/>
    </row>
    <row r="362" spans="20:20">
      <c r="T362" s="98"/>
    </row>
    <row r="363" spans="20:20">
      <c r="T363" s="98"/>
    </row>
    <row r="364" spans="20:20">
      <c r="T364" s="98"/>
    </row>
    <row r="365" spans="20:20">
      <c r="T365" s="98"/>
    </row>
    <row r="366" spans="20:20">
      <c r="T366" s="98"/>
    </row>
    <row r="367" spans="20:20">
      <c r="T367" s="98"/>
    </row>
    <row r="368" spans="20:20">
      <c r="T368" s="98"/>
    </row>
    <row r="369" spans="20:20">
      <c r="T369" s="98"/>
    </row>
    <row r="370" spans="20:20">
      <c r="T370" s="98"/>
    </row>
    <row r="371" spans="20:20">
      <c r="T371" s="98"/>
    </row>
    <row r="372" spans="20:20">
      <c r="T372" s="98"/>
    </row>
    <row r="373" spans="20:20">
      <c r="T373" s="98"/>
    </row>
    <row r="374" spans="20:20">
      <c r="T374" s="98"/>
    </row>
    <row r="375" spans="20:20">
      <c r="T375" s="98"/>
    </row>
    <row r="376" spans="20:20">
      <c r="T376" s="98"/>
    </row>
    <row r="377" spans="20:20">
      <c r="T377" s="98"/>
    </row>
    <row r="378" spans="20:20">
      <c r="T378" s="98"/>
    </row>
    <row r="379" spans="20:20">
      <c r="T379" s="98"/>
    </row>
    <row r="380" spans="20:20">
      <c r="T380" s="98"/>
    </row>
    <row r="381" spans="20:20">
      <c r="T381" s="98"/>
    </row>
    <row r="382" spans="20:20">
      <c r="T382" s="98"/>
    </row>
    <row r="383" spans="20:20">
      <c r="T383" s="98"/>
    </row>
    <row r="384" spans="20:20">
      <c r="T384" s="98"/>
    </row>
    <row r="385" spans="20:20">
      <c r="T385" s="98"/>
    </row>
    <row r="386" spans="20:20">
      <c r="T386" s="98"/>
    </row>
    <row r="387" spans="20:20">
      <c r="T387" s="98"/>
    </row>
    <row r="388" spans="20:20">
      <c r="T388" s="98"/>
    </row>
    <row r="389" spans="20:20">
      <c r="T389" s="98"/>
    </row>
    <row r="390" spans="20:20">
      <c r="T390" s="98"/>
    </row>
    <row r="391" spans="20:20">
      <c r="T391" s="98"/>
    </row>
    <row r="392" spans="20:20">
      <c r="T392" s="98"/>
    </row>
    <row r="393" spans="20:20">
      <c r="T393" s="98"/>
    </row>
    <row r="394" spans="20:20">
      <c r="T394" s="98"/>
    </row>
    <row r="395" spans="20:20">
      <c r="T395" s="98"/>
    </row>
    <row r="396" spans="20:20">
      <c r="T396" s="98"/>
    </row>
    <row r="397" spans="20:20">
      <c r="T397" s="98"/>
    </row>
    <row r="398" spans="20:20">
      <c r="T398" s="98"/>
    </row>
    <row r="399" spans="20:20">
      <c r="T399" s="98"/>
    </row>
    <row r="400" spans="20:20">
      <c r="T400" s="98"/>
    </row>
    <row r="401" spans="20:20">
      <c r="T401" s="98"/>
    </row>
    <row r="402" spans="20:20">
      <c r="T402" s="98"/>
    </row>
    <row r="403" spans="20:20">
      <c r="T403" s="98"/>
    </row>
    <row r="404" spans="20:20">
      <c r="T404" s="98"/>
    </row>
    <row r="405" spans="20:20">
      <c r="T405" s="98"/>
    </row>
    <row r="406" spans="20:20">
      <c r="T406" s="98"/>
    </row>
    <row r="407" spans="20:20">
      <c r="T407" s="98"/>
    </row>
    <row r="408" spans="20:20">
      <c r="T408" s="98"/>
    </row>
    <row r="409" spans="20:20">
      <c r="T409" s="98"/>
    </row>
    <row r="410" spans="20:20">
      <c r="T410" s="98"/>
    </row>
    <row r="411" spans="20:20">
      <c r="T411" s="98"/>
    </row>
    <row r="412" spans="20:20">
      <c r="T412" s="98"/>
    </row>
    <row r="413" spans="20:20">
      <c r="T413" s="98"/>
    </row>
    <row r="414" spans="20:20">
      <c r="T414" s="98"/>
    </row>
    <row r="415" spans="20:20">
      <c r="T415" s="98"/>
    </row>
    <row r="416" spans="20:20">
      <c r="T416" s="98"/>
    </row>
    <row r="417" spans="20:20">
      <c r="T417" s="98"/>
    </row>
    <row r="418" spans="20:20">
      <c r="T418" s="98"/>
    </row>
    <row r="419" spans="20:20">
      <c r="T419" s="98"/>
    </row>
    <row r="420" spans="20:20">
      <c r="T420" s="98"/>
    </row>
    <row r="421" spans="20:20">
      <c r="T421" s="98"/>
    </row>
    <row r="422" spans="20:20">
      <c r="T422" s="98"/>
    </row>
    <row r="423" spans="20:20">
      <c r="T423" s="98"/>
    </row>
    <row r="424" spans="20:20">
      <c r="T424" s="98"/>
    </row>
    <row r="425" spans="20:20">
      <c r="T425" s="98"/>
    </row>
    <row r="426" spans="20:20">
      <c r="T426" s="98"/>
    </row>
    <row r="427" spans="20:20">
      <c r="T427" s="98"/>
    </row>
    <row r="428" spans="20:20">
      <c r="T428" s="98"/>
    </row>
    <row r="429" spans="20:20">
      <c r="T429" s="98"/>
    </row>
    <row r="430" spans="20:20">
      <c r="T430" s="98"/>
    </row>
    <row r="431" spans="20:20">
      <c r="T431" s="98"/>
    </row>
    <row r="432" spans="20:20">
      <c r="T432" s="98"/>
    </row>
    <row r="433" spans="20:20">
      <c r="T433" s="98"/>
    </row>
    <row r="434" spans="20:20">
      <c r="T434" s="98"/>
    </row>
    <row r="435" spans="20:20">
      <c r="T435" s="98"/>
    </row>
    <row r="436" spans="20:20">
      <c r="T436" s="98"/>
    </row>
    <row r="437" spans="20:20">
      <c r="T437" s="98"/>
    </row>
    <row r="438" spans="20:20">
      <c r="T438" s="98"/>
    </row>
    <row r="439" spans="20:20">
      <c r="T439" s="98"/>
    </row>
    <row r="440" spans="20:20">
      <c r="T440" s="98"/>
    </row>
    <row r="441" spans="20:20">
      <c r="T441" s="98"/>
    </row>
    <row r="442" spans="20:20">
      <c r="T442" s="98"/>
    </row>
    <row r="443" spans="20:20">
      <c r="T443" s="98"/>
    </row>
    <row r="444" spans="20:20">
      <c r="T444" s="98"/>
    </row>
    <row r="445" spans="20:20">
      <c r="T445" s="98"/>
    </row>
    <row r="446" spans="20:20">
      <c r="T446" s="98"/>
    </row>
    <row r="447" spans="20:20">
      <c r="T447" s="98"/>
    </row>
    <row r="448" spans="20:20">
      <c r="T448" s="98"/>
    </row>
    <row r="449" spans="20:20">
      <c r="T449" s="98"/>
    </row>
    <row r="450" spans="20:20">
      <c r="T450" s="98"/>
    </row>
    <row r="451" spans="20:20">
      <c r="T451" s="98"/>
    </row>
    <row r="452" spans="20:20">
      <c r="T452" s="98"/>
    </row>
    <row r="453" spans="20:20">
      <c r="T453" s="98"/>
    </row>
    <row r="454" spans="20:20">
      <c r="T454" s="98"/>
    </row>
    <row r="455" spans="20:20">
      <c r="T455" s="98"/>
    </row>
    <row r="456" spans="20:20">
      <c r="T456" s="98"/>
    </row>
    <row r="457" spans="20:20">
      <c r="T457" s="98"/>
    </row>
    <row r="458" spans="20:20">
      <c r="T458" s="98"/>
    </row>
    <row r="459" spans="20:20">
      <c r="T459" s="98"/>
    </row>
    <row r="460" spans="20:20">
      <c r="T460" s="98"/>
    </row>
    <row r="461" spans="20:20">
      <c r="T461" s="98"/>
    </row>
    <row r="462" spans="20:20">
      <c r="T462" s="98"/>
    </row>
    <row r="463" spans="20:20">
      <c r="T463" s="98"/>
    </row>
    <row r="464" spans="20:20">
      <c r="T464" s="98"/>
    </row>
    <row r="465" spans="20:20">
      <c r="T465" s="98"/>
    </row>
    <row r="466" spans="20:20">
      <c r="T466" s="98"/>
    </row>
    <row r="467" spans="20:20">
      <c r="T467" s="98"/>
    </row>
    <row r="468" spans="20:20">
      <c r="T468" s="98"/>
    </row>
    <row r="469" spans="20:20">
      <c r="T469" s="98"/>
    </row>
    <row r="470" spans="20:20">
      <c r="T470" s="98"/>
    </row>
    <row r="471" spans="20:20">
      <c r="T471" s="98"/>
    </row>
    <row r="472" spans="20:20">
      <c r="T472" s="98"/>
    </row>
    <row r="473" spans="20:20">
      <c r="T473" s="98"/>
    </row>
    <row r="474" spans="20:20">
      <c r="T474" s="98"/>
    </row>
    <row r="475" spans="20:20">
      <c r="T475" s="98"/>
    </row>
    <row r="476" spans="20:20">
      <c r="T476" s="98"/>
    </row>
    <row r="477" spans="20:20">
      <c r="T477" s="98"/>
    </row>
    <row r="478" spans="20:20">
      <c r="T478" s="98"/>
    </row>
    <row r="479" spans="20:20">
      <c r="T479" s="98"/>
    </row>
    <row r="480" spans="20:20">
      <c r="T480" s="98"/>
    </row>
    <row r="481" spans="20:20">
      <c r="T481" s="98"/>
    </row>
    <row r="482" spans="20:20">
      <c r="T482" s="98"/>
    </row>
    <row r="483" spans="20:20">
      <c r="T483" s="98"/>
    </row>
    <row r="484" spans="20:20">
      <c r="T484" s="98"/>
    </row>
    <row r="485" spans="20:20">
      <c r="T485" s="98"/>
    </row>
    <row r="486" spans="20:20">
      <c r="T486" s="98"/>
    </row>
    <row r="487" spans="20:20">
      <c r="T487" s="98"/>
    </row>
    <row r="488" spans="20:20">
      <c r="T488" s="98"/>
    </row>
    <row r="489" spans="20:20">
      <c r="T489" s="98"/>
    </row>
    <row r="490" spans="20:20">
      <c r="T490" s="98"/>
    </row>
    <row r="491" spans="20:20">
      <c r="T491" s="98"/>
    </row>
    <row r="492" spans="20:20">
      <c r="T492" s="98"/>
    </row>
    <row r="493" spans="20:20">
      <c r="T493" s="98"/>
    </row>
    <row r="494" spans="20:20">
      <c r="T494" s="98"/>
    </row>
    <row r="495" spans="20:20">
      <c r="T495" s="98"/>
    </row>
    <row r="496" spans="20:20">
      <c r="T496" s="98"/>
    </row>
    <row r="497" spans="20:20">
      <c r="T497" s="98"/>
    </row>
    <row r="498" spans="20:20">
      <c r="T498" s="98"/>
    </row>
    <row r="499" spans="20:20">
      <c r="T499" s="98"/>
    </row>
    <row r="500" spans="20:20">
      <c r="T500" s="98"/>
    </row>
    <row r="501" spans="20:20">
      <c r="T501" s="98"/>
    </row>
    <row r="502" spans="20:20">
      <c r="T502" s="98"/>
    </row>
    <row r="503" spans="20:20">
      <c r="T503" s="98"/>
    </row>
    <row r="504" spans="20:20">
      <c r="T504" s="98"/>
    </row>
    <row r="505" spans="20:20">
      <c r="T505" s="98"/>
    </row>
    <row r="506" spans="20:20">
      <c r="T506" s="98"/>
    </row>
    <row r="507" spans="20:20">
      <c r="T507" s="98"/>
    </row>
    <row r="508" spans="20:20">
      <c r="T508" s="98"/>
    </row>
    <row r="509" spans="20:20">
      <c r="T509" s="98"/>
    </row>
    <row r="510" spans="20:20">
      <c r="T510" s="98"/>
    </row>
    <row r="511" spans="20:20">
      <c r="T511" s="98"/>
    </row>
    <row r="512" spans="20:20">
      <c r="T512" s="98"/>
    </row>
    <row r="513" spans="20:20">
      <c r="T513" s="98"/>
    </row>
    <row r="514" spans="20:20">
      <c r="T514" s="98"/>
    </row>
    <row r="515" spans="20:20">
      <c r="T515" s="98"/>
    </row>
    <row r="516" spans="20:20">
      <c r="T516" s="98"/>
    </row>
    <row r="517" spans="20:20">
      <c r="T517" s="98"/>
    </row>
    <row r="518" spans="20:20">
      <c r="T518" s="98"/>
    </row>
    <row r="519" spans="20:20">
      <c r="T519" s="98"/>
    </row>
    <row r="520" spans="20:20">
      <c r="T520" s="98"/>
    </row>
    <row r="521" spans="20:20">
      <c r="T521" s="98"/>
    </row>
    <row r="522" spans="20:20">
      <c r="T522" s="98"/>
    </row>
    <row r="523" spans="20:20">
      <c r="T523" s="98"/>
    </row>
    <row r="524" spans="20:20">
      <c r="T524" s="98"/>
    </row>
    <row r="525" spans="20:20">
      <c r="T525" s="98"/>
    </row>
    <row r="526" spans="20:20">
      <c r="T526" s="98"/>
    </row>
    <row r="527" spans="20:20">
      <c r="T527" s="98"/>
    </row>
    <row r="528" spans="20:20">
      <c r="T528" s="98"/>
    </row>
    <row r="529" spans="20:20">
      <c r="T529" s="98"/>
    </row>
    <row r="530" spans="20:20">
      <c r="T530" s="98"/>
    </row>
    <row r="531" spans="20:20">
      <c r="T531" s="98"/>
    </row>
    <row r="532" spans="20:20">
      <c r="T532" s="98"/>
    </row>
    <row r="533" spans="20:20">
      <c r="T533" s="98"/>
    </row>
    <row r="534" spans="20:20">
      <c r="T534" s="98"/>
    </row>
    <row r="535" spans="20:20">
      <c r="T535" s="98"/>
    </row>
    <row r="536" spans="20:20">
      <c r="T536" s="98"/>
    </row>
    <row r="537" spans="20:20">
      <c r="T537" s="98"/>
    </row>
    <row r="538" spans="20:20">
      <c r="T538" s="98"/>
    </row>
    <row r="539" spans="20:20">
      <c r="T539" s="98"/>
    </row>
    <row r="540" spans="20:20">
      <c r="T540" s="98"/>
    </row>
    <row r="541" spans="20:20">
      <c r="T541" s="98"/>
    </row>
    <row r="542" spans="20:20">
      <c r="T542" s="98"/>
    </row>
    <row r="543" spans="20:20">
      <c r="T543" s="98"/>
    </row>
    <row r="544" spans="20:20">
      <c r="T544" s="98"/>
    </row>
    <row r="545" spans="20:20">
      <c r="T545" s="98"/>
    </row>
    <row r="546" spans="20:20">
      <c r="T546" s="98"/>
    </row>
    <row r="547" spans="20:20">
      <c r="T547" s="98"/>
    </row>
    <row r="548" spans="20:20">
      <c r="T548" s="98"/>
    </row>
    <row r="549" spans="20:20">
      <c r="T549" s="98"/>
    </row>
    <row r="550" spans="20:20">
      <c r="T550" s="98"/>
    </row>
    <row r="551" spans="20:20">
      <c r="T551" s="98"/>
    </row>
    <row r="552" spans="20:20">
      <c r="T552" s="98"/>
    </row>
    <row r="553" spans="20:20">
      <c r="T553" s="98"/>
    </row>
    <row r="554" spans="20:20">
      <c r="T554" s="98"/>
    </row>
    <row r="555" spans="20:20">
      <c r="T555" s="98"/>
    </row>
    <row r="556" spans="20:20">
      <c r="T556" s="98"/>
    </row>
    <row r="557" spans="20:20">
      <c r="T557" s="98"/>
    </row>
    <row r="558" spans="20:20">
      <c r="T558" s="98"/>
    </row>
    <row r="559" spans="20:20">
      <c r="T559" s="98"/>
    </row>
    <row r="560" spans="20:20">
      <c r="T560" s="98"/>
    </row>
    <row r="561" spans="20:20">
      <c r="T561" s="98"/>
    </row>
    <row r="562" spans="20:20">
      <c r="T562" s="98"/>
    </row>
    <row r="563" spans="20:20">
      <c r="T563" s="98"/>
    </row>
    <row r="564" spans="20:20">
      <c r="T564" s="98"/>
    </row>
    <row r="565" spans="20:20">
      <c r="T565" s="98"/>
    </row>
    <row r="566" spans="20:20">
      <c r="T566" s="98"/>
    </row>
    <row r="567" spans="20:20">
      <c r="T567" s="98"/>
    </row>
    <row r="568" spans="20:20">
      <c r="T568" s="98"/>
    </row>
    <row r="569" spans="20:20">
      <c r="T569" s="98"/>
    </row>
    <row r="570" spans="20:20">
      <c r="T570" s="98"/>
    </row>
    <row r="571" spans="20:20">
      <c r="T571" s="98"/>
    </row>
    <row r="572" spans="20:20">
      <c r="T572" s="98"/>
    </row>
    <row r="573" spans="20:20">
      <c r="T573" s="98"/>
    </row>
    <row r="574" spans="20:20">
      <c r="T574" s="98"/>
    </row>
    <row r="575" spans="20:20">
      <c r="T575" s="98"/>
    </row>
    <row r="576" spans="20:20">
      <c r="T576" s="98"/>
    </row>
    <row r="577" spans="20:20">
      <c r="T577" s="98"/>
    </row>
    <row r="578" spans="20:20">
      <c r="T578" s="98"/>
    </row>
    <row r="579" spans="20:20">
      <c r="T579" s="98"/>
    </row>
    <row r="580" spans="20:20">
      <c r="T580" s="98"/>
    </row>
    <row r="581" spans="20:20">
      <c r="T581" s="98"/>
    </row>
    <row r="582" spans="20:20">
      <c r="T582" s="98"/>
    </row>
    <row r="583" spans="20:20">
      <c r="T583" s="98"/>
    </row>
    <row r="584" spans="20:20">
      <c r="T584" s="98"/>
    </row>
    <row r="585" spans="20:20">
      <c r="T585" s="98"/>
    </row>
    <row r="586" spans="20:20">
      <c r="T586" s="98"/>
    </row>
    <row r="587" spans="20:20">
      <c r="T587" s="98"/>
    </row>
    <row r="588" spans="20:20">
      <c r="T588" s="98"/>
    </row>
    <row r="589" spans="20:20">
      <c r="T589" s="98"/>
    </row>
    <row r="590" spans="20:20">
      <c r="T590" s="98"/>
    </row>
    <row r="591" spans="20:20">
      <c r="T591" s="98"/>
    </row>
    <row r="592" spans="20:20">
      <c r="T592" s="98"/>
    </row>
    <row r="593" spans="20:20">
      <c r="T593" s="98"/>
    </row>
    <row r="594" spans="20:20">
      <c r="T594" s="98"/>
    </row>
    <row r="595" spans="20:20">
      <c r="T595" s="98"/>
    </row>
    <row r="596" spans="20:20">
      <c r="T596" s="98"/>
    </row>
    <row r="597" spans="20:20">
      <c r="T597" s="98"/>
    </row>
    <row r="598" spans="20:20">
      <c r="T598" s="98"/>
    </row>
    <row r="599" spans="20:20">
      <c r="T599" s="98"/>
    </row>
    <row r="600" spans="20:20">
      <c r="T600" s="98"/>
    </row>
    <row r="601" spans="20:20">
      <c r="T601" s="98"/>
    </row>
    <row r="602" spans="20:20">
      <c r="T602" s="98"/>
    </row>
    <row r="603" spans="20:20">
      <c r="T603" s="98"/>
    </row>
    <row r="604" spans="20:20">
      <c r="T604" s="98"/>
    </row>
    <row r="605" spans="20:20">
      <c r="T605" s="98"/>
    </row>
    <row r="606" spans="20:20">
      <c r="T606" s="98"/>
    </row>
    <row r="607" spans="20:20">
      <c r="T607" s="98"/>
    </row>
    <row r="608" spans="20:20">
      <c r="T608" s="98"/>
    </row>
    <row r="609" spans="20:20">
      <c r="T609" s="98"/>
    </row>
    <row r="610" spans="20:20">
      <c r="T610" s="98"/>
    </row>
    <row r="611" spans="20:20">
      <c r="T611" s="98"/>
    </row>
    <row r="612" spans="20:20">
      <c r="T612" s="98"/>
    </row>
    <row r="613" spans="20:20">
      <c r="T613" s="98"/>
    </row>
    <row r="614" spans="20:20">
      <c r="T614" s="98"/>
    </row>
    <row r="615" spans="20:20">
      <c r="T615" s="98"/>
    </row>
    <row r="616" spans="20:20">
      <c r="T616" s="98"/>
    </row>
    <row r="617" spans="20:20">
      <c r="T617" s="98"/>
    </row>
    <row r="618" spans="20:20">
      <c r="T618" s="98"/>
    </row>
    <row r="619" spans="20:20">
      <c r="T619" s="98"/>
    </row>
    <row r="620" spans="20:20">
      <c r="T620" s="98"/>
    </row>
    <row r="621" spans="20:20">
      <c r="T621" s="98"/>
    </row>
    <row r="622" spans="20:20">
      <c r="T622" s="98"/>
    </row>
    <row r="623" spans="20:20">
      <c r="T623" s="98"/>
    </row>
    <row r="624" spans="20:20">
      <c r="T624" s="98"/>
    </row>
    <row r="625" spans="20:20">
      <c r="T625" s="98"/>
    </row>
    <row r="626" spans="20:20">
      <c r="T626" s="98"/>
    </row>
    <row r="627" spans="20:20">
      <c r="T627" s="98"/>
    </row>
    <row r="628" spans="20:20">
      <c r="T628" s="98"/>
    </row>
    <row r="629" spans="20:20">
      <c r="T629" s="98"/>
    </row>
    <row r="630" spans="20:20">
      <c r="T630" s="98"/>
    </row>
    <row r="631" spans="20:20">
      <c r="T631" s="98"/>
    </row>
    <row r="632" spans="20:20">
      <c r="T632" s="98"/>
    </row>
    <row r="633" spans="20:20">
      <c r="T633" s="98"/>
    </row>
    <row r="634" spans="20:20">
      <c r="T634" s="98"/>
    </row>
    <row r="635" spans="20:20">
      <c r="T635" s="98"/>
    </row>
    <row r="636" spans="20:20">
      <c r="T636" s="98"/>
    </row>
    <row r="637" spans="20:20">
      <c r="T637" s="98"/>
    </row>
    <row r="638" spans="20:20">
      <c r="T638" s="98"/>
    </row>
    <row r="639" spans="20:20">
      <c r="T639" s="98"/>
    </row>
    <row r="640" spans="20:20">
      <c r="T640" s="98"/>
    </row>
    <row r="641" spans="20:20">
      <c r="T641" s="98"/>
    </row>
    <row r="642" spans="20:20">
      <c r="T642" s="98"/>
    </row>
    <row r="643" spans="20:20">
      <c r="T643" s="98"/>
    </row>
    <row r="644" spans="20:20">
      <c r="T644" s="98"/>
    </row>
    <row r="645" spans="20:20">
      <c r="T645" s="98"/>
    </row>
    <row r="646" spans="20:20">
      <c r="T646" s="98"/>
    </row>
    <row r="647" spans="20:20">
      <c r="T647" s="98"/>
    </row>
    <row r="648" spans="20:20">
      <c r="T648" s="98"/>
    </row>
    <row r="649" spans="20:20">
      <c r="T649" s="98"/>
    </row>
    <row r="650" spans="20:20">
      <c r="T650" s="98"/>
    </row>
    <row r="651" spans="20:20">
      <c r="T651" s="98"/>
    </row>
    <row r="652" spans="20:20">
      <c r="T652" s="98"/>
    </row>
    <row r="653" spans="20:20">
      <c r="T653" s="98"/>
    </row>
    <row r="654" spans="20:20">
      <c r="T654" s="98"/>
    </row>
    <row r="655" spans="20:20">
      <c r="T655" s="98"/>
    </row>
    <row r="656" spans="20:20">
      <c r="T656" s="98"/>
    </row>
    <row r="657" spans="20:20">
      <c r="T657" s="98"/>
    </row>
    <row r="658" spans="20:20">
      <c r="T658" s="98"/>
    </row>
    <row r="659" spans="20:20">
      <c r="T659" s="98"/>
    </row>
    <row r="660" spans="20:20">
      <c r="T660" s="98"/>
    </row>
    <row r="661" spans="20:20">
      <c r="T661" s="98"/>
    </row>
    <row r="662" spans="20:20">
      <c r="T662" s="98"/>
    </row>
    <row r="663" spans="20:20">
      <c r="T663" s="98"/>
    </row>
    <row r="664" spans="20:20">
      <c r="T664" s="98"/>
    </row>
    <row r="665" spans="20:20">
      <c r="T665" s="98"/>
    </row>
    <row r="666" spans="20:20">
      <c r="T666" s="98"/>
    </row>
    <row r="667" spans="20:20">
      <c r="T667" s="98"/>
    </row>
    <row r="668" spans="20:20">
      <c r="T668" s="98"/>
    </row>
    <row r="669" spans="20:20">
      <c r="T669" s="98"/>
    </row>
    <row r="670" spans="20:20">
      <c r="T670" s="98"/>
    </row>
    <row r="671" spans="20:20">
      <c r="T671" s="98"/>
    </row>
    <row r="672" spans="20:20">
      <c r="T672" s="98"/>
    </row>
    <row r="673" spans="20:20">
      <c r="T673" s="98"/>
    </row>
    <row r="674" spans="20:20">
      <c r="T674" s="98"/>
    </row>
    <row r="675" spans="20:20">
      <c r="T675" s="98"/>
    </row>
    <row r="676" spans="20:20">
      <c r="T676" s="98"/>
    </row>
    <row r="677" spans="20:20">
      <c r="T677" s="98"/>
    </row>
    <row r="678" spans="20:20">
      <c r="T678" s="98"/>
    </row>
    <row r="679" spans="20:20">
      <c r="T679" s="98"/>
    </row>
    <row r="680" spans="20:20">
      <c r="T680" s="98"/>
    </row>
    <row r="681" spans="20:20">
      <c r="T681" s="98"/>
    </row>
    <row r="682" spans="20:20">
      <c r="T682" s="98"/>
    </row>
    <row r="683" spans="20:20">
      <c r="T683" s="98"/>
    </row>
    <row r="684" spans="20:20">
      <c r="T684" s="98"/>
    </row>
    <row r="685" spans="20:20">
      <c r="T685" s="98"/>
    </row>
    <row r="686" spans="20:20">
      <c r="T686" s="98"/>
    </row>
    <row r="687" spans="20:20">
      <c r="T687" s="98"/>
    </row>
    <row r="688" spans="20:20">
      <c r="T688" s="98"/>
    </row>
    <row r="689" spans="20:20">
      <c r="T689" s="98"/>
    </row>
    <row r="690" spans="20:20">
      <c r="T690" s="98"/>
    </row>
    <row r="691" spans="20:20">
      <c r="T691" s="98"/>
    </row>
    <row r="692" spans="20:20">
      <c r="T692" s="98"/>
    </row>
    <row r="693" spans="20:20">
      <c r="T693" s="98"/>
    </row>
    <row r="694" spans="20:20">
      <c r="T694" s="98"/>
    </row>
    <row r="695" spans="20:20">
      <c r="T695" s="98"/>
    </row>
    <row r="696" spans="20:20">
      <c r="T696" s="98"/>
    </row>
    <row r="697" spans="20:20">
      <c r="T697" s="98"/>
    </row>
    <row r="698" spans="20:20">
      <c r="T698" s="98"/>
    </row>
    <row r="699" spans="20:20">
      <c r="T699" s="98"/>
    </row>
    <row r="700" spans="20:20">
      <c r="T700" s="98"/>
    </row>
    <row r="701" spans="20:20">
      <c r="T701" s="98"/>
    </row>
    <row r="702" spans="20:20">
      <c r="T702" s="98"/>
    </row>
    <row r="703" spans="20:20">
      <c r="T703" s="98"/>
    </row>
    <row r="704" spans="20:20">
      <c r="T704" s="98"/>
    </row>
    <row r="705" spans="20:20">
      <c r="T705" s="98"/>
    </row>
    <row r="706" spans="20:20">
      <c r="T706" s="98"/>
    </row>
    <row r="707" spans="20:20">
      <c r="T707" s="98"/>
    </row>
    <row r="708" spans="20:20">
      <c r="T708" s="98"/>
    </row>
    <row r="709" spans="20:20">
      <c r="T709" s="98"/>
    </row>
    <row r="710" spans="20:20">
      <c r="T710" s="98"/>
    </row>
    <row r="711" spans="20:20">
      <c r="T711" s="98"/>
    </row>
    <row r="712" spans="20:20">
      <c r="T712" s="98"/>
    </row>
    <row r="713" spans="20:20">
      <c r="T713" s="98"/>
    </row>
    <row r="714" spans="20:20">
      <c r="T714" s="98"/>
    </row>
    <row r="715" spans="20:20">
      <c r="T715" s="98"/>
    </row>
    <row r="716" spans="20:20">
      <c r="T716" s="98"/>
    </row>
    <row r="717" spans="20:20">
      <c r="T717" s="98"/>
    </row>
    <row r="718" spans="20:20">
      <c r="T718" s="98"/>
    </row>
    <row r="719" spans="20:20">
      <c r="T719" s="98"/>
    </row>
    <row r="720" spans="20:20">
      <c r="T720" s="98"/>
    </row>
    <row r="721" spans="20:20">
      <c r="T721" s="98"/>
    </row>
    <row r="722" spans="20:20">
      <c r="T722" s="98"/>
    </row>
    <row r="723" spans="20:20">
      <c r="T723" s="98"/>
    </row>
    <row r="724" spans="20:20">
      <c r="T724" s="98"/>
    </row>
    <row r="725" spans="20:20">
      <c r="T725" s="98"/>
    </row>
    <row r="726" spans="20:20">
      <c r="T726" s="98"/>
    </row>
    <row r="727" spans="20:20">
      <c r="T727" s="98"/>
    </row>
    <row r="728" spans="20:20">
      <c r="T728" s="98"/>
    </row>
    <row r="729" spans="20:20">
      <c r="T729" s="98"/>
    </row>
    <row r="730" spans="20:20">
      <c r="T730" s="98"/>
    </row>
    <row r="731" spans="20:20">
      <c r="T731" s="98"/>
    </row>
    <row r="732" spans="20:20">
      <c r="T732" s="98"/>
    </row>
    <row r="733" spans="20:20">
      <c r="T733" s="98"/>
    </row>
    <row r="734" spans="20:20">
      <c r="T734" s="98"/>
    </row>
    <row r="735" spans="20:20">
      <c r="T735" s="98"/>
    </row>
    <row r="736" spans="20:20">
      <c r="T736" s="98"/>
    </row>
    <row r="737" spans="20:20">
      <c r="T737" s="98"/>
    </row>
    <row r="738" spans="20:20">
      <c r="T738" s="98"/>
    </row>
    <row r="739" spans="20:20">
      <c r="T739" s="98"/>
    </row>
    <row r="740" spans="20:20">
      <c r="T740" s="98"/>
    </row>
    <row r="741" spans="20:20">
      <c r="T741" s="98"/>
    </row>
    <row r="742" spans="20:20">
      <c r="T742" s="98"/>
    </row>
    <row r="743" spans="20:20">
      <c r="T743" s="98"/>
    </row>
    <row r="744" spans="20:20">
      <c r="T744" s="98"/>
    </row>
    <row r="745" spans="20:20">
      <c r="T745" s="98"/>
    </row>
    <row r="746" spans="20:20">
      <c r="T746" s="98"/>
    </row>
    <row r="747" spans="20:20">
      <c r="T747" s="98"/>
    </row>
    <row r="748" spans="20:20">
      <c r="T748" s="98"/>
    </row>
    <row r="749" spans="20:20">
      <c r="T749" s="98"/>
    </row>
    <row r="750" spans="20:20">
      <c r="T750" s="98"/>
    </row>
    <row r="751" spans="20:20">
      <c r="T751" s="98"/>
    </row>
    <row r="752" spans="20:20">
      <c r="T752" s="98"/>
    </row>
    <row r="753" spans="20:20">
      <c r="T753" s="98"/>
    </row>
    <row r="754" spans="20:20">
      <c r="T754" s="98"/>
    </row>
    <row r="755" spans="20:20">
      <c r="T755" s="98"/>
    </row>
    <row r="756" spans="20:20">
      <c r="T756" s="98"/>
    </row>
    <row r="757" spans="20:20">
      <c r="T757" s="98"/>
    </row>
    <row r="758" spans="20:20">
      <c r="T758" s="98"/>
    </row>
    <row r="759" spans="20:20">
      <c r="T759" s="98"/>
    </row>
    <row r="760" spans="20:20">
      <c r="T760" s="98"/>
    </row>
    <row r="761" spans="20:20">
      <c r="T761" s="98"/>
    </row>
    <row r="762" spans="20:20">
      <c r="T762" s="98"/>
    </row>
    <row r="763" spans="20:20">
      <c r="T763" s="98"/>
    </row>
    <row r="764" spans="20:20">
      <c r="T764" s="98"/>
    </row>
    <row r="765" spans="20:20">
      <c r="T765" s="98"/>
    </row>
    <row r="766" spans="20:20">
      <c r="T766" s="98"/>
    </row>
    <row r="767" spans="20:20">
      <c r="T767" s="98"/>
    </row>
    <row r="768" spans="20:20">
      <c r="T768" s="98"/>
    </row>
    <row r="769" spans="20:20">
      <c r="T769" s="98"/>
    </row>
    <row r="770" spans="20:20">
      <c r="T770" s="98"/>
    </row>
    <row r="771" spans="20:20">
      <c r="T771" s="98"/>
    </row>
    <row r="772" spans="20:20">
      <c r="T772" s="98"/>
    </row>
    <row r="773" spans="20:20">
      <c r="T773" s="98"/>
    </row>
    <row r="774" spans="20:20">
      <c r="T774" s="98"/>
    </row>
    <row r="775" spans="20:20">
      <c r="T775" s="98"/>
    </row>
    <row r="776" spans="20:20">
      <c r="T776" s="98"/>
    </row>
    <row r="777" spans="20:20">
      <c r="T777" s="98"/>
    </row>
    <row r="778" spans="20:20">
      <c r="T778" s="98"/>
    </row>
    <row r="779" spans="20:20">
      <c r="T779" s="98"/>
    </row>
    <row r="780" spans="20:20">
      <c r="T780" s="98"/>
    </row>
    <row r="781" spans="20:20">
      <c r="T781" s="98"/>
    </row>
    <row r="782" spans="20:20">
      <c r="T782" s="98"/>
    </row>
    <row r="783" spans="20:20">
      <c r="T783" s="98"/>
    </row>
    <row r="784" spans="20:20">
      <c r="T784" s="98"/>
    </row>
    <row r="785" spans="20:20">
      <c r="T785" s="98"/>
    </row>
    <row r="786" spans="20:20">
      <c r="T786" s="98"/>
    </row>
    <row r="787" spans="20:20">
      <c r="T787" s="98"/>
    </row>
    <row r="788" spans="20:20">
      <c r="T788" s="98"/>
    </row>
    <row r="789" spans="20:20">
      <c r="T789" s="98"/>
    </row>
    <row r="790" spans="20:20">
      <c r="T790" s="98"/>
    </row>
    <row r="791" spans="20:20">
      <c r="T791" s="98"/>
    </row>
    <row r="792" spans="20:20">
      <c r="T792" s="98"/>
    </row>
    <row r="793" spans="20:20">
      <c r="T793" s="98"/>
    </row>
    <row r="794" spans="20:20">
      <c r="T794" s="98"/>
    </row>
    <row r="795" spans="20:20">
      <c r="T795" s="98"/>
    </row>
    <row r="796" spans="20:20">
      <c r="T796" s="98"/>
    </row>
    <row r="797" spans="20:20">
      <c r="T797" s="98"/>
    </row>
    <row r="798" spans="20:20">
      <c r="T798" s="98"/>
    </row>
    <row r="799" spans="20:20">
      <c r="T799" s="98"/>
    </row>
    <row r="800" spans="20:20">
      <c r="T800" s="98"/>
    </row>
    <row r="801" spans="20:20">
      <c r="T801" s="98"/>
    </row>
    <row r="802" spans="20:20">
      <c r="T802" s="98"/>
    </row>
    <row r="803" spans="20:20">
      <c r="T803" s="98"/>
    </row>
    <row r="804" spans="20:20">
      <c r="T804" s="98"/>
    </row>
    <row r="805" spans="20:20">
      <c r="T805" s="98"/>
    </row>
    <row r="806" spans="20:20">
      <c r="T806" s="98"/>
    </row>
    <row r="807" spans="20:20">
      <c r="T807" s="98"/>
    </row>
    <row r="808" spans="20:20">
      <c r="T808" s="98"/>
    </row>
    <row r="809" spans="20:20">
      <c r="T809" s="98"/>
    </row>
    <row r="810" spans="20:20">
      <c r="T810" s="98"/>
    </row>
    <row r="811" spans="20:20">
      <c r="T811" s="98"/>
    </row>
    <row r="812" spans="20:20">
      <c r="T812" s="98"/>
    </row>
    <row r="813" spans="20:20">
      <c r="T813" s="98"/>
    </row>
    <row r="814" spans="20:20">
      <c r="T814" s="98"/>
    </row>
    <row r="815" spans="20:20">
      <c r="T815" s="98"/>
    </row>
    <row r="816" spans="20:20">
      <c r="T816" s="98"/>
    </row>
    <row r="817" spans="20:20">
      <c r="T817" s="98"/>
    </row>
    <row r="818" spans="20:20">
      <c r="T818" s="98"/>
    </row>
    <row r="819" spans="20:20">
      <c r="T819" s="98"/>
    </row>
    <row r="820" spans="20:20">
      <c r="T820" s="98"/>
    </row>
    <row r="821" spans="20:20">
      <c r="T821" s="98"/>
    </row>
    <row r="822" spans="20:20">
      <c r="T822" s="98"/>
    </row>
    <row r="823" spans="20:20">
      <c r="T823" s="98"/>
    </row>
    <row r="824" spans="20:20">
      <c r="T824" s="98"/>
    </row>
    <row r="825" spans="20:20">
      <c r="T825" s="98"/>
    </row>
    <row r="826" spans="20:20">
      <c r="T826" s="98"/>
    </row>
    <row r="827" spans="20:20">
      <c r="T827" s="98"/>
    </row>
    <row r="828" spans="20:20">
      <c r="T828" s="98"/>
    </row>
    <row r="829" spans="20:20">
      <c r="T829" s="98"/>
    </row>
    <row r="830" spans="20:20">
      <c r="T830" s="98"/>
    </row>
    <row r="831" spans="20:20">
      <c r="T831" s="98"/>
    </row>
    <row r="832" spans="20:20">
      <c r="T832" s="98"/>
    </row>
    <row r="833" spans="20:20">
      <c r="T833" s="98"/>
    </row>
    <row r="834" spans="20:20">
      <c r="T834" s="98"/>
    </row>
    <row r="835" spans="20:20">
      <c r="T835" s="98"/>
    </row>
    <row r="836" spans="20:20">
      <c r="T836" s="98"/>
    </row>
    <row r="837" spans="20:20">
      <c r="T837" s="98"/>
    </row>
    <row r="838" spans="20:20">
      <c r="T838" s="98"/>
    </row>
    <row r="839" spans="20:20">
      <c r="T839" s="98"/>
    </row>
    <row r="840" spans="20:20">
      <c r="T840" s="98"/>
    </row>
    <row r="841" spans="20:20">
      <c r="T841" s="98"/>
    </row>
    <row r="842" spans="20:20">
      <c r="T842" s="98"/>
    </row>
    <row r="843" spans="20:20">
      <c r="T843" s="98"/>
    </row>
    <row r="844" spans="20:20">
      <c r="T844" s="98"/>
    </row>
    <row r="845" spans="20:20">
      <c r="T845" s="98"/>
    </row>
    <row r="846" spans="20:20">
      <c r="T846" s="98"/>
    </row>
    <row r="847" spans="20:20">
      <c r="T847" s="98"/>
    </row>
    <row r="848" spans="20:20">
      <c r="T848" s="98"/>
    </row>
    <row r="849" spans="20:20">
      <c r="T849" s="98"/>
    </row>
    <row r="850" spans="20:20">
      <c r="T850" s="98"/>
    </row>
    <row r="851" spans="20:20">
      <c r="T851" s="98"/>
    </row>
    <row r="852" spans="20:20">
      <c r="T852" s="98"/>
    </row>
    <row r="853" spans="20:20">
      <c r="T853" s="98"/>
    </row>
    <row r="854" spans="20:20">
      <c r="T854" s="98"/>
    </row>
    <row r="855" spans="20:20">
      <c r="T855" s="98"/>
    </row>
    <row r="856" spans="20:20">
      <c r="T856" s="98"/>
    </row>
    <row r="857" spans="20:20">
      <c r="T857" s="98"/>
    </row>
    <row r="858" spans="20:20">
      <c r="T858" s="98"/>
    </row>
    <row r="859" spans="20:20">
      <c r="T859" s="98"/>
    </row>
    <row r="860" spans="20:20">
      <c r="T860" s="98"/>
    </row>
    <row r="861" spans="20:20">
      <c r="T861" s="98"/>
    </row>
    <row r="862" spans="20:20">
      <c r="T862" s="98"/>
    </row>
    <row r="863" spans="20:20">
      <c r="T863" s="98"/>
    </row>
    <row r="864" spans="20:20">
      <c r="T864" s="98"/>
    </row>
    <row r="865" spans="20:20">
      <c r="T865" s="98"/>
    </row>
    <row r="866" spans="20:20">
      <c r="T866" s="98"/>
    </row>
    <row r="867" spans="20:20">
      <c r="T867" s="98"/>
    </row>
    <row r="868" spans="20:20">
      <c r="T868" s="98"/>
    </row>
    <row r="869" spans="20:20">
      <c r="T869" s="98"/>
    </row>
    <row r="870" spans="20:20">
      <c r="T870" s="98"/>
    </row>
    <row r="871" spans="20:20">
      <c r="T871" s="98"/>
    </row>
    <row r="872" spans="20:20">
      <c r="T872" s="98"/>
    </row>
    <row r="873" spans="20:20">
      <c r="T873" s="98"/>
    </row>
    <row r="874" spans="20:20">
      <c r="T874" s="98"/>
    </row>
    <row r="875" spans="20:20">
      <c r="T875" s="98"/>
    </row>
    <row r="876" spans="20:20">
      <c r="T876" s="98"/>
    </row>
    <row r="877" spans="20:20">
      <c r="T877" s="98"/>
    </row>
    <row r="878" spans="20:20">
      <c r="T878" s="98"/>
    </row>
    <row r="879" spans="20:20">
      <c r="T879" s="98"/>
    </row>
    <row r="880" spans="20:20">
      <c r="T880" s="98"/>
    </row>
    <row r="881" spans="20:20">
      <c r="T881" s="98"/>
    </row>
    <row r="882" spans="20:20">
      <c r="T882" s="98"/>
    </row>
    <row r="883" spans="20:20">
      <c r="T883" s="98"/>
    </row>
    <row r="884" spans="20:20">
      <c r="T884" s="98"/>
    </row>
    <row r="885" spans="20:20">
      <c r="T885" s="98"/>
    </row>
    <row r="886" spans="20:20">
      <c r="T886" s="98"/>
    </row>
    <row r="887" spans="20:20">
      <c r="T887" s="98"/>
    </row>
    <row r="888" spans="20:20">
      <c r="T888" s="98"/>
    </row>
    <row r="889" spans="20:20">
      <c r="T889" s="98"/>
    </row>
    <row r="890" spans="20:20">
      <c r="T890" s="98"/>
    </row>
    <row r="891" spans="20:20">
      <c r="T891" s="98"/>
    </row>
    <row r="892" spans="20:20">
      <c r="T892" s="98"/>
    </row>
    <row r="893" spans="20:20">
      <c r="T893" s="98"/>
    </row>
    <row r="894" spans="20:20">
      <c r="T894" s="98"/>
    </row>
    <row r="895" spans="20:20">
      <c r="T895" s="98"/>
    </row>
    <row r="896" spans="20:20">
      <c r="T896" s="98"/>
    </row>
    <row r="897" spans="20:20">
      <c r="T897" s="98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13">
    <cfRule type="cellIs" dxfId="40" priority="53" stopIfTrue="1" operator="lessThan">
      <formula>4</formula>
    </cfRule>
  </conditionalFormatting>
  <conditionalFormatting sqref="S7:S12">
    <cfRule type="cellIs" dxfId="39" priority="52" stopIfTrue="1" operator="equal">
      <formula>"Nợ HP"</formula>
    </cfRule>
  </conditionalFormatting>
  <conditionalFormatting sqref="E7:F12">
    <cfRule type="cellIs" dxfId="38" priority="6" stopIfTrue="1" operator="equal">
      <formula>0</formula>
    </cfRule>
  </conditionalFormatting>
  <conditionalFormatting sqref="F7:F12">
    <cfRule type="cellIs" dxfId="37" priority="5" stopIfTrue="1" operator="equal">
      <formula>"RÚT HP"</formula>
    </cfRule>
  </conditionalFormatting>
  <conditionalFormatting sqref="S13">
    <cfRule type="cellIs" dxfId="36" priority="3" stopIfTrue="1" operator="equal">
      <formula>"Nợ HP"</formula>
    </cfRule>
  </conditionalFormatting>
  <conditionalFormatting sqref="E13:F13">
    <cfRule type="cellIs" dxfId="35" priority="2" stopIfTrue="1" operator="equal">
      <formula>0</formula>
    </cfRule>
  </conditionalFormatting>
  <conditionalFormatting sqref="F13">
    <cfRule type="cellIs" dxfId="34" priority="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zoomScaleNormal="100" zoomScaleSheetLayoutView="120" workbookViewId="0">
      <pane xSplit="7" ySplit="8" topLeftCell="H69" activePane="bottomRight" state="frozen"/>
      <selection pane="topRight" activeCell="G1" sqref="G1"/>
      <selection pane="bottomLeft" activeCell="A7" sqref="A7"/>
      <selection pane="bottomRight" activeCell="F1" sqref="F1:S1"/>
    </sheetView>
  </sheetViews>
  <sheetFormatPr defaultRowHeight="12"/>
  <cols>
    <col min="1" max="1" width="3.42578125" style="30" hidden="1" customWidth="1"/>
    <col min="2" max="2" width="4" style="30" customWidth="1"/>
    <col min="3" max="3" width="9.42578125" style="40" customWidth="1"/>
    <col min="4" max="4" width="10.85546875" style="43" bestFit="1" customWidth="1"/>
    <col min="5" max="5" width="6.28515625" style="41" bestFit="1" customWidth="1"/>
    <col min="6" max="6" width="9.28515625" style="42" customWidth="1"/>
    <col min="7" max="7" width="8.28515625" style="33" customWidth="1"/>
    <col min="8" max="8" width="4.140625" style="33" customWidth="1"/>
    <col min="9" max="10" width="4.140625" style="33" hidden="1" customWidth="1"/>
    <col min="11" max="13" width="4.140625" style="33" customWidth="1"/>
    <col min="14" max="14" width="4.140625" style="33" hidden="1" customWidth="1"/>
    <col min="15" max="15" width="4.140625" style="40" hidden="1" customWidth="1"/>
    <col min="16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19" s="30" customFormat="1" ht="14.25" customHeight="1">
      <c r="B1" s="275" t="s">
        <v>276</v>
      </c>
      <c r="C1" s="275"/>
      <c r="D1" s="275"/>
      <c r="E1" s="275"/>
      <c r="F1" s="276" t="str">
        <f>DSSV!D1&amp;" * LỚP: "&amp;UPPER(DSSV!R1)</f>
        <v>DANH SÁCH HỌC VIÊN DỰ THI KẾT THÚC HỌC PHẦN * LỚP: K15MCE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s="30" customFormat="1" ht="14.25" customHeight="1">
      <c r="B2" s="275" t="s">
        <v>275</v>
      </c>
      <c r="C2" s="275"/>
      <c r="D2" s="275"/>
      <c r="E2" s="275"/>
      <c r="F2" s="276" t="str">
        <f>"CHUYÊN NGÀNH: "&amp;VLOOKUP(RIGHT(DSSV!R1,3),CODEMON!$K$3:$L$27,2,0)</f>
        <v>CHUYÊN NGÀNH: KỸ THUẬT XÂY DỰNG DÂN DỤNG VÀ CÔNG NGHIỆP</v>
      </c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63" t="str">
        <f>"Số TC  : "&amp;DSSV!R2</f>
        <v>Số TC  : 3</v>
      </c>
    </row>
    <row r="3" spans="1:19" s="55" customFormat="1" ht="14.25">
      <c r="B3" s="277" t="str">
        <f>"MÔN: "&amp;UPPER(DSSV!G2)&amp;" * " &amp; "MÃ MÔN: "&amp;DSSV!G3</f>
        <v>MÔN: TIẾNG ANH 1 (NGHE ĐỌC VIẾT - VẤN ĐÁP) * MÃ MÔN: ENG601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32" t="str">
        <f>"Học kỳ : " &amp; DSSV!R3</f>
        <v>Học kỳ : 1</v>
      </c>
    </row>
    <row r="4" spans="1:19" s="55" customFormat="1" ht="15">
      <c r="B4" s="56" t="str">
        <f>DSSV!A4</f>
        <v>Thời gian : 7h30 ngày 26/11/2017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19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19" s="55" customFormat="1" ht="15" customHeight="1">
      <c r="B6" s="279" t="s">
        <v>0</v>
      </c>
      <c r="C6" s="286" t="s">
        <v>250</v>
      </c>
      <c r="D6" s="289" t="s">
        <v>152</v>
      </c>
      <c r="E6" s="290"/>
      <c r="F6" s="286" t="s">
        <v>249</v>
      </c>
      <c r="G6" s="286" t="s">
        <v>16</v>
      </c>
      <c r="H6" s="299" t="s">
        <v>277</v>
      </c>
      <c r="I6" s="300"/>
      <c r="J6" s="300"/>
      <c r="K6" s="300"/>
      <c r="L6" s="300"/>
      <c r="M6" s="300"/>
      <c r="N6" s="300"/>
      <c r="O6" s="300"/>
      <c r="P6" s="301"/>
      <c r="Q6" s="282" t="s">
        <v>21</v>
      </c>
      <c r="R6" s="283"/>
      <c r="S6" s="272" t="s">
        <v>36</v>
      </c>
    </row>
    <row r="7" spans="1:19" s="37" customFormat="1" ht="15" customHeight="1">
      <c r="A7" s="278" t="s">
        <v>0</v>
      </c>
      <c r="B7" s="280"/>
      <c r="C7" s="287"/>
      <c r="D7" s="291"/>
      <c r="E7" s="278"/>
      <c r="F7" s="287"/>
      <c r="G7" s="287"/>
      <c r="H7" s="36" t="s">
        <v>134</v>
      </c>
      <c r="I7" s="36" t="s">
        <v>46</v>
      </c>
      <c r="J7" s="36" t="s">
        <v>135</v>
      </c>
      <c r="K7" s="36" t="s">
        <v>1</v>
      </c>
      <c r="L7" s="36" t="s">
        <v>41</v>
      </c>
      <c r="M7" s="36" t="s">
        <v>136</v>
      </c>
      <c r="N7" s="36" t="s">
        <v>137</v>
      </c>
      <c r="O7" s="36" t="s">
        <v>33</v>
      </c>
      <c r="P7" s="36" t="s">
        <v>138</v>
      </c>
      <c r="Q7" s="284"/>
      <c r="R7" s="285"/>
      <c r="S7" s="273"/>
    </row>
    <row r="8" spans="1:19" s="37" customFormat="1" ht="15" customHeight="1">
      <c r="A8" s="278"/>
      <c r="B8" s="281"/>
      <c r="C8" s="288"/>
      <c r="D8" s="292"/>
      <c r="E8" s="293"/>
      <c r="F8" s="288"/>
      <c r="G8" s="288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</v>
      </c>
      <c r="L8" s="48">
        <f>DSSV!L6</f>
        <v>0.15</v>
      </c>
      <c r="M8" s="48">
        <f>DSSV!M6</f>
        <v>0.2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74"/>
    </row>
    <row r="9" spans="1:19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2231610431</v>
      </c>
      <c r="D9" s="60" t="str">
        <f>IF(ISNA(VLOOKUP($A9,DSLOP,IN_DTK!D$5,0))=FALSE,VLOOKUP($A9,DSLOP,IN_DTK!D$5,0),"")</f>
        <v>Nguyễn Thế</v>
      </c>
      <c r="E9" s="61" t="str">
        <f>IF(ISNA(VLOOKUP($A9,DSLOP,IN_DTK!E$5,0))=FALSE,VLOOKUP($A9,DSLOP,IN_DTK!E$5,0),"")</f>
        <v>Anh</v>
      </c>
      <c r="F9" s="128" t="str">
        <f>IF(ISNA(VLOOKUP($A9,DSLOP,IN_DTK!F$5,0))=FALSE,VLOOKUP($A9,DSLOP,IN_DTK!F$5,0),"")</f>
        <v>10/03/1987</v>
      </c>
      <c r="G9" s="77" t="str">
        <f>IF(ISNA(VLOOKUP($A9,DSLOP,IN_DTK!G$5,0))=FALSE,VLOOKUP($A9,DSLOP,IN_DTK!G$5,0),"")</f>
        <v>K15MCE</v>
      </c>
      <c r="H9" s="59">
        <f>IF(ISNA(VLOOKUP($A9,DSLOP,IN_DTK!H$5,0))=FALSE,IF(H$8&lt;&gt;0,VLOOKUP($A9,DSLOP,IN_DTK!H$5,0),""),"")</f>
        <v>0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0</v>
      </c>
      <c r="M9" s="59">
        <f>IF(ISNA(VLOOKUP($A9,DSLOP,IN_DTK!M$5,0))=FALSE,IF(M$8&lt;&gt;0,VLOOKUP($A9,DSLOP,IN_DTK!M$5,0),""),"")</f>
        <v>0</v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0</v>
      </c>
      <c r="Q9" s="59">
        <f>IF(ISNA(VLOOKUP($A9,DSLOP,IN_DTK!Q$5,0))=FALSE,IF(Q$8&lt;&gt;0,VLOOKUP($A9,DSLOP,IN_DTK!Q$5,0),""),"")</f>
        <v>0</v>
      </c>
      <c r="R9" s="95" t="str">
        <f>IF(ISNA(VLOOKUP($A9,DSLOP,IN_DTK!R$5,0))=FALSE,IF(R$8&lt;&gt;0,VLOOKUP($A9,DSLOP,IN_DTK!R$5,0),""),"")</f>
        <v/>
      </c>
      <c r="S9" s="59">
        <f>IF(ISNA(VLOOKUP($A9,DSLOP,IN_DTK!S$5,0))=FALSE,IF(A$9&lt;&gt;0,VLOOKUP($A9,DSLOP,IN_DTK!S$5,0),""),"")</f>
        <v>0</v>
      </c>
    </row>
    <row r="10" spans="1:19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2231610432</v>
      </c>
      <c r="D10" s="60" t="str">
        <f>IF(ISNA(VLOOKUP($A10,DSLOP,IN_DTK!D$5,0))=FALSE,VLOOKUP($A10,DSLOP,IN_DTK!D$5,0),"")</f>
        <v>Võ Hữu</v>
      </c>
      <c r="E10" s="61" t="str">
        <f>IF(ISNA(VLOOKUP($A10,DSLOP,IN_DTK!E$5,0))=FALSE,VLOOKUP($A10,DSLOP,IN_DTK!E$5,0),"")</f>
        <v>Dũng</v>
      </c>
      <c r="F10" s="128" t="str">
        <f>IF(ISNA(VLOOKUP($A10,DSLOP,IN_DTK!F$5,0))=FALSE,VLOOKUP($A10,DSLOP,IN_DTK!F$5,0),"")</f>
        <v>13/06/1973</v>
      </c>
      <c r="G10" s="77" t="str">
        <f>IF(ISNA(VLOOKUP($A10,DSLOP,IN_DTK!G$5,0))=FALSE,VLOOKUP($A10,DSLOP,IN_DTK!G$5,0),"")</f>
        <v>K15MCE</v>
      </c>
      <c r="H10" s="59">
        <f>IF(ISNA(VLOOKUP($A10,DSLOP,IN_DTK!H$5,0))=FALSE,IF(H$8&lt;&gt;0,VLOOKUP($A10,DSLOP,IN_DTK!H$5,0),""),"")</f>
        <v>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0</v>
      </c>
      <c r="M10" s="59">
        <f>IF(ISNA(VLOOKUP($A10,DSLOP,IN_DTK!M$5,0))=FALSE,IF(M$8&lt;&gt;0,VLOOKUP($A10,DSLOP,IN_DTK!M$5,0),""),"")</f>
        <v>0</v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0</v>
      </c>
      <c r="Q10" s="59">
        <f>IF(ISNA(VLOOKUP($A10,DSLOP,IN_DTK!Q$5,0))=FALSE,IF(Q$8&lt;&gt;0,VLOOKUP($A10,DSLOP,IN_DTK!Q$5,0),""),"")</f>
        <v>0</v>
      </c>
      <c r="R10" s="95" t="str">
        <f>IF(ISNA(VLOOKUP($A10,DSLOP,IN_DTK!R$5,0))=FALSE,IF(R$8&lt;&gt;0,VLOOKUP($A10,DSLOP,IN_DTK!R$5,0),""),"")</f>
        <v/>
      </c>
      <c r="S10" s="59">
        <f>IF(ISNA(VLOOKUP($A10,DSLOP,IN_DTK!S$5,0))=FALSE,IF(A$9&lt;&gt;0,VLOOKUP($A10,DSLOP,IN_DTK!S$5,0),""),"")</f>
        <v>0</v>
      </c>
    </row>
    <row r="11" spans="1:19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2231610433</v>
      </c>
      <c r="D11" s="60" t="str">
        <f>IF(ISNA(VLOOKUP($A11,DSLOP,IN_DTK!D$5,0))=FALSE,VLOOKUP($A11,DSLOP,IN_DTK!D$5,0),"")</f>
        <v>Lê Hoàng</v>
      </c>
      <c r="E11" s="61" t="str">
        <f>IF(ISNA(VLOOKUP($A11,DSLOP,IN_DTK!E$5,0))=FALSE,VLOOKUP($A11,DSLOP,IN_DTK!E$5,0),"")</f>
        <v>Đạt</v>
      </c>
      <c r="F11" s="128" t="str">
        <f>IF(ISNA(VLOOKUP($A11,DSLOP,IN_DTK!F$5,0))=FALSE,VLOOKUP($A11,DSLOP,IN_DTK!F$5,0),"")</f>
        <v>27/07/1993</v>
      </c>
      <c r="G11" s="77" t="str">
        <f>IF(ISNA(VLOOKUP($A11,DSLOP,IN_DTK!G$5,0))=FALSE,VLOOKUP($A11,DSLOP,IN_DTK!G$5,0),"")</f>
        <v>K15MCE</v>
      </c>
      <c r="H11" s="59">
        <f>IF(ISNA(VLOOKUP($A11,DSLOP,IN_DTK!H$5,0))=FALSE,IF(H$8&lt;&gt;0,VLOOKUP($A11,DSLOP,IN_DTK!H$5,0),""),"")</f>
        <v>0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0</v>
      </c>
      <c r="M11" s="59">
        <f>IF(ISNA(VLOOKUP($A11,DSLOP,IN_DTK!M$5,0))=FALSE,IF(M$8&lt;&gt;0,VLOOKUP($A11,DSLOP,IN_DTK!M$5,0),""),"")</f>
        <v>0</v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0</v>
      </c>
      <c r="Q11" s="59">
        <f>IF(ISNA(VLOOKUP($A11,DSLOP,IN_DTK!Q$5,0))=FALSE,IF(Q$8&lt;&gt;0,VLOOKUP($A11,DSLOP,IN_DTK!Q$5,0),""),"")</f>
        <v>0</v>
      </c>
      <c r="R11" s="95" t="str">
        <f>IF(ISNA(VLOOKUP($A11,DSLOP,IN_DTK!R$5,0))=FALSE,IF(R$8&lt;&gt;0,VLOOKUP($A11,DSLOP,IN_DTK!R$5,0),""),"")</f>
        <v/>
      </c>
      <c r="S11" s="59">
        <f>IF(ISNA(VLOOKUP($A11,DSLOP,IN_DTK!S$5,0))=FALSE,IF(A$9&lt;&gt;0,VLOOKUP($A11,DSLOP,IN_DTK!S$5,0),""),"")</f>
        <v>0</v>
      </c>
    </row>
    <row r="12" spans="1:19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2231610434</v>
      </c>
      <c r="D12" s="60" t="str">
        <f>IF(ISNA(VLOOKUP($A12,DSLOP,IN_DTK!D$5,0))=FALSE,VLOOKUP($A12,DSLOP,IN_DTK!D$5,0),"")</f>
        <v>Võ Quốc</v>
      </c>
      <c r="E12" s="61" t="str">
        <f>IF(ISNA(VLOOKUP($A12,DSLOP,IN_DTK!E$5,0))=FALSE,VLOOKUP($A12,DSLOP,IN_DTK!E$5,0),"")</f>
        <v>Nam</v>
      </c>
      <c r="F12" s="128" t="str">
        <f>IF(ISNA(VLOOKUP($A12,DSLOP,IN_DTK!F$5,0))=FALSE,VLOOKUP($A12,DSLOP,IN_DTK!F$5,0),"")</f>
        <v>01/01/1976</v>
      </c>
      <c r="G12" s="77" t="str">
        <f>IF(ISNA(VLOOKUP($A12,DSLOP,IN_DTK!G$5,0))=FALSE,VLOOKUP($A12,DSLOP,IN_DTK!G$5,0),"")</f>
        <v>K15MCE</v>
      </c>
      <c r="H12" s="59">
        <f>IF(ISNA(VLOOKUP($A12,DSLOP,IN_DTK!H$5,0))=FALSE,IF(H$8&lt;&gt;0,VLOOKUP($A12,DSLOP,IN_DTK!H$5,0),""),"")</f>
        <v>0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0</v>
      </c>
      <c r="M12" s="59">
        <f>IF(ISNA(VLOOKUP($A12,DSLOP,IN_DTK!M$5,0))=FALSE,IF(M$8&lt;&gt;0,VLOOKUP($A12,DSLOP,IN_DTK!M$5,0),""),"")</f>
        <v>0</v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0</v>
      </c>
      <c r="Q12" s="59">
        <f>IF(ISNA(VLOOKUP($A12,DSLOP,IN_DTK!Q$5,0))=FALSE,IF(Q$8&lt;&gt;0,VLOOKUP($A12,DSLOP,IN_DTK!Q$5,0),""),"")</f>
        <v>0</v>
      </c>
      <c r="R12" s="95" t="str">
        <f>IF(ISNA(VLOOKUP($A12,DSLOP,IN_DTK!R$5,0))=FALSE,IF(R$8&lt;&gt;0,VLOOKUP($A12,DSLOP,IN_DTK!R$5,0),""),"")</f>
        <v/>
      </c>
      <c r="S12" s="59">
        <f>IF(ISNA(VLOOKUP($A12,DSLOP,IN_DTK!S$5,0))=FALSE,IF(A$9&lt;&gt;0,VLOOKUP($A12,DSLOP,IN_DTK!S$5,0),""),"")</f>
        <v>0</v>
      </c>
    </row>
    <row r="13" spans="1:19" ht="20.100000000000001" customHeight="1">
      <c r="A13" s="58">
        <v>5</v>
      </c>
      <c r="B13" s="59">
        <v>5</v>
      </c>
      <c r="C13" s="59">
        <f>IF(ISNA(VLOOKUP($A13,DSLOP,IN_DTK!C$5,0))=FALSE,VLOOKUP($A13,DSLOP,IN_DTK!C$5,0),"")</f>
        <v>2231610435</v>
      </c>
      <c r="D13" s="60" t="str">
        <f>IF(ISNA(VLOOKUP($A13,DSLOP,IN_DTK!D$5,0))=FALSE,VLOOKUP($A13,DSLOP,IN_DTK!D$5,0),"")</f>
        <v>Lê Đức</v>
      </c>
      <c r="E13" s="61" t="str">
        <f>IF(ISNA(VLOOKUP($A13,DSLOP,IN_DTK!E$5,0))=FALSE,VLOOKUP($A13,DSLOP,IN_DTK!E$5,0),"")</f>
        <v>Ngọ</v>
      </c>
      <c r="F13" s="128" t="str">
        <f>IF(ISNA(VLOOKUP($A13,DSLOP,IN_DTK!F$5,0))=FALSE,VLOOKUP($A13,DSLOP,IN_DTK!F$5,0),"")</f>
        <v>24/01/1991</v>
      </c>
      <c r="G13" s="77" t="str">
        <f>IF(ISNA(VLOOKUP($A13,DSLOP,IN_DTK!G$5,0))=FALSE,VLOOKUP($A13,DSLOP,IN_DTK!G$5,0),"")</f>
        <v>K15MCE</v>
      </c>
      <c r="H13" s="59">
        <f>IF(ISNA(VLOOKUP($A13,DSLOP,IN_DTK!H$5,0))=FALSE,IF(H$8&lt;&gt;0,VLOOKUP($A13,DSLOP,IN_DTK!H$5,0),""),"")</f>
        <v>0</v>
      </c>
      <c r="I13" s="59" t="str">
        <f>IF(ISNA(VLOOKUP($A13,DSLOP,IN_DTK!I$5,0))=FALSE,IF(I$8&lt;&gt;0,VLOOKUP($A13,DSLOP,IN_DTK!I$5,0),""),"")</f>
        <v/>
      </c>
      <c r="J13" s="59" t="str">
        <f>IF(ISNA(VLOOKUP($A13,DSLOP,IN_DTK!J$5,0))=FALSE,IF(J$8&lt;&gt;0,VLOOKUP($A13,DSLOP,IN_DTK!J$5,0),""),"")</f>
        <v/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0</v>
      </c>
      <c r="M13" s="59">
        <f>IF(ISNA(VLOOKUP($A13,DSLOP,IN_DTK!M$5,0))=FALSE,IF(M$8&lt;&gt;0,VLOOKUP($A13,DSLOP,IN_DTK!M$5,0),""),"")</f>
        <v>0</v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5" t="str">
        <f>IF(ISNA(VLOOKUP($A13,DSLOP,IN_DTK!R$5,0))=FALSE,IF(R$8&lt;&gt;0,VLOOKUP($A13,DSLOP,IN_DTK!R$5,0),""),"")</f>
        <v/>
      </c>
      <c r="S13" s="59">
        <f>IF(ISNA(VLOOKUP($A13,DSLOP,IN_DTK!S$5,0))=FALSE,IF(A$9&lt;&gt;0,VLOOKUP($A13,DSLOP,IN_DTK!S$5,0),""),"")</f>
        <v>0</v>
      </c>
    </row>
    <row r="14" spans="1:19" ht="20.100000000000001" customHeight="1">
      <c r="A14" s="58">
        <v>6</v>
      </c>
      <c r="B14" s="59">
        <v>6</v>
      </c>
      <c r="C14" s="59">
        <f>IF(ISNA(VLOOKUP($A14,DSLOP,IN_DTK!C$5,0))=FALSE,VLOOKUP($A14,DSLOP,IN_DTK!C$5,0),"")</f>
        <v>2231610436</v>
      </c>
      <c r="D14" s="60" t="str">
        <f>IF(ISNA(VLOOKUP($A14,DSLOP,IN_DTK!D$5,0))=FALSE,VLOOKUP($A14,DSLOP,IN_DTK!D$5,0),"")</f>
        <v>Lê Nhật</v>
      </c>
      <c r="E14" s="61" t="str">
        <f>IF(ISNA(VLOOKUP($A14,DSLOP,IN_DTK!E$5,0))=FALSE,VLOOKUP($A14,DSLOP,IN_DTK!E$5,0),"")</f>
        <v>Tân</v>
      </c>
      <c r="F14" s="128" t="str">
        <f>IF(ISNA(VLOOKUP($A14,DSLOP,IN_DTK!F$5,0))=FALSE,VLOOKUP($A14,DSLOP,IN_DTK!F$5,0),"")</f>
        <v>16/10/1993</v>
      </c>
      <c r="G14" s="77" t="str">
        <f>IF(ISNA(VLOOKUP($A14,DSLOP,IN_DTK!G$5,0))=FALSE,VLOOKUP($A14,DSLOP,IN_DTK!G$5,0),"")</f>
        <v>K15MCE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 t="str">
        <f>IF(ISNA(VLOOKUP($A14,DSLOP,IN_DTK!J$5,0))=FALSE,IF(J$8&lt;&gt;0,VLOOKUP($A14,DSLOP,IN_DTK!J$5,0),""),"")</f>
        <v/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>
        <f>IF(ISNA(VLOOKUP($A14,DSLOP,IN_DTK!M$5,0))=FALSE,IF(M$8&lt;&gt;0,VLOOKUP($A14,DSLOP,IN_DTK!M$5,0),""),"")</f>
        <v>0</v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5" t="str">
        <f>IF(ISNA(VLOOKUP($A14,DSLOP,IN_DTK!R$5,0))=FALSE,IF(R$8&lt;&gt;0,VLOOKUP($A14,DSLOP,IN_DTK!R$5,0),""),"")</f>
        <v/>
      </c>
      <c r="S14" s="59">
        <f>IF(ISNA(VLOOKUP($A14,DSLOP,IN_DTK!S$5,0))=FALSE,IF(A$9&lt;&gt;0,VLOOKUP($A14,DSLOP,IN_DTK!S$5,0),""),"")</f>
        <v>0</v>
      </c>
    </row>
    <row r="15" spans="1:19" ht="20.100000000000001" customHeight="1">
      <c r="A15" s="58">
        <v>7</v>
      </c>
      <c r="B15" s="59">
        <v>7</v>
      </c>
      <c r="C15" s="59">
        <f>IF(ISNA(VLOOKUP($A15,DSLOP,IN_DTK!C$5,0))=FALSE,VLOOKUP($A15,DSLOP,IN_DTK!C$5,0),"")</f>
        <v>2231610437</v>
      </c>
      <c r="D15" s="60" t="str">
        <f>IF(ISNA(VLOOKUP($A15,DSLOP,IN_DTK!D$5,0))=FALSE,VLOOKUP($A15,DSLOP,IN_DTK!D$5,0),"")</f>
        <v>Nguyễn Hồng</v>
      </c>
      <c r="E15" s="61" t="str">
        <f>IF(ISNA(VLOOKUP($A15,DSLOP,IN_DTK!E$5,0))=FALSE,VLOOKUP($A15,DSLOP,IN_DTK!E$5,0),"")</f>
        <v>Thanh</v>
      </c>
      <c r="F15" s="128" t="str">
        <f>IF(ISNA(VLOOKUP($A15,DSLOP,IN_DTK!F$5,0))=FALSE,VLOOKUP($A15,DSLOP,IN_DTK!F$5,0),"")</f>
        <v>22/09/1971</v>
      </c>
      <c r="G15" s="77" t="str">
        <f>IF(ISNA(VLOOKUP($A15,DSLOP,IN_DTK!G$5,0))=FALSE,VLOOKUP($A15,DSLOP,IN_DTK!G$5,0),"")</f>
        <v>K15MCE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 t="str">
        <f>IF(ISNA(VLOOKUP($A15,DSLOP,IN_DTK!J$5,0))=FALSE,IF(J$8&lt;&gt;0,VLOOKUP($A15,DSLOP,IN_DTK!J$5,0),""),"")</f>
        <v/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>
        <f>IF(ISNA(VLOOKUP($A15,DSLOP,IN_DTK!M$5,0))=FALSE,IF(M$8&lt;&gt;0,VLOOKUP($A15,DSLOP,IN_DTK!M$5,0),""),"")</f>
        <v>0</v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5" t="str">
        <f>IF(ISNA(VLOOKUP($A15,DSLOP,IN_DTK!R$5,0))=FALSE,IF(R$8&lt;&gt;0,VLOOKUP($A15,DSLOP,IN_DTK!R$5,0),""),"")</f>
        <v/>
      </c>
      <c r="S15" s="59">
        <f>IF(ISNA(VLOOKUP($A15,DSLOP,IN_DTK!S$5,0))=FALSE,IF(A$9&lt;&gt;0,VLOOKUP($A15,DSLOP,IN_DTK!S$5,0),""),"")</f>
        <v>0</v>
      </c>
    </row>
    <row r="16" spans="1:19" ht="20.100000000000001" customHeight="1">
      <c r="A16" s="58">
        <v>8</v>
      </c>
      <c r="B16" s="59">
        <v>8</v>
      </c>
      <c r="C16" s="59" t="str">
        <f>IF(ISNA(VLOOKUP($A16,DSLOP,IN_DTK!C$5,0))=FALSE,VLOOKUP($A16,DSLOP,IN_DTK!C$5,0),"")</f>
        <v/>
      </c>
      <c r="D16" s="60" t="str">
        <f>IF(ISNA(VLOOKUP($A16,DSLOP,IN_DTK!D$5,0))=FALSE,VLOOKUP($A16,DSLOP,IN_DTK!D$5,0),"")</f>
        <v/>
      </c>
      <c r="E16" s="61" t="str">
        <f>IF(ISNA(VLOOKUP($A16,DSLOP,IN_DTK!E$5,0))=FALSE,VLOOKUP($A16,DSLOP,IN_DTK!E$5,0),"")</f>
        <v/>
      </c>
      <c r="F16" s="128" t="str">
        <f>IF(ISNA(VLOOKUP($A16,DSLOP,IN_DTK!F$5,0))=FALSE,VLOOKUP($A16,DSLOP,IN_DTK!F$5,0),"")</f>
        <v/>
      </c>
      <c r="G16" s="77" t="str">
        <f>IF(ISNA(VLOOKUP($A16,DSLOP,IN_DTK!G$5,0))=FALSE,VLOOKUP($A16,DSLOP,IN_DTK!G$5,0),"")</f>
        <v/>
      </c>
      <c r="H16" s="59" t="str">
        <f>IF(ISNA(VLOOKUP($A16,DSLOP,IN_DTK!H$5,0))=FALSE,IF(H$8&lt;&gt;0,VLOOKUP($A16,DSLOP,IN_DTK!H$5,0),""),"")</f>
        <v/>
      </c>
      <c r="I16" s="59" t="str">
        <f>IF(ISNA(VLOOKUP($A16,DSLOP,IN_DTK!I$5,0))=FALSE,IF(I$8&lt;&gt;0,VLOOKUP($A16,DSLOP,IN_DTK!I$5,0),""),"")</f>
        <v/>
      </c>
      <c r="J16" s="59" t="str">
        <f>IF(ISNA(VLOOKUP($A16,DSLOP,IN_DTK!J$5,0))=FALSE,IF(J$8&lt;&gt;0,VLOOKUP($A16,DSLOP,IN_DTK!J$5,0),""),"")</f>
        <v/>
      </c>
      <c r="K16" s="59" t="str">
        <f>IF(ISNA(VLOOKUP($A16,DSLOP,IN_DTK!K$5,0))=FALSE,IF(K$8&lt;&gt;0,VLOOKUP($A16,DSLOP,IN_DTK!K$5,0),""),"")</f>
        <v/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 t="str">
        <f>IF(ISNA(VLOOKUP($A16,DSLOP,IN_DTK!P$5,0))=FALSE,IF(P$8&lt;&gt;0,VLOOKUP($A16,DSLOP,IN_DTK!P$5,0),""),"")</f>
        <v/>
      </c>
      <c r="Q16" s="59" t="str">
        <f>IF(ISNA(VLOOKUP($A16,DSLOP,IN_DTK!Q$5,0))=FALSE,IF(Q$8&lt;&gt;0,VLOOKUP($A16,DSLOP,IN_DTK!Q$5,0),""),"")</f>
        <v/>
      </c>
      <c r="R16" s="95" t="str">
        <f>IF(ISNA(VLOOKUP($A16,DSLOP,IN_DTK!R$5,0))=FALSE,IF(R$8&lt;&gt;0,VLOOKUP($A16,DSLOP,IN_DTK!R$5,0),""),"")</f>
        <v/>
      </c>
      <c r="S16" s="59" t="str">
        <f>IF(ISNA(VLOOKUP($A16,DSLOP,IN_DTK!S$5,0))=FALSE,IF(A$9&lt;&gt;0,VLOOKUP($A16,DSLOP,IN_DTK!S$5,0),""),"")</f>
        <v/>
      </c>
    </row>
    <row r="17" spans="1:19" ht="20.100000000000001" customHeight="1">
      <c r="A17" s="58">
        <v>9</v>
      </c>
      <c r="B17" s="59">
        <v>9</v>
      </c>
      <c r="C17" s="59" t="str">
        <f>IF(ISNA(VLOOKUP($A17,DSLOP,IN_DTK!C$5,0))=FALSE,VLOOKUP($A17,DSLOP,IN_DTK!C$5,0),"")</f>
        <v/>
      </c>
      <c r="D17" s="60" t="str">
        <f>IF(ISNA(VLOOKUP($A17,DSLOP,IN_DTK!D$5,0))=FALSE,VLOOKUP($A17,DSLOP,IN_DTK!D$5,0),"")</f>
        <v/>
      </c>
      <c r="E17" s="61" t="str">
        <f>IF(ISNA(VLOOKUP($A17,DSLOP,IN_DTK!E$5,0))=FALSE,VLOOKUP($A17,DSLOP,IN_DTK!E$5,0),"")</f>
        <v/>
      </c>
      <c r="F17" s="128" t="str">
        <f>IF(ISNA(VLOOKUP($A17,DSLOP,IN_DTK!F$5,0))=FALSE,VLOOKUP($A17,DSLOP,IN_DTK!F$5,0),"")</f>
        <v/>
      </c>
      <c r="G17" s="77" t="str">
        <f>IF(ISNA(VLOOKUP($A17,DSLOP,IN_DTK!G$5,0))=FALSE,VLOOKUP($A17,DSLOP,IN_DTK!G$5,0),"")</f>
        <v/>
      </c>
      <c r="H17" s="59" t="str">
        <f>IF(ISNA(VLOOKUP($A17,DSLOP,IN_DTK!H$5,0))=FALSE,IF(H$8&lt;&gt;0,VLOOKUP($A17,DSLOP,IN_DTK!H$5,0),""),"")</f>
        <v/>
      </c>
      <c r="I17" s="59" t="str">
        <f>IF(ISNA(VLOOKUP($A17,DSLOP,IN_DTK!I$5,0))=FALSE,IF(I$8&lt;&gt;0,VLOOKUP($A17,DSLOP,IN_DTK!I$5,0),""),"")</f>
        <v/>
      </c>
      <c r="J17" s="59" t="str">
        <f>IF(ISNA(VLOOKUP($A17,DSLOP,IN_DTK!J$5,0))=FALSE,IF(J$8&lt;&gt;0,VLOOKUP($A17,DSLOP,IN_DTK!J$5,0),""),"")</f>
        <v/>
      </c>
      <c r="K17" s="59" t="str">
        <f>IF(ISNA(VLOOKUP($A17,DSLOP,IN_DTK!K$5,0))=FALSE,IF(K$8&lt;&gt;0,VLOOKUP($A17,DSLOP,IN_DTK!K$5,0),""),"")</f>
        <v/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 t="str">
        <f>IF(ISNA(VLOOKUP($A17,DSLOP,IN_DTK!P$5,0))=FALSE,IF(P$8&lt;&gt;0,VLOOKUP($A17,DSLOP,IN_DTK!P$5,0),""),"")</f>
        <v/>
      </c>
      <c r="Q17" s="59" t="str">
        <f>IF(ISNA(VLOOKUP($A17,DSLOP,IN_DTK!Q$5,0))=FALSE,IF(Q$8&lt;&gt;0,VLOOKUP($A17,DSLOP,IN_DTK!Q$5,0),""),"")</f>
        <v/>
      </c>
      <c r="R17" s="95" t="str">
        <f>IF(ISNA(VLOOKUP($A17,DSLOP,IN_DTK!R$5,0))=FALSE,IF(R$8&lt;&gt;0,VLOOKUP($A17,DSLOP,IN_DTK!R$5,0),""),"")</f>
        <v/>
      </c>
      <c r="S17" s="59" t="str">
        <f>IF(ISNA(VLOOKUP($A17,DSLOP,IN_DTK!S$5,0))=FALSE,IF(A$9&lt;&gt;0,VLOOKUP($A17,DSLOP,IN_DTK!S$5,0),""),"")</f>
        <v/>
      </c>
    </row>
    <row r="18" spans="1:19" ht="20.100000000000001" customHeight="1">
      <c r="A18" s="58">
        <v>10</v>
      </c>
      <c r="B18" s="59">
        <v>10</v>
      </c>
      <c r="C18" s="59" t="str">
        <f>IF(ISNA(VLOOKUP($A18,DSLOP,IN_DTK!C$5,0))=FALSE,VLOOKUP($A18,DSLOP,IN_DTK!C$5,0),"")</f>
        <v/>
      </c>
      <c r="D18" s="60" t="str">
        <f>IF(ISNA(VLOOKUP($A18,DSLOP,IN_DTK!D$5,0))=FALSE,VLOOKUP($A18,DSLOP,IN_DTK!D$5,0),"")</f>
        <v/>
      </c>
      <c r="E18" s="61" t="str">
        <f>IF(ISNA(VLOOKUP($A18,DSLOP,IN_DTK!E$5,0))=FALSE,VLOOKUP($A18,DSLOP,IN_DTK!E$5,0),"")</f>
        <v/>
      </c>
      <c r="F18" s="128" t="str">
        <f>IF(ISNA(VLOOKUP($A18,DSLOP,IN_DTK!F$5,0))=FALSE,VLOOKUP($A18,DSLOP,IN_DTK!F$5,0),"")</f>
        <v/>
      </c>
      <c r="G18" s="77" t="str">
        <f>IF(ISNA(VLOOKUP($A18,DSLOP,IN_DTK!G$5,0))=FALSE,VLOOKUP($A18,DSLOP,IN_DTK!G$5,0),"")</f>
        <v/>
      </c>
      <c r="H18" s="59" t="str">
        <f>IF(ISNA(VLOOKUP($A18,DSLOP,IN_DTK!H$5,0))=FALSE,IF(H$8&lt;&gt;0,VLOOKUP($A18,DSLOP,IN_DTK!H$5,0),""),"")</f>
        <v/>
      </c>
      <c r="I18" s="59" t="str">
        <f>IF(ISNA(VLOOKUP($A18,DSLOP,IN_DTK!I$5,0))=FALSE,IF(I$8&lt;&gt;0,VLOOKUP($A18,DSLOP,IN_DTK!I$5,0),""),"")</f>
        <v/>
      </c>
      <c r="J18" s="59" t="str">
        <f>IF(ISNA(VLOOKUP($A18,DSLOP,IN_DTK!J$5,0))=FALSE,IF(J$8&lt;&gt;0,VLOOKUP($A18,DSLOP,IN_DTK!J$5,0),""),"")</f>
        <v/>
      </c>
      <c r="K18" s="59" t="str">
        <f>IF(ISNA(VLOOKUP($A18,DSLOP,IN_DTK!K$5,0))=FALSE,IF(K$8&lt;&gt;0,VLOOKUP($A18,DSLOP,IN_DTK!K$5,0),""),"")</f>
        <v/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 t="str">
        <f>IF(ISNA(VLOOKUP($A18,DSLOP,IN_DTK!P$5,0))=FALSE,IF(P$8&lt;&gt;0,VLOOKUP($A18,DSLOP,IN_DTK!P$5,0),""),"")</f>
        <v/>
      </c>
      <c r="Q18" s="59" t="str">
        <f>IF(ISNA(VLOOKUP($A18,DSLOP,IN_DTK!Q$5,0))=FALSE,IF(Q$8&lt;&gt;0,VLOOKUP($A18,DSLOP,IN_DTK!Q$5,0),""),"")</f>
        <v/>
      </c>
      <c r="R18" s="95" t="str">
        <f>IF(ISNA(VLOOKUP($A18,DSLOP,IN_DTK!R$5,0))=FALSE,IF(R$8&lt;&gt;0,VLOOKUP($A18,DSLOP,IN_DTK!R$5,0),""),"")</f>
        <v/>
      </c>
      <c r="S18" s="59" t="str">
        <f>IF(ISNA(VLOOKUP($A18,DSLOP,IN_DTK!S$5,0))=FALSE,IF(A$9&lt;&gt;0,VLOOKUP($A18,DSLOP,IN_DTK!S$5,0),""),"")</f>
        <v/>
      </c>
    </row>
    <row r="19" spans="1:19" ht="20.100000000000001" customHeight="1">
      <c r="A19" s="58">
        <v>11</v>
      </c>
      <c r="B19" s="59">
        <v>11</v>
      </c>
      <c r="C19" s="59" t="str">
        <f>IF(ISNA(VLOOKUP($A19,DSLOP,IN_DTK!C$5,0))=FALSE,VLOOKUP($A19,DSLOP,IN_DTK!C$5,0),"")</f>
        <v/>
      </c>
      <c r="D19" s="60" t="str">
        <f>IF(ISNA(VLOOKUP($A19,DSLOP,IN_DTK!D$5,0))=FALSE,VLOOKUP($A19,DSLOP,IN_DTK!D$5,0),"")</f>
        <v/>
      </c>
      <c r="E19" s="61" t="str">
        <f>IF(ISNA(VLOOKUP($A19,DSLOP,IN_DTK!E$5,0))=FALSE,VLOOKUP($A19,DSLOP,IN_DTK!E$5,0),"")</f>
        <v/>
      </c>
      <c r="F19" s="128" t="str">
        <f>IF(ISNA(VLOOKUP($A19,DSLOP,IN_DTK!F$5,0))=FALSE,VLOOKUP($A19,DSLOP,IN_DTK!F$5,0),"")</f>
        <v/>
      </c>
      <c r="G19" s="77" t="str">
        <f>IF(ISNA(VLOOKUP($A19,DSLOP,IN_DTK!G$5,0))=FALSE,VLOOKUP($A19,DSLOP,IN_DTK!G$5,0),"")</f>
        <v/>
      </c>
      <c r="H19" s="59" t="str">
        <f>IF(ISNA(VLOOKUP($A19,DSLOP,IN_DTK!H$5,0))=FALSE,IF(H$8&lt;&gt;0,VLOOKUP($A19,DSLOP,IN_DTK!H$5,0),""),"")</f>
        <v/>
      </c>
      <c r="I19" s="59" t="str">
        <f>IF(ISNA(VLOOKUP($A19,DSLOP,IN_DTK!I$5,0))=FALSE,IF(I$8&lt;&gt;0,VLOOKUP($A19,DSLOP,IN_DTK!I$5,0),""),"")</f>
        <v/>
      </c>
      <c r="J19" s="59" t="str">
        <f>IF(ISNA(VLOOKUP($A19,DSLOP,IN_DTK!J$5,0))=FALSE,IF(J$8&lt;&gt;0,VLOOKUP($A19,DSLOP,IN_DTK!J$5,0),""),"")</f>
        <v/>
      </c>
      <c r="K19" s="59" t="str">
        <f>IF(ISNA(VLOOKUP($A19,DSLOP,IN_DTK!K$5,0))=FALSE,IF(K$8&lt;&gt;0,VLOOKUP($A19,DSLOP,IN_DTK!K$5,0),""),"")</f>
        <v/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 t="str">
        <f>IF(ISNA(VLOOKUP($A19,DSLOP,IN_DTK!P$5,0))=FALSE,IF(P$8&lt;&gt;0,VLOOKUP($A19,DSLOP,IN_DTK!P$5,0),""),"")</f>
        <v/>
      </c>
      <c r="Q19" s="59" t="str">
        <f>IF(ISNA(VLOOKUP($A19,DSLOP,IN_DTK!Q$5,0))=FALSE,IF(Q$8&lt;&gt;0,VLOOKUP($A19,DSLOP,IN_DTK!Q$5,0),""),"")</f>
        <v/>
      </c>
      <c r="R19" s="95" t="str">
        <f>IF(ISNA(VLOOKUP($A19,DSLOP,IN_DTK!R$5,0))=FALSE,IF(R$8&lt;&gt;0,VLOOKUP($A19,DSLOP,IN_DTK!R$5,0),""),"")</f>
        <v/>
      </c>
      <c r="S19" s="59" t="str">
        <f>IF(ISNA(VLOOKUP($A19,DSLOP,IN_DTK!S$5,0))=FALSE,IF(A$9&lt;&gt;0,VLOOKUP($A19,DSLOP,IN_DTK!S$5,0),""),"")</f>
        <v/>
      </c>
    </row>
    <row r="20" spans="1:19" ht="20.100000000000001" customHeight="1">
      <c r="A20" s="58">
        <v>12</v>
      </c>
      <c r="B20" s="59">
        <v>12</v>
      </c>
      <c r="C20" s="59" t="str">
        <f>IF(ISNA(VLOOKUP($A20,DSLOP,IN_DTK!C$5,0))=FALSE,VLOOKUP($A20,DSLOP,IN_DTK!C$5,0),"")</f>
        <v/>
      </c>
      <c r="D20" s="60" t="str">
        <f>IF(ISNA(VLOOKUP($A20,DSLOP,IN_DTK!D$5,0))=FALSE,VLOOKUP($A20,DSLOP,IN_DTK!D$5,0),"")</f>
        <v/>
      </c>
      <c r="E20" s="61" t="str">
        <f>IF(ISNA(VLOOKUP($A20,DSLOP,IN_DTK!E$5,0))=FALSE,VLOOKUP($A20,DSLOP,IN_DTK!E$5,0),"")</f>
        <v/>
      </c>
      <c r="F20" s="128" t="str">
        <f>IF(ISNA(VLOOKUP($A20,DSLOP,IN_DTK!F$5,0))=FALSE,VLOOKUP($A20,DSLOP,IN_DTK!F$5,0),"")</f>
        <v/>
      </c>
      <c r="G20" s="77" t="str">
        <f>IF(ISNA(VLOOKUP($A20,DSLOP,IN_DTK!G$5,0))=FALSE,VLOOKUP($A20,DSLOP,IN_DTK!G$5,0),"")</f>
        <v/>
      </c>
      <c r="H20" s="59" t="str">
        <f>IF(ISNA(VLOOKUP($A20,DSLOP,IN_DTK!H$5,0))=FALSE,IF(H$8&lt;&gt;0,VLOOKUP($A20,DSLOP,IN_DTK!H$5,0),""),"")</f>
        <v/>
      </c>
      <c r="I20" s="59" t="str">
        <f>IF(ISNA(VLOOKUP($A20,DSLOP,IN_DTK!I$5,0))=FALSE,IF(I$8&lt;&gt;0,VLOOKUP($A20,DSLOP,IN_DTK!I$5,0),""),"")</f>
        <v/>
      </c>
      <c r="J20" s="59" t="str">
        <f>IF(ISNA(VLOOKUP($A20,DSLOP,IN_DTK!J$5,0))=FALSE,IF(J$8&lt;&gt;0,VLOOKUP($A20,DSLOP,IN_DTK!J$5,0),""),"")</f>
        <v/>
      </c>
      <c r="K20" s="59" t="str">
        <f>IF(ISNA(VLOOKUP($A20,DSLOP,IN_DTK!K$5,0))=FALSE,IF(K$8&lt;&gt;0,VLOOKUP($A20,DSLOP,IN_DTK!K$5,0),""),"")</f>
        <v/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 t="str">
        <f>IF(ISNA(VLOOKUP($A20,DSLOP,IN_DTK!P$5,0))=FALSE,IF(P$8&lt;&gt;0,VLOOKUP($A20,DSLOP,IN_DTK!P$5,0),""),"")</f>
        <v/>
      </c>
      <c r="Q20" s="59" t="str">
        <f>IF(ISNA(VLOOKUP($A20,DSLOP,IN_DTK!Q$5,0))=FALSE,IF(Q$8&lt;&gt;0,VLOOKUP($A20,DSLOP,IN_DTK!Q$5,0),""),"")</f>
        <v/>
      </c>
      <c r="R20" s="95" t="str">
        <f>IF(ISNA(VLOOKUP($A20,DSLOP,IN_DTK!R$5,0))=FALSE,IF(R$8&lt;&gt;0,VLOOKUP($A20,DSLOP,IN_DTK!R$5,0),""),"")</f>
        <v/>
      </c>
      <c r="S20" s="59" t="str">
        <f>IF(ISNA(VLOOKUP($A20,DSLOP,IN_DTK!S$5,0))=FALSE,IF(A$9&lt;&gt;0,VLOOKUP($A20,DSLOP,IN_DTK!S$5,0),""),"")</f>
        <v/>
      </c>
    </row>
    <row r="21" spans="1:19" ht="20.100000000000001" customHeight="1">
      <c r="A21" s="58">
        <v>13</v>
      </c>
      <c r="B21" s="59">
        <v>13</v>
      </c>
      <c r="C21" s="59" t="str">
        <f>IF(ISNA(VLOOKUP($A21,DSLOP,IN_DTK!C$5,0))=FALSE,VLOOKUP($A21,DSLOP,IN_DTK!C$5,0),"")</f>
        <v/>
      </c>
      <c r="D21" s="60" t="str">
        <f>IF(ISNA(VLOOKUP($A21,DSLOP,IN_DTK!D$5,0))=FALSE,VLOOKUP($A21,DSLOP,IN_DTK!D$5,0),"")</f>
        <v/>
      </c>
      <c r="E21" s="61" t="str">
        <f>IF(ISNA(VLOOKUP($A21,DSLOP,IN_DTK!E$5,0))=FALSE,VLOOKUP($A21,DSLOP,IN_DTK!E$5,0),"")</f>
        <v/>
      </c>
      <c r="F21" s="128" t="str">
        <f>IF(ISNA(VLOOKUP($A21,DSLOP,IN_DTK!F$5,0))=FALSE,VLOOKUP($A21,DSLOP,IN_DTK!F$5,0),"")</f>
        <v/>
      </c>
      <c r="G21" s="77" t="str">
        <f>IF(ISNA(VLOOKUP($A21,DSLOP,IN_DTK!G$5,0))=FALSE,VLOOKUP($A21,DSLOP,IN_DTK!G$5,0),"")</f>
        <v/>
      </c>
      <c r="H21" s="59" t="str">
        <f>IF(ISNA(VLOOKUP($A21,DSLOP,IN_DTK!H$5,0))=FALSE,IF(H$8&lt;&gt;0,VLOOKUP($A21,DSLOP,IN_DTK!H$5,0),""),"")</f>
        <v/>
      </c>
      <c r="I21" s="59" t="str">
        <f>IF(ISNA(VLOOKUP($A21,DSLOP,IN_DTK!I$5,0))=FALSE,IF(I$8&lt;&gt;0,VLOOKUP($A21,DSLOP,IN_DTK!I$5,0),""),"")</f>
        <v/>
      </c>
      <c r="J21" s="59" t="str">
        <f>IF(ISNA(VLOOKUP($A21,DSLOP,IN_DTK!J$5,0))=FALSE,IF(J$8&lt;&gt;0,VLOOKUP($A21,DSLOP,IN_DTK!J$5,0),""),"")</f>
        <v/>
      </c>
      <c r="K21" s="59" t="str">
        <f>IF(ISNA(VLOOKUP($A21,DSLOP,IN_DTK!K$5,0))=FALSE,IF(K$8&lt;&gt;0,VLOOKUP($A21,DSLOP,IN_DTK!K$5,0),""),"")</f>
        <v/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 t="str">
        <f>IF(ISNA(VLOOKUP($A21,DSLOP,IN_DTK!P$5,0))=FALSE,IF(P$8&lt;&gt;0,VLOOKUP($A21,DSLOP,IN_DTK!P$5,0),""),"")</f>
        <v/>
      </c>
      <c r="Q21" s="59" t="str">
        <f>IF(ISNA(VLOOKUP($A21,DSLOP,IN_DTK!Q$5,0))=FALSE,IF(Q$8&lt;&gt;0,VLOOKUP($A21,DSLOP,IN_DTK!Q$5,0),""),"")</f>
        <v/>
      </c>
      <c r="R21" s="95" t="str">
        <f>IF(ISNA(VLOOKUP($A21,DSLOP,IN_DTK!R$5,0))=FALSE,IF(R$8&lt;&gt;0,VLOOKUP($A21,DSLOP,IN_DTK!R$5,0),""),"")</f>
        <v/>
      </c>
      <c r="S21" s="59" t="str">
        <f>IF(ISNA(VLOOKUP($A21,DSLOP,IN_DTK!S$5,0))=FALSE,IF(A$9&lt;&gt;0,VLOOKUP($A21,DSLOP,IN_DTK!S$5,0),""),"")</f>
        <v/>
      </c>
    </row>
    <row r="22" spans="1:19" ht="20.100000000000001" customHeight="1">
      <c r="A22" s="58">
        <v>14</v>
      </c>
      <c r="B22" s="59">
        <v>14</v>
      </c>
      <c r="C22" s="59" t="str">
        <f>IF(ISNA(VLOOKUP($A22,DSLOP,IN_DTK!C$5,0))=FALSE,VLOOKUP($A22,DSLOP,IN_DTK!C$5,0),"")</f>
        <v/>
      </c>
      <c r="D22" s="60" t="str">
        <f>IF(ISNA(VLOOKUP($A22,DSLOP,IN_DTK!D$5,0))=FALSE,VLOOKUP($A22,DSLOP,IN_DTK!D$5,0),"")</f>
        <v/>
      </c>
      <c r="E22" s="61" t="str">
        <f>IF(ISNA(VLOOKUP($A22,DSLOP,IN_DTK!E$5,0))=FALSE,VLOOKUP($A22,DSLOP,IN_DTK!E$5,0),"")</f>
        <v/>
      </c>
      <c r="F22" s="128" t="str">
        <f>IF(ISNA(VLOOKUP($A22,DSLOP,IN_DTK!F$5,0))=FALSE,VLOOKUP($A22,DSLOP,IN_DTK!F$5,0),"")</f>
        <v/>
      </c>
      <c r="G22" s="77" t="str">
        <f>IF(ISNA(VLOOKUP($A22,DSLOP,IN_DTK!G$5,0))=FALSE,VLOOKUP($A22,DSLOP,IN_DTK!G$5,0),"")</f>
        <v/>
      </c>
      <c r="H22" s="59" t="str">
        <f>IF(ISNA(VLOOKUP($A22,DSLOP,IN_DTK!H$5,0))=FALSE,IF(H$8&lt;&gt;0,VLOOKUP($A22,DSLOP,IN_DTK!H$5,0),""),"")</f>
        <v/>
      </c>
      <c r="I22" s="59" t="str">
        <f>IF(ISNA(VLOOKUP($A22,DSLOP,IN_DTK!I$5,0))=FALSE,IF(I$8&lt;&gt;0,VLOOKUP($A22,DSLOP,IN_DTK!I$5,0),""),"")</f>
        <v/>
      </c>
      <c r="J22" s="59" t="str">
        <f>IF(ISNA(VLOOKUP($A22,DSLOP,IN_DTK!J$5,0))=FALSE,IF(J$8&lt;&gt;0,VLOOKUP($A22,DSLOP,IN_DTK!J$5,0),""),"")</f>
        <v/>
      </c>
      <c r="K22" s="59" t="str">
        <f>IF(ISNA(VLOOKUP($A22,DSLOP,IN_DTK!K$5,0))=FALSE,IF(K$8&lt;&gt;0,VLOOKUP($A22,DSLOP,IN_DTK!K$5,0),""),"")</f>
        <v/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 t="str">
        <f>IF(ISNA(VLOOKUP($A22,DSLOP,IN_DTK!P$5,0))=FALSE,IF(P$8&lt;&gt;0,VLOOKUP($A22,DSLOP,IN_DTK!P$5,0),""),"")</f>
        <v/>
      </c>
      <c r="Q22" s="59" t="str">
        <f>IF(ISNA(VLOOKUP($A22,DSLOP,IN_DTK!Q$5,0))=FALSE,IF(Q$8&lt;&gt;0,VLOOKUP($A22,DSLOP,IN_DTK!Q$5,0),""),"")</f>
        <v/>
      </c>
      <c r="R22" s="95" t="str">
        <f>IF(ISNA(VLOOKUP($A22,DSLOP,IN_DTK!R$5,0))=FALSE,IF(R$8&lt;&gt;0,VLOOKUP($A22,DSLOP,IN_DTK!R$5,0),""),"")</f>
        <v/>
      </c>
      <c r="S22" s="59" t="str">
        <f>IF(ISNA(VLOOKUP($A22,DSLOP,IN_DTK!S$5,0))=FALSE,IF(A$9&lt;&gt;0,VLOOKUP($A22,DSLOP,IN_DTK!S$5,0),""),"")</f>
        <v/>
      </c>
    </row>
    <row r="23" spans="1:19" ht="20.100000000000001" customHeight="1">
      <c r="A23" s="58">
        <v>15</v>
      </c>
      <c r="B23" s="59">
        <v>15</v>
      </c>
      <c r="C23" s="59" t="str">
        <f>IF(ISNA(VLOOKUP($A23,DSLOP,IN_DTK!C$5,0))=FALSE,VLOOKUP($A23,DSLOP,IN_DTK!C$5,0),"")</f>
        <v/>
      </c>
      <c r="D23" s="60" t="str">
        <f>IF(ISNA(VLOOKUP($A23,DSLOP,IN_DTK!D$5,0))=FALSE,VLOOKUP($A23,DSLOP,IN_DTK!D$5,0),"")</f>
        <v/>
      </c>
      <c r="E23" s="61" t="str">
        <f>IF(ISNA(VLOOKUP($A23,DSLOP,IN_DTK!E$5,0))=FALSE,VLOOKUP($A23,DSLOP,IN_DTK!E$5,0),"")</f>
        <v/>
      </c>
      <c r="F23" s="128" t="str">
        <f>IF(ISNA(VLOOKUP($A23,DSLOP,IN_DTK!F$5,0))=FALSE,VLOOKUP($A23,DSLOP,IN_DTK!F$5,0),"")</f>
        <v/>
      </c>
      <c r="G23" s="77" t="str">
        <f>IF(ISNA(VLOOKUP($A23,DSLOP,IN_DTK!G$5,0))=FALSE,VLOOKUP($A23,DSLOP,IN_DTK!G$5,0),"")</f>
        <v/>
      </c>
      <c r="H23" s="59" t="str">
        <f>IF(ISNA(VLOOKUP($A23,DSLOP,IN_DTK!H$5,0))=FALSE,IF(H$8&lt;&gt;0,VLOOKUP($A23,DSLOP,IN_DTK!H$5,0),""),"")</f>
        <v/>
      </c>
      <c r="I23" s="59" t="str">
        <f>IF(ISNA(VLOOKUP($A23,DSLOP,IN_DTK!I$5,0))=FALSE,IF(I$8&lt;&gt;0,VLOOKUP($A23,DSLOP,IN_DTK!I$5,0),""),"")</f>
        <v/>
      </c>
      <c r="J23" s="59" t="str">
        <f>IF(ISNA(VLOOKUP($A23,DSLOP,IN_DTK!J$5,0))=FALSE,IF(J$8&lt;&gt;0,VLOOKUP($A23,DSLOP,IN_DTK!J$5,0),""),"")</f>
        <v/>
      </c>
      <c r="K23" s="59" t="str">
        <f>IF(ISNA(VLOOKUP($A23,DSLOP,IN_DTK!K$5,0))=FALSE,IF(K$8&lt;&gt;0,VLOOKUP($A23,DSLOP,IN_DTK!K$5,0),""),"")</f>
        <v/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 t="str">
        <f>IF(ISNA(VLOOKUP($A23,DSLOP,IN_DTK!P$5,0))=FALSE,IF(P$8&lt;&gt;0,VLOOKUP($A23,DSLOP,IN_DTK!P$5,0),""),"")</f>
        <v/>
      </c>
      <c r="Q23" s="59" t="str">
        <f>IF(ISNA(VLOOKUP($A23,DSLOP,IN_DTK!Q$5,0))=FALSE,IF(Q$8&lt;&gt;0,VLOOKUP($A23,DSLOP,IN_DTK!Q$5,0),""),"")</f>
        <v/>
      </c>
      <c r="R23" s="95" t="str">
        <f>IF(ISNA(VLOOKUP($A23,DSLOP,IN_DTK!R$5,0))=FALSE,IF(R$8&lt;&gt;0,VLOOKUP($A23,DSLOP,IN_DTK!R$5,0),""),"")</f>
        <v/>
      </c>
      <c r="S23" s="59" t="str">
        <f>IF(ISNA(VLOOKUP($A23,DSLOP,IN_DTK!S$5,0))=FALSE,IF(A$9&lt;&gt;0,VLOOKUP($A23,DSLOP,IN_DTK!S$5,0),""),"")</f>
        <v/>
      </c>
    </row>
    <row r="24" spans="1:19" ht="20.100000000000001" customHeight="1">
      <c r="A24" s="58">
        <v>16</v>
      </c>
      <c r="B24" s="59">
        <v>16</v>
      </c>
      <c r="C24" s="59" t="str">
        <f>IF(ISNA(VLOOKUP($A24,DSLOP,IN_DTK!C$5,0))=FALSE,VLOOKUP($A24,DSLOP,IN_DTK!C$5,0),"")</f>
        <v/>
      </c>
      <c r="D24" s="60" t="str">
        <f>IF(ISNA(VLOOKUP($A24,DSLOP,IN_DTK!D$5,0))=FALSE,VLOOKUP($A24,DSLOP,IN_DTK!D$5,0),"")</f>
        <v/>
      </c>
      <c r="E24" s="61" t="str">
        <f>IF(ISNA(VLOOKUP($A24,DSLOP,IN_DTK!E$5,0))=FALSE,VLOOKUP($A24,DSLOP,IN_DTK!E$5,0),"")</f>
        <v/>
      </c>
      <c r="F24" s="128" t="str">
        <f>IF(ISNA(VLOOKUP($A24,DSLOP,IN_DTK!F$5,0))=FALSE,VLOOKUP($A24,DSLOP,IN_DTK!F$5,0),"")</f>
        <v/>
      </c>
      <c r="G24" s="77" t="str">
        <f>IF(ISNA(VLOOKUP($A24,DSLOP,IN_DTK!G$5,0))=FALSE,VLOOKUP($A24,DSLOP,IN_DTK!G$5,0),"")</f>
        <v/>
      </c>
      <c r="H24" s="59" t="str">
        <f>IF(ISNA(VLOOKUP($A24,DSLOP,IN_DTK!H$5,0))=FALSE,IF(H$8&lt;&gt;0,VLOOKUP($A24,DSLOP,IN_DTK!H$5,0),""),"")</f>
        <v/>
      </c>
      <c r="I24" s="59" t="str">
        <f>IF(ISNA(VLOOKUP($A24,DSLOP,IN_DTK!I$5,0))=FALSE,IF(I$8&lt;&gt;0,VLOOKUP($A24,DSLOP,IN_DTK!I$5,0),""),"")</f>
        <v/>
      </c>
      <c r="J24" s="59" t="str">
        <f>IF(ISNA(VLOOKUP($A24,DSLOP,IN_DTK!J$5,0))=FALSE,IF(J$8&lt;&gt;0,VLOOKUP($A24,DSLOP,IN_DTK!J$5,0),""),"")</f>
        <v/>
      </c>
      <c r="K24" s="59" t="str">
        <f>IF(ISNA(VLOOKUP($A24,DSLOP,IN_DTK!K$5,0))=FALSE,IF(K$8&lt;&gt;0,VLOOKUP($A24,DSLOP,IN_DTK!K$5,0),""),"")</f>
        <v/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 t="str">
        <f>IF(ISNA(VLOOKUP($A24,DSLOP,IN_DTK!P$5,0))=FALSE,IF(P$8&lt;&gt;0,VLOOKUP($A24,DSLOP,IN_DTK!P$5,0),""),"")</f>
        <v/>
      </c>
      <c r="Q24" s="59" t="str">
        <f>IF(ISNA(VLOOKUP($A24,DSLOP,IN_DTK!Q$5,0))=FALSE,IF(Q$8&lt;&gt;0,VLOOKUP($A24,DSLOP,IN_DTK!Q$5,0),""),"")</f>
        <v/>
      </c>
      <c r="R24" s="95" t="str">
        <f>IF(ISNA(VLOOKUP($A24,DSLOP,IN_DTK!R$5,0))=FALSE,IF(R$8&lt;&gt;0,VLOOKUP($A24,DSLOP,IN_DTK!R$5,0),""),"")</f>
        <v/>
      </c>
      <c r="S24" s="59" t="str">
        <f>IF(ISNA(VLOOKUP($A24,DSLOP,IN_DTK!S$5,0))=FALSE,IF(A$9&lt;&gt;0,VLOOKUP($A24,DSLOP,IN_DTK!S$5,0),""),"")</f>
        <v/>
      </c>
    </row>
    <row r="25" spans="1:19" ht="20.100000000000001" customHeight="1">
      <c r="A25" s="58">
        <v>17</v>
      </c>
      <c r="B25" s="59">
        <v>17</v>
      </c>
      <c r="C25" s="59" t="str">
        <f>IF(ISNA(VLOOKUP($A25,DSLOP,IN_DTK!C$5,0))=FALSE,VLOOKUP($A25,DSLOP,IN_DTK!C$5,0),"")</f>
        <v/>
      </c>
      <c r="D25" s="60" t="str">
        <f>IF(ISNA(VLOOKUP($A25,DSLOP,IN_DTK!D$5,0))=FALSE,VLOOKUP($A25,DSLOP,IN_DTK!D$5,0),"")</f>
        <v/>
      </c>
      <c r="E25" s="61" t="str">
        <f>IF(ISNA(VLOOKUP($A25,DSLOP,IN_DTK!E$5,0))=FALSE,VLOOKUP($A25,DSLOP,IN_DTK!E$5,0),"")</f>
        <v/>
      </c>
      <c r="F25" s="128" t="str">
        <f>IF(ISNA(VLOOKUP($A25,DSLOP,IN_DTK!F$5,0))=FALSE,VLOOKUP($A25,DSLOP,IN_DTK!F$5,0),"")</f>
        <v/>
      </c>
      <c r="G25" s="77" t="str">
        <f>IF(ISNA(VLOOKUP($A25,DSLOP,IN_DTK!G$5,0))=FALSE,VLOOKUP($A25,DSLOP,IN_DTK!G$5,0),"")</f>
        <v/>
      </c>
      <c r="H25" s="59" t="str">
        <f>IF(ISNA(VLOOKUP($A25,DSLOP,IN_DTK!H$5,0))=FALSE,IF(H$8&lt;&gt;0,VLOOKUP($A25,DSLOP,IN_DTK!H$5,0),""),"")</f>
        <v/>
      </c>
      <c r="I25" s="59" t="str">
        <f>IF(ISNA(VLOOKUP($A25,DSLOP,IN_DTK!I$5,0))=FALSE,IF(I$8&lt;&gt;0,VLOOKUP($A25,DSLOP,IN_DTK!I$5,0),""),"")</f>
        <v/>
      </c>
      <c r="J25" s="59" t="str">
        <f>IF(ISNA(VLOOKUP($A25,DSLOP,IN_DTK!J$5,0))=FALSE,IF(J$8&lt;&gt;0,VLOOKUP($A25,DSLOP,IN_DTK!J$5,0),""),"")</f>
        <v/>
      </c>
      <c r="K25" s="59" t="str">
        <f>IF(ISNA(VLOOKUP($A25,DSLOP,IN_DTK!K$5,0))=FALSE,IF(K$8&lt;&gt;0,VLOOKUP($A25,DSLOP,IN_DTK!K$5,0),""),"")</f>
        <v/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 t="str">
        <f>IF(ISNA(VLOOKUP($A25,DSLOP,IN_DTK!P$5,0))=FALSE,IF(P$8&lt;&gt;0,VLOOKUP($A25,DSLOP,IN_DTK!P$5,0),""),"")</f>
        <v/>
      </c>
      <c r="Q25" s="59" t="str">
        <f>IF(ISNA(VLOOKUP($A25,DSLOP,IN_DTK!Q$5,0))=FALSE,IF(Q$8&lt;&gt;0,VLOOKUP($A25,DSLOP,IN_DTK!Q$5,0),""),"")</f>
        <v/>
      </c>
      <c r="R25" s="95" t="str">
        <f>IF(ISNA(VLOOKUP($A25,DSLOP,IN_DTK!R$5,0))=FALSE,IF(R$8&lt;&gt;0,VLOOKUP($A25,DSLOP,IN_DTK!R$5,0),""),"")</f>
        <v/>
      </c>
      <c r="S25" s="59" t="str">
        <f>IF(ISNA(VLOOKUP($A25,DSLOP,IN_DTK!S$5,0))=FALSE,IF(A$9&lt;&gt;0,VLOOKUP($A25,DSLOP,IN_DTK!S$5,0),""),"")</f>
        <v/>
      </c>
    </row>
    <row r="26" spans="1:19" ht="20.100000000000001" customHeight="1">
      <c r="A26" s="58">
        <v>18</v>
      </c>
      <c r="B26" s="59">
        <v>18</v>
      </c>
      <c r="C26" s="59" t="str">
        <f>IF(ISNA(VLOOKUP($A26,DSLOP,IN_DTK!C$5,0))=FALSE,VLOOKUP($A26,DSLOP,IN_DTK!C$5,0),"")</f>
        <v/>
      </c>
      <c r="D26" s="60" t="str">
        <f>IF(ISNA(VLOOKUP($A26,DSLOP,IN_DTK!D$5,0))=FALSE,VLOOKUP($A26,DSLOP,IN_DTK!D$5,0),"")</f>
        <v/>
      </c>
      <c r="E26" s="61" t="str">
        <f>IF(ISNA(VLOOKUP($A26,DSLOP,IN_DTK!E$5,0))=FALSE,VLOOKUP($A26,DSLOP,IN_DTK!E$5,0),"")</f>
        <v/>
      </c>
      <c r="F26" s="128" t="str">
        <f>IF(ISNA(VLOOKUP($A26,DSLOP,IN_DTK!F$5,0))=FALSE,VLOOKUP($A26,DSLOP,IN_DTK!F$5,0),"")</f>
        <v/>
      </c>
      <c r="G26" s="77" t="str">
        <f>IF(ISNA(VLOOKUP($A26,DSLOP,IN_DTK!G$5,0))=FALSE,VLOOKUP($A26,DSLOP,IN_DTK!G$5,0),"")</f>
        <v/>
      </c>
      <c r="H26" s="59" t="str">
        <f>IF(ISNA(VLOOKUP($A26,DSLOP,IN_DTK!H$5,0))=FALSE,IF(H$8&lt;&gt;0,VLOOKUP($A26,DSLOP,IN_DTK!H$5,0),""),"")</f>
        <v/>
      </c>
      <c r="I26" s="59" t="str">
        <f>IF(ISNA(VLOOKUP($A26,DSLOP,IN_DTK!I$5,0))=FALSE,IF(I$8&lt;&gt;0,VLOOKUP($A26,DSLOP,IN_DTK!I$5,0),""),"")</f>
        <v/>
      </c>
      <c r="J26" s="59" t="str">
        <f>IF(ISNA(VLOOKUP($A26,DSLOP,IN_DTK!J$5,0))=FALSE,IF(J$8&lt;&gt;0,VLOOKUP($A26,DSLOP,IN_DTK!J$5,0),""),"")</f>
        <v/>
      </c>
      <c r="K26" s="59" t="str">
        <f>IF(ISNA(VLOOKUP($A26,DSLOP,IN_DTK!K$5,0))=FALSE,IF(K$8&lt;&gt;0,VLOOKUP($A26,DSLOP,IN_DTK!K$5,0),""),"")</f>
        <v/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 t="str">
        <f>IF(ISNA(VLOOKUP($A26,DSLOP,IN_DTK!P$5,0))=FALSE,IF(P$8&lt;&gt;0,VLOOKUP($A26,DSLOP,IN_DTK!P$5,0),""),"")</f>
        <v/>
      </c>
      <c r="Q26" s="59" t="str">
        <f>IF(ISNA(VLOOKUP($A26,DSLOP,IN_DTK!Q$5,0))=FALSE,IF(Q$8&lt;&gt;0,VLOOKUP($A26,DSLOP,IN_DTK!Q$5,0),""),"")</f>
        <v/>
      </c>
      <c r="R26" s="95" t="str">
        <f>IF(ISNA(VLOOKUP($A26,DSLOP,IN_DTK!R$5,0))=FALSE,IF(R$8&lt;&gt;0,VLOOKUP($A26,DSLOP,IN_DTK!R$5,0),""),"")</f>
        <v/>
      </c>
      <c r="S26" s="59" t="str">
        <f>IF(ISNA(VLOOKUP($A26,DSLOP,IN_DTK!S$5,0))=FALSE,IF(A$9&lt;&gt;0,VLOOKUP($A26,DSLOP,IN_DTK!S$5,0),""),"")</f>
        <v/>
      </c>
    </row>
    <row r="27" spans="1:19" ht="20.100000000000001" customHeight="1">
      <c r="A27" s="58">
        <v>19</v>
      </c>
      <c r="B27" s="59">
        <v>19</v>
      </c>
      <c r="C27" s="59" t="str">
        <f>IF(ISNA(VLOOKUP($A27,DSLOP,IN_DTK!C$5,0))=FALSE,VLOOKUP($A27,DSLOP,IN_DTK!C$5,0),"")</f>
        <v/>
      </c>
      <c r="D27" s="60" t="str">
        <f>IF(ISNA(VLOOKUP($A27,DSLOP,IN_DTK!D$5,0))=FALSE,VLOOKUP($A27,DSLOP,IN_DTK!D$5,0),"")</f>
        <v/>
      </c>
      <c r="E27" s="61" t="str">
        <f>IF(ISNA(VLOOKUP($A27,DSLOP,IN_DTK!E$5,0))=FALSE,VLOOKUP($A27,DSLOP,IN_DTK!E$5,0),"")</f>
        <v/>
      </c>
      <c r="F27" s="128" t="str">
        <f>IF(ISNA(VLOOKUP($A27,DSLOP,IN_DTK!F$5,0))=FALSE,VLOOKUP($A27,DSLOP,IN_DTK!F$5,0),"")</f>
        <v/>
      </c>
      <c r="G27" s="77" t="str">
        <f>IF(ISNA(VLOOKUP($A27,DSLOP,IN_DTK!G$5,0))=FALSE,VLOOKUP($A27,DSLOP,IN_DTK!G$5,0),"")</f>
        <v/>
      </c>
      <c r="H27" s="59" t="str">
        <f>IF(ISNA(VLOOKUP($A27,DSLOP,IN_DTK!H$5,0))=FALSE,IF(H$8&lt;&gt;0,VLOOKUP($A27,DSLOP,IN_DTK!H$5,0),""),"")</f>
        <v/>
      </c>
      <c r="I27" s="59" t="str">
        <f>IF(ISNA(VLOOKUP($A27,DSLOP,IN_DTK!I$5,0))=FALSE,IF(I$8&lt;&gt;0,VLOOKUP($A27,DSLOP,IN_DTK!I$5,0),""),"")</f>
        <v/>
      </c>
      <c r="J27" s="59" t="str">
        <f>IF(ISNA(VLOOKUP($A27,DSLOP,IN_DTK!J$5,0))=FALSE,IF(J$8&lt;&gt;0,VLOOKUP($A27,DSLOP,IN_DTK!J$5,0),""),"")</f>
        <v/>
      </c>
      <c r="K27" s="59" t="str">
        <f>IF(ISNA(VLOOKUP($A27,DSLOP,IN_DTK!K$5,0))=FALSE,IF(K$8&lt;&gt;0,VLOOKUP($A27,DSLOP,IN_DTK!K$5,0),""),"")</f>
        <v/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 t="str">
        <f>IF(ISNA(VLOOKUP($A27,DSLOP,IN_DTK!P$5,0))=FALSE,IF(P$8&lt;&gt;0,VLOOKUP($A27,DSLOP,IN_DTK!P$5,0),""),"")</f>
        <v/>
      </c>
      <c r="Q27" s="59" t="str">
        <f>IF(ISNA(VLOOKUP($A27,DSLOP,IN_DTK!Q$5,0))=FALSE,IF(Q$8&lt;&gt;0,VLOOKUP($A27,DSLOP,IN_DTK!Q$5,0),""),"")</f>
        <v/>
      </c>
      <c r="R27" s="95" t="str">
        <f>IF(ISNA(VLOOKUP($A27,DSLOP,IN_DTK!R$5,0))=FALSE,IF(R$8&lt;&gt;0,VLOOKUP($A27,DSLOP,IN_DTK!R$5,0),""),"")</f>
        <v/>
      </c>
      <c r="S27" s="59" t="str">
        <f>IF(ISNA(VLOOKUP($A27,DSLOP,IN_DTK!S$5,0))=FALSE,IF(A$9&lt;&gt;0,VLOOKUP($A27,DSLOP,IN_DTK!S$5,0),""),"")</f>
        <v/>
      </c>
    </row>
    <row r="28" spans="1:19" ht="20.100000000000001" customHeight="1">
      <c r="A28" s="58">
        <v>20</v>
      </c>
      <c r="B28" s="59">
        <v>20</v>
      </c>
      <c r="C28" s="59" t="str">
        <f>IF(ISNA(VLOOKUP($A28,DSLOP,IN_DTK!C$5,0))=FALSE,VLOOKUP($A28,DSLOP,IN_DTK!C$5,0),"")</f>
        <v/>
      </c>
      <c r="D28" s="60" t="str">
        <f>IF(ISNA(VLOOKUP($A28,DSLOP,IN_DTK!D$5,0))=FALSE,VLOOKUP($A28,DSLOP,IN_DTK!D$5,0),"")</f>
        <v/>
      </c>
      <c r="E28" s="61" t="str">
        <f>IF(ISNA(VLOOKUP($A28,DSLOP,IN_DTK!E$5,0))=FALSE,VLOOKUP($A28,DSLOP,IN_DTK!E$5,0),"")</f>
        <v/>
      </c>
      <c r="F28" s="128" t="str">
        <f>IF(ISNA(VLOOKUP($A28,DSLOP,IN_DTK!F$5,0))=FALSE,VLOOKUP($A28,DSLOP,IN_DTK!F$5,0),"")</f>
        <v/>
      </c>
      <c r="G28" s="77" t="str">
        <f>IF(ISNA(VLOOKUP($A28,DSLOP,IN_DTK!G$5,0))=FALSE,VLOOKUP($A28,DSLOP,IN_DTK!G$5,0),"")</f>
        <v/>
      </c>
      <c r="H28" s="59" t="str">
        <f>IF(ISNA(VLOOKUP($A28,DSLOP,IN_DTK!H$5,0))=FALSE,IF(H$8&lt;&gt;0,VLOOKUP($A28,DSLOP,IN_DTK!H$5,0),""),"")</f>
        <v/>
      </c>
      <c r="I28" s="59" t="str">
        <f>IF(ISNA(VLOOKUP($A28,DSLOP,IN_DTK!I$5,0))=FALSE,IF(I$8&lt;&gt;0,VLOOKUP($A28,DSLOP,IN_DTK!I$5,0),""),"")</f>
        <v/>
      </c>
      <c r="J28" s="59" t="str">
        <f>IF(ISNA(VLOOKUP($A28,DSLOP,IN_DTK!J$5,0))=FALSE,IF(J$8&lt;&gt;0,VLOOKUP($A28,DSLOP,IN_DTK!J$5,0),""),"")</f>
        <v/>
      </c>
      <c r="K28" s="59" t="str">
        <f>IF(ISNA(VLOOKUP($A28,DSLOP,IN_DTK!K$5,0))=FALSE,IF(K$8&lt;&gt;0,VLOOKUP($A28,DSLOP,IN_DTK!K$5,0),""),"")</f>
        <v/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 t="str">
        <f>IF(ISNA(VLOOKUP($A28,DSLOP,IN_DTK!P$5,0))=FALSE,IF(P$8&lt;&gt;0,VLOOKUP($A28,DSLOP,IN_DTK!P$5,0),""),"")</f>
        <v/>
      </c>
      <c r="Q28" s="59" t="str">
        <f>IF(ISNA(VLOOKUP($A28,DSLOP,IN_DTK!Q$5,0))=FALSE,IF(Q$8&lt;&gt;0,VLOOKUP($A28,DSLOP,IN_DTK!Q$5,0),""),"")</f>
        <v/>
      </c>
      <c r="R28" s="95" t="str">
        <f>IF(ISNA(VLOOKUP($A28,DSLOP,IN_DTK!R$5,0))=FALSE,IF(R$8&lt;&gt;0,VLOOKUP($A28,DSLOP,IN_DTK!R$5,0),""),"")</f>
        <v/>
      </c>
      <c r="S28" s="59" t="str">
        <f>IF(ISNA(VLOOKUP($A28,DSLOP,IN_DTK!S$5,0))=FALSE,IF(A$9&lt;&gt;0,VLOOKUP($A28,DSLOP,IN_DTK!S$5,0),""),"")</f>
        <v/>
      </c>
    </row>
    <row r="29" spans="1:19" ht="20.100000000000001" customHeight="1">
      <c r="A29" s="58">
        <v>21</v>
      </c>
      <c r="B29" s="59">
        <v>21</v>
      </c>
      <c r="C29" s="59" t="str">
        <f>IF(ISNA(VLOOKUP($A29,DSLOP,IN_DTK!C$5,0))=FALSE,VLOOKUP($A29,DSLOP,IN_DTK!C$5,0),"")</f>
        <v/>
      </c>
      <c r="D29" s="60" t="str">
        <f>IF(ISNA(VLOOKUP($A29,DSLOP,IN_DTK!D$5,0))=FALSE,VLOOKUP($A29,DSLOP,IN_DTK!D$5,0),"")</f>
        <v/>
      </c>
      <c r="E29" s="61" t="str">
        <f>IF(ISNA(VLOOKUP($A29,DSLOP,IN_DTK!E$5,0))=FALSE,VLOOKUP($A29,DSLOP,IN_DTK!E$5,0),"")</f>
        <v/>
      </c>
      <c r="F29" s="128" t="str">
        <f>IF(ISNA(VLOOKUP($A29,DSLOP,IN_DTK!F$5,0))=FALSE,VLOOKUP($A29,DSLOP,IN_DTK!F$5,0),"")</f>
        <v/>
      </c>
      <c r="G29" s="77" t="str">
        <f>IF(ISNA(VLOOKUP($A29,DSLOP,IN_DTK!G$5,0))=FALSE,VLOOKUP($A29,DSLOP,IN_DTK!G$5,0),"")</f>
        <v/>
      </c>
      <c r="H29" s="59" t="str">
        <f>IF(ISNA(VLOOKUP($A29,DSLOP,IN_DTK!H$5,0))=FALSE,IF(H$8&lt;&gt;0,VLOOKUP($A29,DSLOP,IN_DTK!H$5,0),""),"")</f>
        <v/>
      </c>
      <c r="I29" s="59" t="str">
        <f>IF(ISNA(VLOOKUP($A29,DSLOP,IN_DTK!I$5,0))=FALSE,IF(I$8&lt;&gt;0,VLOOKUP($A29,DSLOP,IN_DTK!I$5,0),""),"")</f>
        <v/>
      </c>
      <c r="J29" s="59" t="str">
        <f>IF(ISNA(VLOOKUP($A29,DSLOP,IN_DTK!J$5,0))=FALSE,IF(J$8&lt;&gt;0,VLOOKUP($A29,DSLOP,IN_DTK!J$5,0),""),"")</f>
        <v/>
      </c>
      <c r="K29" s="59" t="str">
        <f>IF(ISNA(VLOOKUP($A29,DSLOP,IN_DTK!K$5,0))=FALSE,IF(K$8&lt;&gt;0,VLOOKUP($A29,DSLOP,IN_DTK!K$5,0),""),"")</f>
        <v/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 t="str">
        <f>IF(ISNA(VLOOKUP($A29,DSLOP,IN_DTK!P$5,0))=FALSE,IF(P$8&lt;&gt;0,VLOOKUP($A29,DSLOP,IN_DTK!P$5,0),""),"")</f>
        <v/>
      </c>
      <c r="Q29" s="59" t="str">
        <f>IF(ISNA(VLOOKUP($A29,DSLOP,IN_DTK!Q$5,0))=FALSE,IF(Q$8&lt;&gt;0,VLOOKUP($A29,DSLOP,IN_DTK!Q$5,0),""),"")</f>
        <v/>
      </c>
      <c r="R29" s="95" t="str">
        <f>IF(ISNA(VLOOKUP($A29,DSLOP,IN_DTK!R$5,0))=FALSE,IF(R$8&lt;&gt;0,VLOOKUP($A29,DSLOP,IN_DTK!R$5,0),""),"")</f>
        <v/>
      </c>
      <c r="S29" s="59" t="str">
        <f>IF(ISNA(VLOOKUP($A29,DSLOP,IN_DTK!S$5,0))=FALSE,IF(A$9&lt;&gt;0,VLOOKUP($A29,DSLOP,IN_DTK!S$5,0),""),"")</f>
        <v/>
      </c>
    </row>
    <row r="30" spans="1:19" ht="20.100000000000001" customHeight="1">
      <c r="A30" s="58">
        <v>22</v>
      </c>
      <c r="B30" s="59">
        <v>22</v>
      </c>
      <c r="C30" s="59" t="str">
        <f>IF(ISNA(VLOOKUP($A30,DSLOP,IN_DTK!C$5,0))=FALSE,VLOOKUP($A30,DSLOP,IN_DTK!C$5,0),"")</f>
        <v/>
      </c>
      <c r="D30" s="60" t="str">
        <f>IF(ISNA(VLOOKUP($A30,DSLOP,IN_DTK!D$5,0))=FALSE,VLOOKUP($A30,DSLOP,IN_DTK!D$5,0),"")</f>
        <v/>
      </c>
      <c r="E30" s="61" t="str">
        <f>IF(ISNA(VLOOKUP($A30,DSLOP,IN_DTK!E$5,0))=FALSE,VLOOKUP($A30,DSLOP,IN_DTK!E$5,0),"")</f>
        <v/>
      </c>
      <c r="F30" s="128" t="str">
        <f>IF(ISNA(VLOOKUP($A30,DSLOP,IN_DTK!F$5,0))=FALSE,VLOOKUP($A30,DSLOP,IN_DTK!F$5,0),"")</f>
        <v/>
      </c>
      <c r="G30" s="77" t="str">
        <f>IF(ISNA(VLOOKUP($A30,DSLOP,IN_DTK!G$5,0))=FALSE,VLOOKUP($A30,DSLOP,IN_DTK!G$5,0),"")</f>
        <v/>
      </c>
      <c r="H30" s="59" t="str">
        <f>IF(ISNA(VLOOKUP($A30,DSLOP,IN_DTK!H$5,0))=FALSE,IF(H$8&lt;&gt;0,VLOOKUP($A30,DSLOP,IN_DTK!H$5,0),""),"")</f>
        <v/>
      </c>
      <c r="I30" s="59" t="str">
        <f>IF(ISNA(VLOOKUP($A30,DSLOP,IN_DTK!I$5,0))=FALSE,IF(I$8&lt;&gt;0,VLOOKUP($A30,DSLOP,IN_DTK!I$5,0),""),"")</f>
        <v/>
      </c>
      <c r="J30" s="59" t="str">
        <f>IF(ISNA(VLOOKUP($A30,DSLOP,IN_DTK!J$5,0))=FALSE,IF(J$8&lt;&gt;0,VLOOKUP($A30,DSLOP,IN_DTK!J$5,0),""),"")</f>
        <v/>
      </c>
      <c r="K30" s="59" t="str">
        <f>IF(ISNA(VLOOKUP($A30,DSLOP,IN_DTK!K$5,0))=FALSE,IF(K$8&lt;&gt;0,VLOOKUP($A30,DSLOP,IN_DTK!K$5,0),""),"")</f>
        <v/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 t="str">
        <f>IF(ISNA(VLOOKUP($A30,DSLOP,IN_DTK!P$5,0))=FALSE,IF(P$8&lt;&gt;0,VLOOKUP($A30,DSLOP,IN_DTK!P$5,0),""),"")</f>
        <v/>
      </c>
      <c r="Q30" s="59" t="str">
        <f>IF(ISNA(VLOOKUP($A30,DSLOP,IN_DTK!Q$5,0))=FALSE,IF(Q$8&lt;&gt;0,VLOOKUP($A30,DSLOP,IN_DTK!Q$5,0),""),"")</f>
        <v/>
      </c>
      <c r="R30" s="95" t="str">
        <f>IF(ISNA(VLOOKUP($A30,DSLOP,IN_DTK!R$5,0))=FALSE,IF(R$8&lt;&gt;0,VLOOKUP($A30,DSLOP,IN_DTK!R$5,0),""),"")</f>
        <v/>
      </c>
      <c r="S30" s="59" t="str">
        <f>IF(ISNA(VLOOKUP($A30,DSLOP,IN_DTK!S$5,0))=FALSE,IF(A$9&lt;&gt;0,VLOOKUP($A30,DSLOP,IN_DTK!S$5,0),""),"")</f>
        <v/>
      </c>
    </row>
    <row r="31" spans="1:19" ht="20.100000000000001" customHeight="1">
      <c r="A31" s="58">
        <v>23</v>
      </c>
      <c r="B31" s="59">
        <v>23</v>
      </c>
      <c r="C31" s="59" t="str">
        <f>IF(ISNA(VLOOKUP($A31,DSLOP,IN_DTK!C$5,0))=FALSE,VLOOKUP($A31,DSLOP,IN_DTK!C$5,0),"")</f>
        <v/>
      </c>
      <c r="D31" s="60" t="str">
        <f>IF(ISNA(VLOOKUP($A31,DSLOP,IN_DTK!D$5,0))=FALSE,VLOOKUP($A31,DSLOP,IN_DTK!D$5,0),"")</f>
        <v/>
      </c>
      <c r="E31" s="61" t="str">
        <f>IF(ISNA(VLOOKUP($A31,DSLOP,IN_DTK!E$5,0))=FALSE,VLOOKUP($A31,DSLOP,IN_DTK!E$5,0),"")</f>
        <v/>
      </c>
      <c r="F31" s="128" t="str">
        <f>IF(ISNA(VLOOKUP($A31,DSLOP,IN_DTK!F$5,0))=FALSE,VLOOKUP($A31,DSLOP,IN_DTK!F$5,0),"")</f>
        <v/>
      </c>
      <c r="G31" s="77" t="str">
        <f>IF(ISNA(VLOOKUP($A31,DSLOP,IN_DTK!G$5,0))=FALSE,VLOOKUP($A31,DSLOP,IN_DTK!G$5,0),"")</f>
        <v/>
      </c>
      <c r="H31" s="59" t="str">
        <f>IF(ISNA(VLOOKUP($A31,DSLOP,IN_DTK!H$5,0))=FALSE,IF(H$8&lt;&gt;0,VLOOKUP($A31,DSLOP,IN_DTK!H$5,0),""),"")</f>
        <v/>
      </c>
      <c r="I31" s="59" t="str">
        <f>IF(ISNA(VLOOKUP($A31,DSLOP,IN_DTK!I$5,0))=FALSE,IF(I$8&lt;&gt;0,VLOOKUP($A31,DSLOP,IN_DTK!I$5,0),""),"")</f>
        <v/>
      </c>
      <c r="J31" s="59" t="str">
        <f>IF(ISNA(VLOOKUP($A31,DSLOP,IN_DTK!J$5,0))=FALSE,IF(J$8&lt;&gt;0,VLOOKUP($A31,DSLOP,IN_DTK!J$5,0),""),"")</f>
        <v/>
      </c>
      <c r="K31" s="59" t="str">
        <f>IF(ISNA(VLOOKUP($A31,DSLOP,IN_DTK!K$5,0))=FALSE,IF(K$8&lt;&gt;0,VLOOKUP($A31,DSLOP,IN_DTK!K$5,0),""),"")</f>
        <v/>
      </c>
      <c r="L31" s="59" t="str">
        <f>IF(ISNA(VLOOKUP($A31,DSLOP,IN_DTK!L$5,0))=FALSE,IF(L$8&lt;&gt;0,VLOOKUP($A31,DSLOP,IN_DTK!L$5,0),""),"")</f>
        <v/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 t="str">
        <f>IF(ISNA(VLOOKUP($A31,DSLOP,IN_DTK!P$5,0))=FALSE,IF(P$8&lt;&gt;0,VLOOKUP($A31,DSLOP,IN_DTK!P$5,0),""),"")</f>
        <v/>
      </c>
      <c r="Q31" s="59" t="str">
        <f>IF(ISNA(VLOOKUP($A31,DSLOP,IN_DTK!Q$5,0))=FALSE,IF(Q$8&lt;&gt;0,VLOOKUP($A31,DSLOP,IN_DTK!Q$5,0),""),"")</f>
        <v/>
      </c>
      <c r="R31" s="95" t="str">
        <f>IF(ISNA(VLOOKUP($A31,DSLOP,IN_DTK!R$5,0))=FALSE,IF(R$8&lt;&gt;0,VLOOKUP($A31,DSLOP,IN_DTK!R$5,0),""),"")</f>
        <v/>
      </c>
      <c r="S31" s="59" t="str">
        <f>IF(ISNA(VLOOKUP($A31,DSLOP,IN_DTK!S$5,0))=FALSE,IF(A$9&lt;&gt;0,VLOOKUP($A31,DSLOP,IN_DTK!S$5,0),""),"")</f>
        <v/>
      </c>
    </row>
    <row r="32" spans="1:19" ht="20.100000000000001" customHeight="1">
      <c r="A32" s="58">
        <v>24</v>
      </c>
      <c r="B32" s="59">
        <v>24</v>
      </c>
      <c r="C32" s="59" t="str">
        <f>IF(ISNA(VLOOKUP($A32,DSLOP,IN_DTK!C$5,0))=FALSE,VLOOKUP($A32,DSLOP,IN_DTK!C$5,0),"")</f>
        <v/>
      </c>
      <c r="D32" s="60" t="str">
        <f>IF(ISNA(VLOOKUP($A32,DSLOP,IN_DTK!D$5,0))=FALSE,VLOOKUP($A32,DSLOP,IN_DTK!D$5,0),"")</f>
        <v/>
      </c>
      <c r="E32" s="61" t="str">
        <f>IF(ISNA(VLOOKUP($A32,DSLOP,IN_DTK!E$5,0))=FALSE,VLOOKUP($A32,DSLOP,IN_DTK!E$5,0),"")</f>
        <v/>
      </c>
      <c r="F32" s="128" t="str">
        <f>IF(ISNA(VLOOKUP($A32,DSLOP,IN_DTK!F$5,0))=FALSE,VLOOKUP($A32,DSLOP,IN_DTK!F$5,0),"")</f>
        <v/>
      </c>
      <c r="G32" s="77" t="str">
        <f>IF(ISNA(VLOOKUP($A32,DSLOP,IN_DTK!G$5,0))=FALSE,VLOOKUP($A32,DSLOP,IN_DTK!G$5,0),"")</f>
        <v/>
      </c>
      <c r="H32" s="59" t="str">
        <f>IF(ISNA(VLOOKUP($A32,DSLOP,IN_DTK!H$5,0))=FALSE,IF(H$8&lt;&gt;0,VLOOKUP($A32,DSLOP,IN_DTK!H$5,0),""),"")</f>
        <v/>
      </c>
      <c r="I32" s="59" t="str">
        <f>IF(ISNA(VLOOKUP($A32,DSLOP,IN_DTK!I$5,0))=FALSE,IF(I$8&lt;&gt;0,VLOOKUP($A32,DSLOP,IN_DTK!I$5,0),""),"")</f>
        <v/>
      </c>
      <c r="J32" s="59" t="str">
        <f>IF(ISNA(VLOOKUP($A32,DSLOP,IN_DTK!J$5,0))=FALSE,IF(J$8&lt;&gt;0,VLOOKUP($A32,DSLOP,IN_DTK!J$5,0),""),"")</f>
        <v/>
      </c>
      <c r="K32" s="59" t="str">
        <f>IF(ISNA(VLOOKUP($A32,DSLOP,IN_DTK!K$5,0))=FALSE,IF(K$8&lt;&gt;0,VLOOKUP($A32,DSLOP,IN_DTK!K$5,0),""),"")</f>
        <v/>
      </c>
      <c r="L32" s="59" t="str">
        <f>IF(ISNA(VLOOKUP($A32,DSLOP,IN_DTK!L$5,0))=FALSE,IF(L$8&lt;&gt;0,VLOOKUP($A32,DSLOP,IN_DTK!L$5,0),""),"")</f>
        <v/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 t="str">
        <f>IF(ISNA(VLOOKUP($A32,DSLOP,IN_DTK!P$5,0))=FALSE,IF(P$8&lt;&gt;0,VLOOKUP($A32,DSLOP,IN_DTK!P$5,0),""),"")</f>
        <v/>
      </c>
      <c r="Q32" s="59" t="str">
        <f>IF(ISNA(VLOOKUP($A32,DSLOP,IN_DTK!Q$5,0))=FALSE,IF(Q$8&lt;&gt;0,VLOOKUP($A32,DSLOP,IN_DTK!Q$5,0),""),"")</f>
        <v/>
      </c>
      <c r="R32" s="95" t="str">
        <f>IF(ISNA(VLOOKUP($A32,DSLOP,IN_DTK!R$5,0))=FALSE,IF(R$8&lt;&gt;0,VLOOKUP($A32,DSLOP,IN_DTK!R$5,0),""),"")</f>
        <v/>
      </c>
      <c r="S32" s="59" t="str">
        <f>IF(ISNA(VLOOKUP($A32,DSLOP,IN_DTK!S$5,0))=FALSE,IF(A$9&lt;&gt;0,VLOOKUP($A32,DSLOP,IN_DTK!S$5,0),""),"")</f>
        <v/>
      </c>
    </row>
    <row r="33" spans="1:19" ht="20.100000000000001" customHeight="1">
      <c r="A33" s="58">
        <v>25</v>
      </c>
      <c r="B33" s="59">
        <v>25</v>
      </c>
      <c r="C33" s="59" t="str">
        <f>IF(ISNA(VLOOKUP($A33,DSLOP,IN_DTK!C$5,0))=FALSE,VLOOKUP($A33,DSLOP,IN_DTK!C$5,0),"")</f>
        <v/>
      </c>
      <c r="D33" s="60" t="str">
        <f>IF(ISNA(VLOOKUP($A33,DSLOP,IN_DTK!D$5,0))=FALSE,VLOOKUP($A33,DSLOP,IN_DTK!D$5,0),"")</f>
        <v/>
      </c>
      <c r="E33" s="61" t="str">
        <f>IF(ISNA(VLOOKUP($A33,DSLOP,IN_DTK!E$5,0))=FALSE,VLOOKUP($A33,DSLOP,IN_DTK!E$5,0),"")</f>
        <v/>
      </c>
      <c r="F33" s="128" t="str">
        <f>IF(ISNA(VLOOKUP($A33,DSLOP,IN_DTK!F$5,0))=FALSE,VLOOKUP($A33,DSLOP,IN_DTK!F$5,0),"")</f>
        <v/>
      </c>
      <c r="G33" s="77" t="str">
        <f>IF(ISNA(VLOOKUP($A33,DSLOP,IN_DTK!G$5,0))=FALSE,VLOOKUP($A33,DSLOP,IN_DTK!G$5,0),"")</f>
        <v/>
      </c>
      <c r="H33" s="59" t="str">
        <f>IF(ISNA(VLOOKUP($A33,DSLOP,IN_DTK!H$5,0))=FALSE,IF(H$8&lt;&gt;0,VLOOKUP($A33,DSLOP,IN_DTK!H$5,0),""),"")</f>
        <v/>
      </c>
      <c r="I33" s="59" t="str">
        <f>IF(ISNA(VLOOKUP($A33,DSLOP,IN_DTK!I$5,0))=FALSE,IF(I$8&lt;&gt;0,VLOOKUP($A33,DSLOP,IN_DTK!I$5,0),""),"")</f>
        <v/>
      </c>
      <c r="J33" s="59" t="str">
        <f>IF(ISNA(VLOOKUP($A33,DSLOP,IN_DTK!J$5,0))=FALSE,IF(J$8&lt;&gt;0,VLOOKUP($A33,DSLOP,IN_DTK!J$5,0),""),"")</f>
        <v/>
      </c>
      <c r="K33" s="59" t="str">
        <f>IF(ISNA(VLOOKUP($A33,DSLOP,IN_DTK!K$5,0))=FALSE,IF(K$8&lt;&gt;0,VLOOKUP($A33,DSLOP,IN_DTK!K$5,0),""),"")</f>
        <v/>
      </c>
      <c r="L33" s="59" t="str">
        <f>IF(ISNA(VLOOKUP($A33,DSLOP,IN_DTK!L$5,0))=FALSE,IF(L$8&lt;&gt;0,VLOOKUP($A33,DSLOP,IN_DTK!L$5,0),""),"")</f>
        <v/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 t="str">
        <f>IF(ISNA(VLOOKUP($A33,DSLOP,IN_DTK!P$5,0))=FALSE,IF(P$8&lt;&gt;0,VLOOKUP($A33,DSLOP,IN_DTK!P$5,0),""),"")</f>
        <v/>
      </c>
      <c r="Q33" s="59" t="str">
        <f>IF(ISNA(VLOOKUP($A33,DSLOP,IN_DTK!Q$5,0))=FALSE,IF(Q$8&lt;&gt;0,VLOOKUP($A33,DSLOP,IN_DTK!Q$5,0),""),"")</f>
        <v/>
      </c>
      <c r="R33" s="95" t="str">
        <f>IF(ISNA(VLOOKUP($A33,DSLOP,IN_DTK!R$5,0))=FALSE,IF(R$8&lt;&gt;0,VLOOKUP($A33,DSLOP,IN_DTK!R$5,0),""),"")</f>
        <v/>
      </c>
      <c r="S33" s="59" t="str">
        <f>IF(ISNA(VLOOKUP($A33,DSLOP,IN_DTK!S$5,0))=FALSE,IF(A$9&lt;&gt;0,VLOOKUP($A33,DSLOP,IN_DTK!S$5,0),""),"")</f>
        <v/>
      </c>
    </row>
    <row r="34" spans="1:19" ht="20.100000000000001" customHeight="1">
      <c r="A34" s="58">
        <v>26</v>
      </c>
      <c r="B34" s="59">
        <v>26</v>
      </c>
      <c r="C34" s="59" t="str">
        <f>IF(ISNA(VLOOKUP($A34,DSLOP,IN_DTK!C$5,0))=FALSE,VLOOKUP($A34,DSLOP,IN_DTK!C$5,0),"")</f>
        <v/>
      </c>
      <c r="D34" s="60" t="str">
        <f>IF(ISNA(VLOOKUP($A34,DSLOP,IN_DTK!D$5,0))=FALSE,VLOOKUP($A34,DSLOP,IN_DTK!D$5,0),"")</f>
        <v/>
      </c>
      <c r="E34" s="61" t="str">
        <f>IF(ISNA(VLOOKUP($A34,DSLOP,IN_DTK!E$5,0))=FALSE,VLOOKUP($A34,DSLOP,IN_DTK!E$5,0),"")</f>
        <v/>
      </c>
      <c r="F34" s="128" t="str">
        <f>IF(ISNA(VLOOKUP($A34,DSLOP,IN_DTK!F$5,0))=FALSE,VLOOKUP($A34,DSLOP,IN_DTK!F$5,0),"")</f>
        <v/>
      </c>
      <c r="G34" s="77" t="str">
        <f>IF(ISNA(VLOOKUP($A34,DSLOP,IN_DTK!G$5,0))=FALSE,VLOOKUP($A34,DSLOP,IN_DTK!G$5,0),"")</f>
        <v/>
      </c>
      <c r="H34" s="59" t="str">
        <f>IF(ISNA(VLOOKUP($A34,DSLOP,IN_DTK!H$5,0))=FALSE,IF(H$8&lt;&gt;0,VLOOKUP($A34,DSLOP,IN_DTK!H$5,0),""),"")</f>
        <v/>
      </c>
      <c r="I34" s="59" t="str">
        <f>IF(ISNA(VLOOKUP($A34,DSLOP,IN_DTK!I$5,0))=FALSE,IF(I$8&lt;&gt;0,VLOOKUP($A34,DSLOP,IN_DTK!I$5,0),""),"")</f>
        <v/>
      </c>
      <c r="J34" s="59" t="str">
        <f>IF(ISNA(VLOOKUP($A34,DSLOP,IN_DTK!J$5,0))=FALSE,IF(J$8&lt;&gt;0,VLOOKUP($A34,DSLOP,IN_DTK!J$5,0),""),"")</f>
        <v/>
      </c>
      <c r="K34" s="59" t="str">
        <f>IF(ISNA(VLOOKUP($A34,DSLOP,IN_DTK!K$5,0))=FALSE,IF(K$8&lt;&gt;0,VLOOKUP($A34,DSLOP,IN_DTK!K$5,0),""),"")</f>
        <v/>
      </c>
      <c r="L34" s="59" t="str">
        <f>IF(ISNA(VLOOKUP($A34,DSLOP,IN_DTK!L$5,0))=FALSE,IF(L$8&lt;&gt;0,VLOOKUP($A34,DSLOP,IN_DTK!L$5,0),""),"")</f>
        <v/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 t="str">
        <f>IF(ISNA(VLOOKUP($A34,DSLOP,IN_DTK!P$5,0))=FALSE,IF(P$8&lt;&gt;0,VLOOKUP($A34,DSLOP,IN_DTK!P$5,0),""),"")</f>
        <v/>
      </c>
      <c r="Q34" s="59" t="str">
        <f>IF(ISNA(VLOOKUP($A34,DSLOP,IN_DTK!Q$5,0))=FALSE,IF(Q$8&lt;&gt;0,VLOOKUP($A34,DSLOP,IN_DTK!Q$5,0),""),"")</f>
        <v/>
      </c>
      <c r="R34" s="95" t="str">
        <f>IF(ISNA(VLOOKUP($A34,DSLOP,IN_DTK!R$5,0))=FALSE,IF(R$8&lt;&gt;0,VLOOKUP($A34,DSLOP,IN_DTK!R$5,0),""),"")</f>
        <v/>
      </c>
      <c r="S34" s="59" t="str">
        <f>IF(ISNA(VLOOKUP($A34,DSLOP,IN_DTK!S$5,0))=FALSE,IF(A$9&lt;&gt;0,VLOOKUP($A34,DSLOP,IN_DTK!S$5,0),""),"")</f>
        <v/>
      </c>
    </row>
    <row r="35" spans="1:19" ht="20.100000000000001" customHeight="1">
      <c r="A35" s="58">
        <v>27</v>
      </c>
      <c r="B35" s="59">
        <v>27</v>
      </c>
      <c r="C35" s="59" t="str">
        <f>IF(ISNA(VLOOKUP($A35,DSLOP,IN_DTK!C$5,0))=FALSE,VLOOKUP($A35,DSLOP,IN_DTK!C$5,0),"")</f>
        <v/>
      </c>
      <c r="D35" s="60" t="str">
        <f>IF(ISNA(VLOOKUP($A35,DSLOP,IN_DTK!D$5,0))=FALSE,VLOOKUP($A35,DSLOP,IN_DTK!D$5,0),"")</f>
        <v/>
      </c>
      <c r="E35" s="61" t="str">
        <f>IF(ISNA(VLOOKUP($A35,DSLOP,IN_DTK!E$5,0))=FALSE,VLOOKUP($A35,DSLOP,IN_DTK!E$5,0),"")</f>
        <v/>
      </c>
      <c r="F35" s="128" t="str">
        <f>IF(ISNA(VLOOKUP($A35,DSLOP,IN_DTK!F$5,0))=FALSE,VLOOKUP($A35,DSLOP,IN_DTK!F$5,0),"")</f>
        <v/>
      </c>
      <c r="G35" s="77" t="str">
        <f>IF(ISNA(VLOOKUP($A35,DSLOP,IN_DTK!G$5,0))=FALSE,VLOOKUP($A35,DSLOP,IN_DTK!G$5,0),"")</f>
        <v/>
      </c>
      <c r="H35" s="59" t="str">
        <f>IF(ISNA(VLOOKUP($A35,DSLOP,IN_DTK!H$5,0))=FALSE,IF(H$8&lt;&gt;0,VLOOKUP($A35,DSLOP,IN_DTK!H$5,0),""),"")</f>
        <v/>
      </c>
      <c r="I35" s="59" t="str">
        <f>IF(ISNA(VLOOKUP($A35,DSLOP,IN_DTK!I$5,0))=FALSE,IF(I$8&lt;&gt;0,VLOOKUP($A35,DSLOP,IN_DTK!I$5,0),""),"")</f>
        <v/>
      </c>
      <c r="J35" s="59" t="str">
        <f>IF(ISNA(VLOOKUP($A35,DSLOP,IN_DTK!J$5,0))=FALSE,IF(J$8&lt;&gt;0,VLOOKUP($A35,DSLOP,IN_DTK!J$5,0),""),"")</f>
        <v/>
      </c>
      <c r="K35" s="59" t="str">
        <f>IF(ISNA(VLOOKUP($A35,DSLOP,IN_DTK!K$5,0))=FALSE,IF(K$8&lt;&gt;0,VLOOKUP($A35,DSLOP,IN_DTK!K$5,0),""),"")</f>
        <v/>
      </c>
      <c r="L35" s="59" t="str">
        <f>IF(ISNA(VLOOKUP($A35,DSLOP,IN_DTK!L$5,0))=FALSE,IF(L$8&lt;&gt;0,VLOOKUP($A35,DSLOP,IN_DTK!L$5,0),""),"")</f>
        <v/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 t="str">
        <f>IF(ISNA(VLOOKUP($A35,DSLOP,IN_DTK!P$5,0))=FALSE,IF(P$8&lt;&gt;0,VLOOKUP($A35,DSLOP,IN_DTK!P$5,0),""),"")</f>
        <v/>
      </c>
      <c r="Q35" s="59" t="str">
        <f>IF(ISNA(VLOOKUP($A35,DSLOP,IN_DTK!Q$5,0))=FALSE,IF(Q$8&lt;&gt;0,VLOOKUP($A35,DSLOP,IN_DTK!Q$5,0),""),"")</f>
        <v/>
      </c>
      <c r="R35" s="95" t="str">
        <f>IF(ISNA(VLOOKUP($A35,DSLOP,IN_DTK!R$5,0))=FALSE,IF(R$8&lt;&gt;0,VLOOKUP($A35,DSLOP,IN_DTK!R$5,0),""),"")</f>
        <v/>
      </c>
      <c r="S35" s="59" t="str">
        <f>IF(ISNA(VLOOKUP($A35,DSLOP,IN_DTK!S$5,0))=FALSE,IF(A$9&lt;&gt;0,VLOOKUP($A35,DSLOP,IN_DTK!S$5,0),""),"")</f>
        <v/>
      </c>
    </row>
    <row r="36" spans="1:19" ht="20.100000000000001" customHeight="1">
      <c r="A36" s="58">
        <v>28</v>
      </c>
      <c r="B36" s="59">
        <v>28</v>
      </c>
      <c r="C36" s="59" t="str">
        <f>IF(ISNA(VLOOKUP($A36,DSLOP,IN_DTK!C$5,0))=FALSE,VLOOKUP($A36,DSLOP,IN_DTK!C$5,0),"")</f>
        <v/>
      </c>
      <c r="D36" s="60" t="str">
        <f>IF(ISNA(VLOOKUP($A36,DSLOP,IN_DTK!D$5,0))=FALSE,VLOOKUP($A36,DSLOP,IN_DTK!D$5,0),"")</f>
        <v/>
      </c>
      <c r="E36" s="61" t="str">
        <f>IF(ISNA(VLOOKUP($A36,DSLOP,IN_DTK!E$5,0))=FALSE,VLOOKUP($A36,DSLOP,IN_DTK!E$5,0),"")</f>
        <v/>
      </c>
      <c r="F36" s="128" t="str">
        <f>IF(ISNA(VLOOKUP($A36,DSLOP,IN_DTK!F$5,0))=FALSE,VLOOKUP($A36,DSLOP,IN_DTK!F$5,0),"")</f>
        <v/>
      </c>
      <c r="G36" s="77" t="str">
        <f>IF(ISNA(VLOOKUP($A36,DSLOP,IN_DTK!G$5,0))=FALSE,VLOOKUP($A36,DSLOP,IN_DTK!G$5,0),"")</f>
        <v/>
      </c>
      <c r="H36" s="59" t="str">
        <f>IF(ISNA(VLOOKUP($A36,DSLOP,IN_DTK!H$5,0))=FALSE,IF(H$8&lt;&gt;0,VLOOKUP($A36,DSLOP,IN_DTK!H$5,0),""),"")</f>
        <v/>
      </c>
      <c r="I36" s="59" t="str">
        <f>IF(ISNA(VLOOKUP($A36,DSLOP,IN_DTK!I$5,0))=FALSE,IF(I$8&lt;&gt;0,VLOOKUP($A36,DSLOP,IN_DTK!I$5,0),""),"")</f>
        <v/>
      </c>
      <c r="J36" s="59" t="str">
        <f>IF(ISNA(VLOOKUP($A36,DSLOP,IN_DTK!J$5,0))=FALSE,IF(J$8&lt;&gt;0,VLOOKUP($A36,DSLOP,IN_DTK!J$5,0),""),"")</f>
        <v/>
      </c>
      <c r="K36" s="59" t="str">
        <f>IF(ISNA(VLOOKUP($A36,DSLOP,IN_DTK!K$5,0))=FALSE,IF(K$8&lt;&gt;0,VLOOKUP($A36,DSLOP,IN_DTK!K$5,0),""),"")</f>
        <v/>
      </c>
      <c r="L36" s="59" t="str">
        <f>IF(ISNA(VLOOKUP($A36,DSLOP,IN_DTK!L$5,0))=FALSE,IF(L$8&lt;&gt;0,VLOOKUP($A36,DSLOP,IN_DTK!L$5,0),""),"")</f>
        <v/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 t="str">
        <f>IF(ISNA(VLOOKUP($A36,DSLOP,IN_DTK!P$5,0))=FALSE,IF(P$8&lt;&gt;0,VLOOKUP($A36,DSLOP,IN_DTK!P$5,0),""),"")</f>
        <v/>
      </c>
      <c r="Q36" s="59" t="str">
        <f>IF(ISNA(VLOOKUP($A36,DSLOP,IN_DTK!Q$5,0))=FALSE,IF(Q$8&lt;&gt;0,VLOOKUP($A36,DSLOP,IN_DTK!Q$5,0),""),"")</f>
        <v/>
      </c>
      <c r="R36" s="95" t="str">
        <f>IF(ISNA(VLOOKUP($A36,DSLOP,IN_DTK!R$5,0))=FALSE,IF(R$8&lt;&gt;0,VLOOKUP($A36,DSLOP,IN_DTK!R$5,0),""),"")</f>
        <v/>
      </c>
      <c r="S36" s="59" t="str">
        <f>IF(ISNA(VLOOKUP($A36,DSLOP,IN_DTK!S$5,0))=FALSE,IF(A$9&lt;&gt;0,VLOOKUP($A36,DSLOP,IN_DTK!S$5,0),""),"")</f>
        <v/>
      </c>
    </row>
    <row r="37" spans="1:19" ht="20.100000000000001" customHeight="1">
      <c r="A37" s="58">
        <v>29</v>
      </c>
      <c r="B37" s="59">
        <v>29</v>
      </c>
      <c r="C37" s="59" t="str">
        <f>IF(ISNA(VLOOKUP($A37,DSLOP,IN_DTK!C$5,0))=FALSE,VLOOKUP($A37,DSLOP,IN_DTK!C$5,0),"")</f>
        <v/>
      </c>
      <c r="D37" s="60" t="str">
        <f>IF(ISNA(VLOOKUP($A37,DSLOP,IN_DTK!D$5,0))=FALSE,VLOOKUP($A37,DSLOP,IN_DTK!D$5,0),"")</f>
        <v/>
      </c>
      <c r="E37" s="61" t="str">
        <f>IF(ISNA(VLOOKUP($A37,DSLOP,IN_DTK!E$5,0))=FALSE,VLOOKUP($A37,DSLOP,IN_DTK!E$5,0),"")</f>
        <v/>
      </c>
      <c r="F37" s="128" t="str">
        <f>IF(ISNA(VLOOKUP($A37,DSLOP,IN_DTK!F$5,0))=FALSE,VLOOKUP($A37,DSLOP,IN_DTK!F$5,0),"")</f>
        <v/>
      </c>
      <c r="G37" s="77" t="str">
        <f>IF(ISNA(VLOOKUP($A37,DSLOP,IN_DTK!G$5,0))=FALSE,VLOOKUP($A37,DSLOP,IN_DTK!G$5,0),"")</f>
        <v/>
      </c>
      <c r="H37" s="59" t="str">
        <f>IF(ISNA(VLOOKUP($A37,DSLOP,IN_DTK!H$5,0))=FALSE,IF(H$8&lt;&gt;0,VLOOKUP($A37,DSLOP,IN_DTK!H$5,0),""),"")</f>
        <v/>
      </c>
      <c r="I37" s="59" t="str">
        <f>IF(ISNA(VLOOKUP($A37,DSLOP,IN_DTK!I$5,0))=FALSE,IF(I$8&lt;&gt;0,VLOOKUP($A37,DSLOP,IN_DTK!I$5,0),""),"")</f>
        <v/>
      </c>
      <c r="J37" s="59" t="str">
        <f>IF(ISNA(VLOOKUP($A37,DSLOP,IN_DTK!J$5,0))=FALSE,IF(J$8&lt;&gt;0,VLOOKUP($A37,DSLOP,IN_DTK!J$5,0),""),"")</f>
        <v/>
      </c>
      <c r="K37" s="59" t="str">
        <f>IF(ISNA(VLOOKUP($A37,DSLOP,IN_DTK!K$5,0))=FALSE,IF(K$8&lt;&gt;0,VLOOKUP($A37,DSLOP,IN_DTK!K$5,0),""),"")</f>
        <v/>
      </c>
      <c r="L37" s="59" t="str">
        <f>IF(ISNA(VLOOKUP($A37,DSLOP,IN_DTK!L$5,0))=FALSE,IF(L$8&lt;&gt;0,VLOOKUP($A37,DSLOP,IN_DTK!L$5,0),""),"")</f>
        <v/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 t="str">
        <f>IF(ISNA(VLOOKUP($A37,DSLOP,IN_DTK!P$5,0))=FALSE,IF(P$8&lt;&gt;0,VLOOKUP($A37,DSLOP,IN_DTK!P$5,0),""),"")</f>
        <v/>
      </c>
      <c r="Q37" s="59" t="str">
        <f>IF(ISNA(VLOOKUP($A37,DSLOP,IN_DTK!Q$5,0))=FALSE,IF(Q$8&lt;&gt;0,VLOOKUP($A37,DSLOP,IN_DTK!Q$5,0),""),"")</f>
        <v/>
      </c>
      <c r="R37" s="95" t="str">
        <f>IF(ISNA(VLOOKUP($A37,DSLOP,IN_DTK!R$5,0))=FALSE,IF(R$8&lt;&gt;0,VLOOKUP($A37,DSLOP,IN_DTK!R$5,0),""),"")</f>
        <v/>
      </c>
      <c r="S37" s="59" t="str">
        <f>IF(ISNA(VLOOKUP($A37,DSLOP,IN_DTK!S$5,0))=FALSE,IF(A$9&lt;&gt;0,VLOOKUP($A37,DSLOP,IN_DTK!S$5,0),""),"")</f>
        <v/>
      </c>
    </row>
    <row r="38" spans="1:19" ht="20.100000000000001" customHeight="1">
      <c r="A38" s="58">
        <v>30</v>
      </c>
      <c r="B38" s="59">
        <v>30</v>
      </c>
      <c r="C38" s="59" t="str">
        <f>IF(ISNA(VLOOKUP($A38,DSLOP,IN_DTK!C$5,0))=FALSE,VLOOKUP($A38,DSLOP,IN_DTK!C$5,0),"")</f>
        <v/>
      </c>
      <c r="D38" s="60" t="str">
        <f>IF(ISNA(VLOOKUP($A38,DSLOP,IN_DTK!D$5,0))=FALSE,VLOOKUP($A38,DSLOP,IN_DTK!D$5,0),"")</f>
        <v/>
      </c>
      <c r="E38" s="61" t="str">
        <f>IF(ISNA(VLOOKUP($A38,DSLOP,IN_DTK!E$5,0))=FALSE,VLOOKUP($A38,DSLOP,IN_DTK!E$5,0),"")</f>
        <v/>
      </c>
      <c r="F38" s="128" t="str">
        <f>IF(ISNA(VLOOKUP($A38,DSLOP,IN_DTK!F$5,0))=FALSE,VLOOKUP($A38,DSLOP,IN_DTK!F$5,0),"")</f>
        <v/>
      </c>
      <c r="G38" s="77" t="str">
        <f>IF(ISNA(VLOOKUP($A38,DSLOP,IN_DTK!G$5,0))=FALSE,VLOOKUP($A38,DSLOP,IN_DTK!G$5,0),"")</f>
        <v/>
      </c>
      <c r="H38" s="59" t="str">
        <f>IF(ISNA(VLOOKUP($A38,DSLOP,IN_DTK!H$5,0))=FALSE,IF(H$8&lt;&gt;0,VLOOKUP($A38,DSLOP,IN_DTK!H$5,0),""),"")</f>
        <v/>
      </c>
      <c r="I38" s="59" t="str">
        <f>IF(ISNA(VLOOKUP($A38,DSLOP,IN_DTK!I$5,0))=FALSE,IF(I$8&lt;&gt;0,VLOOKUP($A38,DSLOP,IN_DTK!I$5,0),""),"")</f>
        <v/>
      </c>
      <c r="J38" s="59" t="str">
        <f>IF(ISNA(VLOOKUP($A38,DSLOP,IN_DTK!J$5,0))=FALSE,IF(J$8&lt;&gt;0,VLOOKUP($A38,DSLOP,IN_DTK!J$5,0),""),"")</f>
        <v/>
      </c>
      <c r="K38" s="59" t="str">
        <f>IF(ISNA(VLOOKUP($A38,DSLOP,IN_DTK!K$5,0))=FALSE,IF(K$8&lt;&gt;0,VLOOKUP($A38,DSLOP,IN_DTK!K$5,0),""),"")</f>
        <v/>
      </c>
      <c r="L38" s="59" t="str">
        <f>IF(ISNA(VLOOKUP($A38,DSLOP,IN_DTK!L$5,0))=FALSE,IF(L$8&lt;&gt;0,VLOOKUP($A38,DSLOP,IN_DTK!L$5,0),""),"")</f>
        <v/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 t="str">
        <f>IF(ISNA(VLOOKUP($A38,DSLOP,IN_DTK!P$5,0))=FALSE,IF(P$8&lt;&gt;0,VLOOKUP($A38,DSLOP,IN_DTK!P$5,0),""),"")</f>
        <v/>
      </c>
      <c r="Q38" s="59" t="str">
        <f>IF(ISNA(VLOOKUP($A38,DSLOP,IN_DTK!Q$5,0))=FALSE,IF(Q$8&lt;&gt;0,VLOOKUP($A38,DSLOP,IN_DTK!Q$5,0),""),"")</f>
        <v/>
      </c>
      <c r="R38" s="95" t="str">
        <f>IF(ISNA(VLOOKUP($A38,DSLOP,IN_DTK!R$5,0))=FALSE,IF(R$8&lt;&gt;0,VLOOKUP($A38,DSLOP,IN_DTK!R$5,0),""),"")</f>
        <v/>
      </c>
      <c r="S38" s="59" t="str">
        <f>IF(ISNA(VLOOKUP($A38,DSLOP,IN_DTK!S$5,0))=FALSE,IF(A$9&lt;&gt;0,VLOOKUP($A38,DSLOP,IN_DTK!S$5,0),""),"")</f>
        <v/>
      </c>
    </row>
    <row r="39" spans="1:19" ht="20.100000000000001" customHeight="1">
      <c r="A39" s="58">
        <v>31</v>
      </c>
      <c r="B39" s="59">
        <v>31</v>
      </c>
      <c r="C39" s="59" t="str">
        <f>IF(ISNA(VLOOKUP($A39,DSLOP,IN_DTK!C$5,0))=FALSE,VLOOKUP($A39,DSLOP,IN_DTK!C$5,0),"")</f>
        <v/>
      </c>
      <c r="D39" s="60" t="str">
        <f>IF(ISNA(VLOOKUP($A39,DSLOP,IN_DTK!D$5,0))=FALSE,VLOOKUP($A39,DSLOP,IN_DTK!D$5,0),"")</f>
        <v/>
      </c>
      <c r="E39" s="61" t="str">
        <f>IF(ISNA(VLOOKUP($A39,DSLOP,IN_DTK!E$5,0))=FALSE,VLOOKUP($A39,DSLOP,IN_DTK!E$5,0),"")</f>
        <v/>
      </c>
      <c r="F39" s="128" t="str">
        <f>IF(ISNA(VLOOKUP($A39,DSLOP,IN_DTK!F$5,0))=FALSE,VLOOKUP($A39,DSLOP,IN_DTK!F$5,0),"")</f>
        <v/>
      </c>
      <c r="G39" s="77" t="str">
        <f>IF(ISNA(VLOOKUP($A39,DSLOP,IN_DTK!G$5,0))=FALSE,VLOOKUP($A39,DSLOP,IN_DTK!G$5,0),"")</f>
        <v/>
      </c>
      <c r="H39" s="59" t="str">
        <f>IF(ISNA(VLOOKUP($A39,DSLOP,IN_DTK!H$5,0))=FALSE,IF(H$8&lt;&gt;0,VLOOKUP($A39,DSLOP,IN_DTK!H$5,0),""),"")</f>
        <v/>
      </c>
      <c r="I39" s="59" t="str">
        <f>IF(ISNA(VLOOKUP($A39,DSLOP,IN_DTK!I$5,0))=FALSE,IF(I$8&lt;&gt;0,VLOOKUP($A39,DSLOP,IN_DTK!I$5,0),""),"")</f>
        <v/>
      </c>
      <c r="J39" s="59" t="str">
        <f>IF(ISNA(VLOOKUP($A39,DSLOP,IN_DTK!J$5,0))=FALSE,IF(J$8&lt;&gt;0,VLOOKUP($A39,DSLOP,IN_DTK!J$5,0),""),"")</f>
        <v/>
      </c>
      <c r="K39" s="59" t="str">
        <f>IF(ISNA(VLOOKUP($A39,DSLOP,IN_DTK!K$5,0))=FALSE,IF(K$8&lt;&gt;0,VLOOKUP($A39,DSLOP,IN_DTK!K$5,0),""),"")</f>
        <v/>
      </c>
      <c r="L39" s="59" t="str">
        <f>IF(ISNA(VLOOKUP($A39,DSLOP,IN_DTK!L$5,0))=FALSE,IF(L$8&lt;&gt;0,VLOOKUP($A39,DSLOP,IN_DTK!L$5,0),""),"")</f>
        <v/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 t="str">
        <f>IF(ISNA(VLOOKUP($A39,DSLOP,IN_DTK!P$5,0))=FALSE,IF(P$8&lt;&gt;0,VLOOKUP($A39,DSLOP,IN_DTK!P$5,0),""),"")</f>
        <v/>
      </c>
      <c r="Q39" s="59" t="str">
        <f>IF(ISNA(VLOOKUP($A39,DSLOP,IN_DTK!Q$5,0))=FALSE,IF(Q$8&lt;&gt;0,VLOOKUP($A39,DSLOP,IN_DTK!Q$5,0),""),"")</f>
        <v/>
      </c>
      <c r="R39" s="95" t="str">
        <f>IF(ISNA(VLOOKUP($A39,DSLOP,IN_DTK!R$5,0))=FALSE,IF(R$8&lt;&gt;0,VLOOKUP($A39,DSLOP,IN_DTK!R$5,0),""),"")</f>
        <v/>
      </c>
      <c r="S39" s="59" t="str">
        <f>IF(ISNA(VLOOKUP($A39,DSLOP,IN_DTK!S$5,0))=FALSE,IF(A$9&lt;&gt;0,VLOOKUP($A39,DSLOP,IN_DTK!S$5,0),""),"")</f>
        <v/>
      </c>
    </row>
    <row r="40" spans="1:19" ht="20.10000000000000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8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5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8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5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8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5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8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5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8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5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8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5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8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5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8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5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8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5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8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5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8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5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8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5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8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5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ht="20.100000000000001" customHeight="1">
      <c r="A53" s="58">
        <v>45</v>
      </c>
      <c r="B53" s="59">
        <v>45</v>
      </c>
      <c r="C53" s="59" t="str">
        <f>IF(ISNA(VLOOKUP($A53,DSLOP,IN_DTK!C$5,0))=FALSE,VLOOKUP($A53,DSLOP,IN_DTK!C$5,0),"")</f>
        <v/>
      </c>
      <c r="D53" s="60" t="str">
        <f>IF(ISNA(VLOOKUP($A53,DSLOP,IN_DTK!D$5,0))=FALSE,VLOOKUP($A53,DSLOP,IN_DTK!D$5,0),"")</f>
        <v/>
      </c>
      <c r="E53" s="61" t="str">
        <f>IF(ISNA(VLOOKUP($A53,DSLOP,IN_DTK!E$5,0))=FALSE,VLOOKUP($A53,DSLOP,IN_DTK!E$5,0),"")</f>
        <v/>
      </c>
      <c r="F53" s="128" t="str">
        <f>IF(ISNA(VLOOKUP($A53,DSLOP,IN_DTK!F$5,0))=FALSE,VLOOKUP($A53,DSLOP,IN_DTK!F$5,0),"")</f>
        <v/>
      </c>
      <c r="G53" s="77" t="str">
        <f>IF(ISNA(VLOOKUP($A53,DSLOP,IN_DTK!G$5,0))=FALSE,VLOOKUP($A53,DSLOP,IN_DTK!G$5,0),"")</f>
        <v/>
      </c>
      <c r="H53" s="59" t="str">
        <f>IF(ISNA(VLOOKUP($A53,DSLOP,IN_DTK!H$5,0))=FALSE,IF(H$8&lt;&gt;0,VLOOKUP($A53,DSLOP,IN_DTK!H$5,0),""),"")</f>
        <v/>
      </c>
      <c r="I53" s="59" t="str">
        <f>IF(ISNA(VLOOKUP($A53,DSLOP,IN_DTK!I$5,0))=FALSE,IF(I$8&lt;&gt;0,VLOOKUP($A53,DSLOP,IN_DTK!I$5,0),""),"")</f>
        <v/>
      </c>
      <c r="J53" s="59" t="str">
        <f>IF(ISNA(VLOOKUP($A53,DSLOP,IN_DTK!J$5,0))=FALSE,IF(J$8&lt;&gt;0,VLOOKUP($A53,DSLOP,IN_DTK!J$5,0),""),"")</f>
        <v/>
      </c>
      <c r="K53" s="59" t="str">
        <f>IF(ISNA(VLOOKUP($A53,DSLOP,IN_DTK!K$5,0))=FALSE,IF(K$8&lt;&gt;0,VLOOKUP($A53,DSLOP,IN_DTK!K$5,0),""),"")</f>
        <v/>
      </c>
      <c r="L53" s="59" t="str">
        <f>IF(ISNA(VLOOKUP($A53,DSLOP,IN_DTK!L$5,0))=FALSE,IF(L$8&lt;&gt;0,VLOOKUP($A53,DSLOP,IN_DTK!L$5,0),""),"")</f>
        <v/>
      </c>
      <c r="M53" s="59" t="str">
        <f>IF(ISNA(VLOOKUP($A53,DSLOP,IN_DTK!M$5,0))=FALSE,IF(M$8&lt;&gt;0,VLOOKUP($A53,DSLOP,IN_DTK!M$5,0),""),"")</f>
        <v/>
      </c>
      <c r="N53" s="59" t="str">
        <f>IF(ISNA(VLOOKUP($A53,DSLOP,IN_DTK!N$5,0))=FALSE,IF(N$8&lt;&gt;0,VLOOKUP($A53,DSLOP,IN_DTK!N$5,0),""),"")</f>
        <v/>
      </c>
      <c r="O53" s="59" t="str">
        <f>IF(ISNA(VLOOKUP($A53,DSLOP,IN_DTK!O$5,0))=FALSE,IF(O$8&lt;&gt;0,VLOOKUP($A53,DSLOP,IN_DTK!O$5,0),""),"")</f>
        <v/>
      </c>
      <c r="P53" s="59" t="str">
        <f>IF(ISNA(VLOOKUP($A53,DSLOP,IN_DTK!P$5,0))=FALSE,IF(P$8&lt;&gt;0,VLOOKUP($A53,DSLOP,IN_DTK!P$5,0),""),"")</f>
        <v/>
      </c>
      <c r="Q53" s="59" t="str">
        <f>IF(ISNA(VLOOKUP($A53,DSLOP,IN_DTK!Q$5,0))=FALSE,IF(Q$8&lt;&gt;0,VLOOKUP($A53,DSLOP,IN_DTK!Q$5,0),""),"")</f>
        <v/>
      </c>
      <c r="R53" s="95" t="str">
        <f>IF(ISNA(VLOOKUP($A53,DSLOP,IN_DTK!R$5,0))=FALSE,IF(R$8&lt;&gt;0,VLOOKUP($A53,DSLOP,IN_DTK!R$5,0),""),"")</f>
        <v/>
      </c>
      <c r="S53" s="59" t="str">
        <f>IF(ISNA(VLOOKUP($A53,DSLOP,IN_DTK!S$5,0))=FALSE,IF(A$9&lt;&gt;0,VLOOKUP($A53,DSLOP,IN_DTK!S$5,0),""),"")</f>
        <v/>
      </c>
    </row>
    <row r="54" spans="1:19" ht="20.100000000000001" customHeight="1">
      <c r="A54" s="58">
        <v>46</v>
      </c>
      <c r="B54" s="59">
        <v>46</v>
      </c>
      <c r="C54" s="59" t="str">
        <f>IF(ISNA(VLOOKUP($A54,DSLOP,IN_DTK!C$5,0))=FALSE,VLOOKUP($A54,DSLOP,IN_DTK!C$5,0),"")</f>
        <v/>
      </c>
      <c r="D54" s="60" t="str">
        <f>IF(ISNA(VLOOKUP($A54,DSLOP,IN_DTK!D$5,0))=FALSE,VLOOKUP($A54,DSLOP,IN_DTK!D$5,0),"")</f>
        <v/>
      </c>
      <c r="E54" s="61" t="str">
        <f>IF(ISNA(VLOOKUP($A54,DSLOP,IN_DTK!E$5,0))=FALSE,VLOOKUP($A54,DSLOP,IN_DTK!E$5,0),"")</f>
        <v/>
      </c>
      <c r="F54" s="128" t="str">
        <f>IF(ISNA(VLOOKUP($A54,DSLOP,IN_DTK!F$5,0))=FALSE,VLOOKUP($A54,DSLOP,IN_DTK!F$5,0),"")</f>
        <v/>
      </c>
      <c r="G54" s="77" t="str">
        <f>IF(ISNA(VLOOKUP($A54,DSLOP,IN_DTK!G$5,0))=FALSE,VLOOKUP($A54,DSLOP,IN_DTK!G$5,0),"")</f>
        <v/>
      </c>
      <c r="H54" s="59" t="str">
        <f>IF(ISNA(VLOOKUP($A54,DSLOP,IN_DTK!H$5,0))=FALSE,IF(H$8&lt;&gt;0,VLOOKUP($A54,DSLOP,IN_DTK!H$5,0),""),"")</f>
        <v/>
      </c>
      <c r="I54" s="59" t="str">
        <f>IF(ISNA(VLOOKUP($A54,DSLOP,IN_DTK!I$5,0))=FALSE,IF(I$8&lt;&gt;0,VLOOKUP($A54,DSLOP,IN_DTK!I$5,0),""),"")</f>
        <v/>
      </c>
      <c r="J54" s="59" t="str">
        <f>IF(ISNA(VLOOKUP($A54,DSLOP,IN_DTK!J$5,0))=FALSE,IF(J$8&lt;&gt;0,VLOOKUP($A54,DSLOP,IN_DTK!J$5,0),""),"")</f>
        <v/>
      </c>
      <c r="K54" s="59" t="str">
        <f>IF(ISNA(VLOOKUP($A54,DSLOP,IN_DTK!K$5,0))=FALSE,IF(K$8&lt;&gt;0,VLOOKUP($A54,DSLOP,IN_DTK!K$5,0),""),"")</f>
        <v/>
      </c>
      <c r="L54" s="59" t="str">
        <f>IF(ISNA(VLOOKUP($A54,DSLOP,IN_DTK!L$5,0))=FALSE,IF(L$8&lt;&gt;0,VLOOKUP($A54,DSLOP,IN_DTK!L$5,0),""),"")</f>
        <v/>
      </c>
      <c r="M54" s="59" t="str">
        <f>IF(ISNA(VLOOKUP($A54,DSLOP,IN_DTK!M$5,0))=FALSE,IF(M$8&lt;&gt;0,VLOOKUP($A54,DSLOP,IN_DTK!M$5,0),""),"")</f>
        <v/>
      </c>
      <c r="N54" s="59" t="str">
        <f>IF(ISNA(VLOOKUP($A54,DSLOP,IN_DTK!N$5,0))=FALSE,IF(N$8&lt;&gt;0,VLOOKUP($A54,DSLOP,IN_DTK!N$5,0),""),"")</f>
        <v/>
      </c>
      <c r="O54" s="59" t="str">
        <f>IF(ISNA(VLOOKUP($A54,DSLOP,IN_DTK!O$5,0))=FALSE,IF(O$8&lt;&gt;0,VLOOKUP($A54,DSLOP,IN_DTK!O$5,0),""),"")</f>
        <v/>
      </c>
      <c r="P54" s="59" t="str">
        <f>IF(ISNA(VLOOKUP($A54,DSLOP,IN_DTK!P$5,0))=FALSE,IF(P$8&lt;&gt;0,VLOOKUP($A54,DSLOP,IN_DTK!P$5,0),""),"")</f>
        <v/>
      </c>
      <c r="Q54" s="59" t="str">
        <f>IF(ISNA(VLOOKUP($A54,DSLOP,IN_DTK!Q$5,0))=FALSE,IF(Q$8&lt;&gt;0,VLOOKUP($A54,DSLOP,IN_DTK!Q$5,0),""),"")</f>
        <v/>
      </c>
      <c r="R54" s="95" t="str">
        <f>IF(ISNA(VLOOKUP($A54,DSLOP,IN_DTK!R$5,0))=FALSE,IF(R$8&lt;&gt;0,VLOOKUP($A54,DSLOP,IN_DTK!R$5,0),""),"")</f>
        <v/>
      </c>
      <c r="S54" s="59" t="str">
        <f>IF(ISNA(VLOOKUP($A54,DSLOP,IN_DTK!S$5,0))=FALSE,IF(A$9&lt;&gt;0,VLOOKUP($A54,DSLOP,IN_DTK!S$5,0),""),"")</f>
        <v/>
      </c>
    </row>
    <row r="55" spans="1:19" ht="20.100000000000001" customHeight="1">
      <c r="A55" s="58">
        <v>47</v>
      </c>
      <c r="B55" s="59">
        <v>47</v>
      </c>
      <c r="C55" s="59" t="str">
        <f>IF(ISNA(VLOOKUP($A55,DSLOP,IN_DTK!C$5,0))=FALSE,VLOOKUP($A55,DSLOP,IN_DTK!C$5,0),"")</f>
        <v/>
      </c>
      <c r="D55" s="60" t="str">
        <f>IF(ISNA(VLOOKUP($A55,DSLOP,IN_DTK!D$5,0))=FALSE,VLOOKUP($A55,DSLOP,IN_DTK!D$5,0),"")</f>
        <v/>
      </c>
      <c r="E55" s="61" t="str">
        <f>IF(ISNA(VLOOKUP($A55,DSLOP,IN_DTK!E$5,0))=FALSE,VLOOKUP($A55,DSLOP,IN_DTK!E$5,0),"")</f>
        <v/>
      </c>
      <c r="F55" s="128" t="str">
        <f>IF(ISNA(VLOOKUP($A55,DSLOP,IN_DTK!F$5,0))=FALSE,VLOOKUP($A55,DSLOP,IN_DTK!F$5,0),"")</f>
        <v/>
      </c>
      <c r="G55" s="77" t="str">
        <f>IF(ISNA(VLOOKUP($A55,DSLOP,IN_DTK!G$5,0))=FALSE,VLOOKUP($A55,DSLOP,IN_DTK!G$5,0),"")</f>
        <v/>
      </c>
      <c r="H55" s="59" t="str">
        <f>IF(ISNA(VLOOKUP($A55,DSLOP,IN_DTK!H$5,0))=FALSE,IF(H$8&lt;&gt;0,VLOOKUP($A55,DSLOP,IN_DTK!H$5,0),""),"")</f>
        <v/>
      </c>
      <c r="I55" s="59" t="str">
        <f>IF(ISNA(VLOOKUP($A55,DSLOP,IN_DTK!I$5,0))=FALSE,IF(I$8&lt;&gt;0,VLOOKUP($A55,DSLOP,IN_DTK!I$5,0),""),"")</f>
        <v/>
      </c>
      <c r="J55" s="59" t="str">
        <f>IF(ISNA(VLOOKUP($A55,DSLOP,IN_DTK!J$5,0))=FALSE,IF(J$8&lt;&gt;0,VLOOKUP($A55,DSLOP,IN_DTK!J$5,0),""),"")</f>
        <v/>
      </c>
      <c r="K55" s="59" t="str">
        <f>IF(ISNA(VLOOKUP($A55,DSLOP,IN_DTK!K$5,0))=FALSE,IF(K$8&lt;&gt;0,VLOOKUP($A55,DSLOP,IN_DTK!K$5,0),""),"")</f>
        <v/>
      </c>
      <c r="L55" s="59" t="str">
        <f>IF(ISNA(VLOOKUP($A55,DSLOP,IN_DTK!L$5,0))=FALSE,IF(L$8&lt;&gt;0,VLOOKUP($A55,DSLOP,IN_DTK!L$5,0),""),"")</f>
        <v/>
      </c>
      <c r="M55" s="59" t="str">
        <f>IF(ISNA(VLOOKUP($A55,DSLOP,IN_DTK!M$5,0))=FALSE,IF(M$8&lt;&gt;0,VLOOKUP($A55,DSLOP,IN_DTK!M$5,0),""),"")</f>
        <v/>
      </c>
      <c r="N55" s="59" t="str">
        <f>IF(ISNA(VLOOKUP($A55,DSLOP,IN_DTK!N$5,0))=FALSE,IF(N$8&lt;&gt;0,VLOOKUP($A55,DSLOP,IN_DTK!N$5,0),""),"")</f>
        <v/>
      </c>
      <c r="O55" s="59" t="str">
        <f>IF(ISNA(VLOOKUP($A55,DSLOP,IN_DTK!O$5,0))=FALSE,IF(O$8&lt;&gt;0,VLOOKUP($A55,DSLOP,IN_DTK!O$5,0),""),"")</f>
        <v/>
      </c>
      <c r="P55" s="59" t="str">
        <f>IF(ISNA(VLOOKUP($A55,DSLOP,IN_DTK!P$5,0))=FALSE,IF(P$8&lt;&gt;0,VLOOKUP($A55,DSLOP,IN_DTK!P$5,0),""),"")</f>
        <v/>
      </c>
      <c r="Q55" s="59" t="str">
        <f>IF(ISNA(VLOOKUP($A55,DSLOP,IN_DTK!Q$5,0))=FALSE,IF(Q$8&lt;&gt;0,VLOOKUP($A55,DSLOP,IN_DTK!Q$5,0),""),"")</f>
        <v/>
      </c>
      <c r="R55" s="95" t="str">
        <f>IF(ISNA(VLOOKUP($A55,DSLOP,IN_DTK!R$5,0))=FALSE,IF(R$8&lt;&gt;0,VLOOKUP($A55,DSLOP,IN_DTK!R$5,0),""),"")</f>
        <v/>
      </c>
      <c r="S55" s="59" t="str">
        <f>IF(ISNA(VLOOKUP($A55,DSLOP,IN_DTK!S$5,0))=FALSE,IF(A$9&lt;&gt;0,VLOOKUP($A55,DSLOP,IN_DTK!S$5,0),""),"")</f>
        <v/>
      </c>
    </row>
    <row r="56" spans="1:19" ht="20.100000000000001" customHeight="1">
      <c r="A56" s="58">
        <v>48</v>
      </c>
      <c r="B56" s="59">
        <v>48</v>
      </c>
      <c r="C56" s="59" t="str">
        <f>IF(ISNA(VLOOKUP($A56,DSLOP,IN_DTK!C$5,0))=FALSE,VLOOKUP($A56,DSLOP,IN_DTK!C$5,0),"")</f>
        <v/>
      </c>
      <c r="D56" s="60" t="str">
        <f>IF(ISNA(VLOOKUP($A56,DSLOP,IN_DTK!D$5,0))=FALSE,VLOOKUP($A56,DSLOP,IN_DTK!D$5,0),"")</f>
        <v/>
      </c>
      <c r="E56" s="61" t="str">
        <f>IF(ISNA(VLOOKUP($A56,DSLOP,IN_DTK!E$5,0))=FALSE,VLOOKUP($A56,DSLOP,IN_DTK!E$5,0),"")</f>
        <v/>
      </c>
      <c r="F56" s="128" t="str">
        <f>IF(ISNA(VLOOKUP($A56,DSLOP,IN_DTK!F$5,0))=FALSE,VLOOKUP($A56,DSLOP,IN_DTK!F$5,0),"")</f>
        <v/>
      </c>
      <c r="G56" s="77" t="str">
        <f>IF(ISNA(VLOOKUP($A56,DSLOP,IN_DTK!G$5,0))=FALSE,VLOOKUP($A56,DSLOP,IN_DTK!G$5,0),"")</f>
        <v/>
      </c>
      <c r="H56" s="59" t="str">
        <f>IF(ISNA(VLOOKUP($A56,DSLOP,IN_DTK!H$5,0))=FALSE,IF(H$8&lt;&gt;0,VLOOKUP($A56,DSLOP,IN_DTK!H$5,0),""),"")</f>
        <v/>
      </c>
      <c r="I56" s="59" t="str">
        <f>IF(ISNA(VLOOKUP($A56,DSLOP,IN_DTK!I$5,0))=FALSE,IF(I$8&lt;&gt;0,VLOOKUP($A56,DSLOP,IN_DTK!I$5,0),""),"")</f>
        <v/>
      </c>
      <c r="J56" s="59" t="str">
        <f>IF(ISNA(VLOOKUP($A56,DSLOP,IN_DTK!J$5,0))=FALSE,IF(J$8&lt;&gt;0,VLOOKUP($A56,DSLOP,IN_DTK!J$5,0),""),"")</f>
        <v/>
      </c>
      <c r="K56" s="59" t="str">
        <f>IF(ISNA(VLOOKUP($A56,DSLOP,IN_DTK!K$5,0))=FALSE,IF(K$8&lt;&gt;0,VLOOKUP($A56,DSLOP,IN_DTK!K$5,0),""),"")</f>
        <v/>
      </c>
      <c r="L56" s="59" t="str">
        <f>IF(ISNA(VLOOKUP($A56,DSLOP,IN_DTK!L$5,0))=FALSE,IF(L$8&lt;&gt;0,VLOOKUP($A56,DSLOP,IN_DTK!L$5,0),""),"")</f>
        <v/>
      </c>
      <c r="M56" s="59" t="str">
        <f>IF(ISNA(VLOOKUP($A56,DSLOP,IN_DTK!M$5,0))=FALSE,IF(M$8&lt;&gt;0,VLOOKUP($A56,DSLOP,IN_DTK!M$5,0),""),"")</f>
        <v/>
      </c>
      <c r="N56" s="59" t="str">
        <f>IF(ISNA(VLOOKUP($A56,DSLOP,IN_DTK!N$5,0))=FALSE,IF(N$8&lt;&gt;0,VLOOKUP($A56,DSLOP,IN_DTK!N$5,0),""),"")</f>
        <v/>
      </c>
      <c r="O56" s="59" t="str">
        <f>IF(ISNA(VLOOKUP($A56,DSLOP,IN_DTK!O$5,0))=FALSE,IF(O$8&lt;&gt;0,VLOOKUP($A56,DSLOP,IN_DTK!O$5,0),""),"")</f>
        <v/>
      </c>
      <c r="P56" s="59" t="str">
        <f>IF(ISNA(VLOOKUP($A56,DSLOP,IN_DTK!P$5,0))=FALSE,IF(P$8&lt;&gt;0,VLOOKUP($A56,DSLOP,IN_DTK!P$5,0),""),"")</f>
        <v/>
      </c>
      <c r="Q56" s="59" t="str">
        <f>IF(ISNA(VLOOKUP($A56,DSLOP,IN_DTK!Q$5,0))=FALSE,IF(Q$8&lt;&gt;0,VLOOKUP($A56,DSLOP,IN_DTK!Q$5,0),""),"")</f>
        <v/>
      </c>
      <c r="R56" s="95" t="str">
        <f>IF(ISNA(VLOOKUP($A56,DSLOP,IN_DTK!R$5,0))=FALSE,IF(R$8&lt;&gt;0,VLOOKUP($A56,DSLOP,IN_DTK!R$5,0),""),"")</f>
        <v/>
      </c>
      <c r="S56" s="59" t="str">
        <f>IF(ISNA(VLOOKUP($A56,DSLOP,IN_DTK!S$5,0))=FALSE,IF(A$9&lt;&gt;0,VLOOKUP($A56,DSLOP,IN_DTK!S$5,0),""),"")</f>
        <v/>
      </c>
    </row>
    <row r="57" spans="1:19" ht="20.100000000000001" customHeight="1">
      <c r="A57" s="58">
        <v>49</v>
      </c>
      <c r="B57" s="59">
        <v>49</v>
      </c>
      <c r="C57" s="59" t="str">
        <f>IF(ISNA(VLOOKUP($A57,DSLOP,IN_DTK!C$5,0))=FALSE,VLOOKUP($A57,DSLOP,IN_DTK!C$5,0),"")</f>
        <v/>
      </c>
      <c r="D57" s="60" t="str">
        <f>IF(ISNA(VLOOKUP($A57,DSLOP,IN_DTK!D$5,0))=FALSE,VLOOKUP($A57,DSLOP,IN_DTK!D$5,0),"")</f>
        <v/>
      </c>
      <c r="E57" s="61" t="str">
        <f>IF(ISNA(VLOOKUP($A57,DSLOP,IN_DTK!E$5,0))=FALSE,VLOOKUP($A57,DSLOP,IN_DTK!E$5,0),"")</f>
        <v/>
      </c>
      <c r="F57" s="128" t="str">
        <f>IF(ISNA(VLOOKUP($A57,DSLOP,IN_DTK!F$5,0))=FALSE,VLOOKUP($A57,DSLOP,IN_DTK!F$5,0),"")</f>
        <v/>
      </c>
      <c r="G57" s="77" t="str">
        <f>IF(ISNA(VLOOKUP($A57,DSLOP,IN_DTK!G$5,0))=FALSE,VLOOKUP($A57,DSLOP,IN_DTK!G$5,0),"")</f>
        <v/>
      </c>
      <c r="H57" s="59" t="str">
        <f>IF(ISNA(VLOOKUP($A57,DSLOP,IN_DTK!H$5,0))=FALSE,IF(H$8&lt;&gt;0,VLOOKUP($A57,DSLOP,IN_DTK!H$5,0),""),"")</f>
        <v/>
      </c>
      <c r="I57" s="59" t="str">
        <f>IF(ISNA(VLOOKUP($A57,DSLOP,IN_DTK!I$5,0))=FALSE,IF(I$8&lt;&gt;0,VLOOKUP($A57,DSLOP,IN_DTK!I$5,0),""),"")</f>
        <v/>
      </c>
      <c r="J57" s="59" t="str">
        <f>IF(ISNA(VLOOKUP($A57,DSLOP,IN_DTK!J$5,0))=FALSE,IF(J$8&lt;&gt;0,VLOOKUP($A57,DSLOP,IN_DTK!J$5,0),""),"")</f>
        <v/>
      </c>
      <c r="K57" s="59" t="str">
        <f>IF(ISNA(VLOOKUP($A57,DSLOP,IN_DTK!K$5,0))=FALSE,IF(K$8&lt;&gt;0,VLOOKUP($A57,DSLOP,IN_DTK!K$5,0),""),"")</f>
        <v/>
      </c>
      <c r="L57" s="59" t="str">
        <f>IF(ISNA(VLOOKUP($A57,DSLOP,IN_DTK!L$5,0))=FALSE,IF(L$8&lt;&gt;0,VLOOKUP($A57,DSLOP,IN_DTK!L$5,0),""),"")</f>
        <v/>
      </c>
      <c r="M57" s="59" t="str">
        <f>IF(ISNA(VLOOKUP($A57,DSLOP,IN_DTK!M$5,0))=FALSE,IF(M$8&lt;&gt;0,VLOOKUP($A57,DSLOP,IN_DTK!M$5,0),""),"")</f>
        <v/>
      </c>
      <c r="N57" s="59" t="str">
        <f>IF(ISNA(VLOOKUP($A57,DSLOP,IN_DTK!N$5,0))=FALSE,IF(N$8&lt;&gt;0,VLOOKUP($A57,DSLOP,IN_DTK!N$5,0),""),"")</f>
        <v/>
      </c>
      <c r="O57" s="59" t="str">
        <f>IF(ISNA(VLOOKUP($A57,DSLOP,IN_DTK!O$5,0))=FALSE,IF(O$8&lt;&gt;0,VLOOKUP($A57,DSLOP,IN_DTK!O$5,0),""),"")</f>
        <v/>
      </c>
      <c r="P57" s="59" t="str">
        <f>IF(ISNA(VLOOKUP($A57,DSLOP,IN_DTK!P$5,0))=FALSE,IF(P$8&lt;&gt;0,VLOOKUP($A57,DSLOP,IN_DTK!P$5,0),""),"")</f>
        <v/>
      </c>
      <c r="Q57" s="59" t="str">
        <f>IF(ISNA(VLOOKUP($A57,DSLOP,IN_DTK!Q$5,0))=FALSE,IF(Q$8&lt;&gt;0,VLOOKUP($A57,DSLOP,IN_DTK!Q$5,0),""),"")</f>
        <v/>
      </c>
      <c r="R57" s="95" t="str">
        <f>IF(ISNA(VLOOKUP($A57,DSLOP,IN_DTK!R$5,0))=FALSE,IF(R$8&lt;&gt;0,VLOOKUP($A57,DSLOP,IN_DTK!R$5,0),""),"")</f>
        <v/>
      </c>
      <c r="S57" s="59" t="str">
        <f>IF(ISNA(VLOOKUP($A57,DSLOP,IN_DTK!S$5,0))=FALSE,IF(A$9&lt;&gt;0,VLOOKUP($A57,DSLOP,IN_DTK!S$5,0),""),"")</f>
        <v/>
      </c>
    </row>
    <row r="58" spans="1:19" ht="20.100000000000001" customHeight="1">
      <c r="A58" s="58">
        <v>50</v>
      </c>
      <c r="B58" s="59">
        <v>50</v>
      </c>
      <c r="C58" s="59" t="str">
        <f>IF(ISNA(VLOOKUP($A58,DSLOP,IN_DTK!C$5,0))=FALSE,VLOOKUP($A58,DSLOP,IN_DTK!C$5,0),"")</f>
        <v/>
      </c>
      <c r="D58" s="60" t="str">
        <f>IF(ISNA(VLOOKUP($A58,DSLOP,IN_DTK!D$5,0))=FALSE,VLOOKUP($A58,DSLOP,IN_DTK!D$5,0),"")</f>
        <v/>
      </c>
      <c r="E58" s="61" t="str">
        <f>IF(ISNA(VLOOKUP($A58,DSLOP,IN_DTK!E$5,0))=FALSE,VLOOKUP($A58,DSLOP,IN_DTK!E$5,0),"")</f>
        <v/>
      </c>
      <c r="F58" s="128" t="str">
        <f>IF(ISNA(VLOOKUP($A58,DSLOP,IN_DTK!F$5,0))=FALSE,VLOOKUP($A58,DSLOP,IN_DTK!F$5,0),"")</f>
        <v/>
      </c>
      <c r="G58" s="77" t="str">
        <f>IF(ISNA(VLOOKUP($A58,DSLOP,IN_DTK!G$5,0))=FALSE,VLOOKUP($A58,DSLOP,IN_DTK!G$5,0),"")</f>
        <v/>
      </c>
      <c r="H58" s="59" t="str">
        <f>IF(ISNA(VLOOKUP($A58,DSLOP,IN_DTK!H$5,0))=FALSE,IF(H$8&lt;&gt;0,VLOOKUP($A58,DSLOP,IN_DTK!H$5,0),""),"")</f>
        <v/>
      </c>
      <c r="I58" s="59" t="str">
        <f>IF(ISNA(VLOOKUP($A58,DSLOP,IN_DTK!I$5,0))=FALSE,IF(I$8&lt;&gt;0,VLOOKUP($A58,DSLOP,IN_DTK!I$5,0),""),"")</f>
        <v/>
      </c>
      <c r="J58" s="59" t="str">
        <f>IF(ISNA(VLOOKUP($A58,DSLOP,IN_DTK!J$5,0))=FALSE,IF(J$8&lt;&gt;0,VLOOKUP($A58,DSLOP,IN_DTK!J$5,0),""),"")</f>
        <v/>
      </c>
      <c r="K58" s="59" t="str">
        <f>IF(ISNA(VLOOKUP($A58,DSLOP,IN_DTK!K$5,0))=FALSE,IF(K$8&lt;&gt;0,VLOOKUP($A58,DSLOP,IN_DTK!K$5,0),""),"")</f>
        <v/>
      </c>
      <c r="L58" s="59" t="str">
        <f>IF(ISNA(VLOOKUP($A58,DSLOP,IN_DTK!L$5,0))=FALSE,IF(L$8&lt;&gt;0,VLOOKUP($A58,DSLOP,IN_DTK!L$5,0),""),"")</f>
        <v/>
      </c>
      <c r="M58" s="59" t="str">
        <f>IF(ISNA(VLOOKUP($A58,DSLOP,IN_DTK!M$5,0))=FALSE,IF(M$8&lt;&gt;0,VLOOKUP($A58,DSLOP,IN_DTK!M$5,0),""),"")</f>
        <v/>
      </c>
      <c r="N58" s="59" t="str">
        <f>IF(ISNA(VLOOKUP($A58,DSLOP,IN_DTK!N$5,0))=FALSE,IF(N$8&lt;&gt;0,VLOOKUP($A58,DSLOP,IN_DTK!N$5,0),""),"")</f>
        <v/>
      </c>
      <c r="O58" s="59" t="str">
        <f>IF(ISNA(VLOOKUP($A58,DSLOP,IN_DTK!O$5,0))=FALSE,IF(O$8&lt;&gt;0,VLOOKUP($A58,DSLOP,IN_DTK!O$5,0),""),"")</f>
        <v/>
      </c>
      <c r="P58" s="59" t="str">
        <f>IF(ISNA(VLOOKUP($A58,DSLOP,IN_DTK!P$5,0))=FALSE,IF(P$8&lt;&gt;0,VLOOKUP($A58,DSLOP,IN_DTK!P$5,0),""),"")</f>
        <v/>
      </c>
      <c r="Q58" s="59" t="str">
        <f>IF(ISNA(VLOOKUP($A58,DSLOP,IN_DTK!Q$5,0))=FALSE,IF(Q$8&lt;&gt;0,VLOOKUP($A58,DSLOP,IN_DTK!Q$5,0),""),"")</f>
        <v/>
      </c>
      <c r="R58" s="95" t="str">
        <f>IF(ISNA(VLOOKUP($A58,DSLOP,IN_DTK!R$5,0))=FALSE,IF(R$8&lt;&gt;0,VLOOKUP($A58,DSLOP,IN_DTK!R$5,0),""),"")</f>
        <v/>
      </c>
      <c r="S58" s="59" t="str">
        <f>IF(ISNA(VLOOKUP($A58,DSLOP,IN_DTK!S$5,0))=FALSE,IF(A$9&lt;&gt;0,VLOOKUP($A58,DSLOP,IN_DTK!S$5,0),""),"")</f>
        <v/>
      </c>
    </row>
    <row r="59" spans="1:19" ht="20.100000000000001" customHeight="1">
      <c r="A59" s="58">
        <v>51</v>
      </c>
      <c r="B59" s="59">
        <v>51</v>
      </c>
      <c r="C59" s="59" t="str">
        <f>IF(ISNA(VLOOKUP($A59,DSLOP,IN_DTK!C$5,0))=FALSE,VLOOKUP($A59,DSLOP,IN_DTK!C$5,0),"")</f>
        <v/>
      </c>
      <c r="D59" s="60" t="str">
        <f>IF(ISNA(VLOOKUP($A59,DSLOP,IN_DTK!D$5,0))=FALSE,VLOOKUP($A59,DSLOP,IN_DTK!D$5,0),"")</f>
        <v/>
      </c>
      <c r="E59" s="61" t="str">
        <f>IF(ISNA(VLOOKUP($A59,DSLOP,IN_DTK!E$5,0))=FALSE,VLOOKUP($A59,DSLOP,IN_DTK!E$5,0),"")</f>
        <v/>
      </c>
      <c r="F59" s="128" t="str">
        <f>IF(ISNA(VLOOKUP($A59,DSLOP,IN_DTK!F$5,0))=FALSE,VLOOKUP($A59,DSLOP,IN_DTK!F$5,0),"")</f>
        <v/>
      </c>
      <c r="G59" s="77" t="str">
        <f>IF(ISNA(VLOOKUP($A59,DSLOP,IN_DTK!G$5,0))=FALSE,VLOOKUP($A59,DSLOP,IN_DTK!G$5,0),"")</f>
        <v/>
      </c>
      <c r="H59" s="59" t="str">
        <f>IF(ISNA(VLOOKUP($A59,DSLOP,IN_DTK!H$5,0))=FALSE,IF(H$8&lt;&gt;0,VLOOKUP($A59,DSLOP,IN_DTK!H$5,0),""),"")</f>
        <v/>
      </c>
      <c r="I59" s="59" t="str">
        <f>IF(ISNA(VLOOKUP($A59,DSLOP,IN_DTK!I$5,0))=FALSE,IF(I$8&lt;&gt;0,VLOOKUP($A59,DSLOP,IN_DTK!I$5,0),""),"")</f>
        <v/>
      </c>
      <c r="J59" s="59" t="str">
        <f>IF(ISNA(VLOOKUP($A59,DSLOP,IN_DTK!J$5,0))=FALSE,IF(J$8&lt;&gt;0,VLOOKUP($A59,DSLOP,IN_DTK!J$5,0),""),"")</f>
        <v/>
      </c>
      <c r="K59" s="59" t="str">
        <f>IF(ISNA(VLOOKUP($A59,DSLOP,IN_DTK!K$5,0))=FALSE,IF(K$8&lt;&gt;0,VLOOKUP($A59,DSLOP,IN_DTK!K$5,0),""),"")</f>
        <v/>
      </c>
      <c r="L59" s="59" t="str">
        <f>IF(ISNA(VLOOKUP($A59,DSLOP,IN_DTK!L$5,0))=FALSE,IF(L$8&lt;&gt;0,VLOOKUP($A59,DSLOP,IN_DTK!L$5,0),""),"")</f>
        <v/>
      </c>
      <c r="M59" s="59" t="str">
        <f>IF(ISNA(VLOOKUP($A59,DSLOP,IN_DTK!M$5,0))=FALSE,IF(M$8&lt;&gt;0,VLOOKUP($A59,DSLOP,IN_DTK!M$5,0),""),"")</f>
        <v/>
      </c>
      <c r="N59" s="59" t="str">
        <f>IF(ISNA(VLOOKUP($A59,DSLOP,IN_DTK!N$5,0))=FALSE,IF(N$8&lt;&gt;0,VLOOKUP($A59,DSLOP,IN_DTK!N$5,0),""),"")</f>
        <v/>
      </c>
      <c r="O59" s="59" t="str">
        <f>IF(ISNA(VLOOKUP($A59,DSLOP,IN_DTK!O$5,0))=FALSE,IF(O$8&lt;&gt;0,VLOOKUP($A59,DSLOP,IN_DTK!O$5,0),""),"")</f>
        <v/>
      </c>
      <c r="P59" s="59" t="str">
        <f>IF(ISNA(VLOOKUP($A59,DSLOP,IN_DTK!P$5,0))=FALSE,IF(P$8&lt;&gt;0,VLOOKUP($A59,DSLOP,IN_DTK!P$5,0),""),"")</f>
        <v/>
      </c>
      <c r="Q59" s="59" t="str">
        <f>IF(ISNA(VLOOKUP($A59,DSLOP,IN_DTK!Q$5,0))=FALSE,IF(Q$8&lt;&gt;0,VLOOKUP($A59,DSLOP,IN_DTK!Q$5,0),""),"")</f>
        <v/>
      </c>
      <c r="R59" s="95" t="str">
        <f>IF(ISNA(VLOOKUP($A59,DSLOP,IN_DTK!R$5,0))=FALSE,IF(R$8&lt;&gt;0,VLOOKUP($A59,DSLOP,IN_DTK!R$5,0),""),"")</f>
        <v/>
      </c>
      <c r="S59" s="59" t="str">
        <f>IF(ISNA(VLOOKUP($A59,DSLOP,IN_DTK!S$5,0))=FALSE,IF(A$9&lt;&gt;0,VLOOKUP($A59,DSLOP,IN_DTK!S$5,0),""),"")</f>
        <v/>
      </c>
    </row>
    <row r="60" spans="1:19" ht="20.100000000000001" customHeight="1">
      <c r="A60" s="58">
        <v>52</v>
      </c>
      <c r="B60" s="59">
        <v>52</v>
      </c>
      <c r="C60" s="59" t="str">
        <f>IF(ISNA(VLOOKUP($A60,DSLOP,IN_DTK!C$5,0))=FALSE,VLOOKUP($A60,DSLOP,IN_DTK!C$5,0),"")</f>
        <v/>
      </c>
      <c r="D60" s="60" t="str">
        <f>IF(ISNA(VLOOKUP($A60,DSLOP,IN_DTK!D$5,0))=FALSE,VLOOKUP($A60,DSLOP,IN_DTK!D$5,0),"")</f>
        <v/>
      </c>
      <c r="E60" s="61" t="str">
        <f>IF(ISNA(VLOOKUP($A60,DSLOP,IN_DTK!E$5,0))=FALSE,VLOOKUP($A60,DSLOP,IN_DTK!E$5,0),"")</f>
        <v/>
      </c>
      <c r="F60" s="128" t="str">
        <f>IF(ISNA(VLOOKUP($A60,DSLOP,IN_DTK!F$5,0))=FALSE,VLOOKUP($A60,DSLOP,IN_DTK!F$5,0),"")</f>
        <v/>
      </c>
      <c r="G60" s="77" t="str">
        <f>IF(ISNA(VLOOKUP($A60,DSLOP,IN_DTK!G$5,0))=FALSE,VLOOKUP($A60,DSLOP,IN_DTK!G$5,0),"")</f>
        <v/>
      </c>
      <c r="H60" s="59" t="str">
        <f>IF(ISNA(VLOOKUP($A60,DSLOP,IN_DTK!H$5,0))=FALSE,IF(H$8&lt;&gt;0,VLOOKUP($A60,DSLOP,IN_DTK!H$5,0),""),"")</f>
        <v/>
      </c>
      <c r="I60" s="59" t="str">
        <f>IF(ISNA(VLOOKUP($A60,DSLOP,IN_DTK!I$5,0))=FALSE,IF(I$8&lt;&gt;0,VLOOKUP($A60,DSLOP,IN_DTK!I$5,0),""),"")</f>
        <v/>
      </c>
      <c r="J60" s="59" t="str">
        <f>IF(ISNA(VLOOKUP($A60,DSLOP,IN_DTK!J$5,0))=FALSE,IF(J$8&lt;&gt;0,VLOOKUP($A60,DSLOP,IN_DTK!J$5,0),""),"")</f>
        <v/>
      </c>
      <c r="K60" s="59" t="str">
        <f>IF(ISNA(VLOOKUP($A60,DSLOP,IN_DTK!K$5,0))=FALSE,IF(K$8&lt;&gt;0,VLOOKUP($A60,DSLOP,IN_DTK!K$5,0),""),"")</f>
        <v/>
      </c>
      <c r="L60" s="59" t="str">
        <f>IF(ISNA(VLOOKUP($A60,DSLOP,IN_DTK!L$5,0))=FALSE,IF(L$8&lt;&gt;0,VLOOKUP($A60,DSLOP,IN_DTK!L$5,0),""),"")</f>
        <v/>
      </c>
      <c r="M60" s="59" t="str">
        <f>IF(ISNA(VLOOKUP($A60,DSLOP,IN_DTK!M$5,0))=FALSE,IF(M$8&lt;&gt;0,VLOOKUP($A60,DSLOP,IN_DTK!M$5,0),""),"")</f>
        <v/>
      </c>
      <c r="N60" s="59" t="str">
        <f>IF(ISNA(VLOOKUP($A60,DSLOP,IN_DTK!N$5,0))=FALSE,IF(N$8&lt;&gt;0,VLOOKUP($A60,DSLOP,IN_DTK!N$5,0),""),"")</f>
        <v/>
      </c>
      <c r="O60" s="59" t="str">
        <f>IF(ISNA(VLOOKUP($A60,DSLOP,IN_DTK!O$5,0))=FALSE,IF(O$8&lt;&gt;0,VLOOKUP($A60,DSLOP,IN_DTK!O$5,0),""),"")</f>
        <v/>
      </c>
      <c r="P60" s="59" t="str">
        <f>IF(ISNA(VLOOKUP($A60,DSLOP,IN_DTK!P$5,0))=FALSE,IF(P$8&lt;&gt;0,VLOOKUP($A60,DSLOP,IN_DTK!P$5,0),""),"")</f>
        <v/>
      </c>
      <c r="Q60" s="59" t="str">
        <f>IF(ISNA(VLOOKUP($A60,DSLOP,IN_DTK!Q$5,0))=FALSE,IF(Q$8&lt;&gt;0,VLOOKUP($A60,DSLOP,IN_DTK!Q$5,0),""),"")</f>
        <v/>
      </c>
      <c r="R60" s="95" t="str">
        <f>IF(ISNA(VLOOKUP($A60,DSLOP,IN_DTK!R$5,0))=FALSE,IF(R$8&lt;&gt;0,VLOOKUP($A60,DSLOP,IN_DTK!R$5,0),""),"")</f>
        <v/>
      </c>
      <c r="S60" s="59" t="str">
        <f>IF(ISNA(VLOOKUP($A60,DSLOP,IN_DTK!S$5,0))=FALSE,IF(A$9&lt;&gt;0,VLOOKUP($A60,DSLOP,IN_DTK!S$5,0),""),"")</f>
        <v/>
      </c>
    </row>
    <row r="61" spans="1:19" ht="20.100000000000001" customHeight="1">
      <c r="A61" s="58">
        <v>53</v>
      </c>
      <c r="B61" s="59">
        <v>53</v>
      </c>
      <c r="C61" s="59" t="str">
        <f>IF(ISNA(VLOOKUP($A61,DSLOP,IN_DTK!C$5,0))=FALSE,VLOOKUP($A61,DSLOP,IN_DTK!C$5,0),"")</f>
        <v/>
      </c>
      <c r="D61" s="60" t="str">
        <f>IF(ISNA(VLOOKUP($A61,DSLOP,IN_DTK!D$5,0))=FALSE,VLOOKUP($A61,DSLOP,IN_DTK!D$5,0),"")</f>
        <v/>
      </c>
      <c r="E61" s="61" t="str">
        <f>IF(ISNA(VLOOKUP($A61,DSLOP,IN_DTK!E$5,0))=FALSE,VLOOKUP($A61,DSLOP,IN_DTK!E$5,0),"")</f>
        <v/>
      </c>
      <c r="F61" s="128" t="str">
        <f>IF(ISNA(VLOOKUP($A61,DSLOP,IN_DTK!F$5,0))=FALSE,VLOOKUP($A61,DSLOP,IN_DTK!F$5,0),"")</f>
        <v/>
      </c>
      <c r="G61" s="77" t="str">
        <f>IF(ISNA(VLOOKUP($A61,DSLOP,IN_DTK!G$5,0))=FALSE,VLOOKUP($A61,DSLOP,IN_DTK!G$5,0),"")</f>
        <v/>
      </c>
      <c r="H61" s="59" t="str">
        <f>IF(ISNA(VLOOKUP($A61,DSLOP,IN_DTK!H$5,0))=FALSE,IF(H$8&lt;&gt;0,VLOOKUP($A61,DSLOP,IN_DTK!H$5,0),""),"")</f>
        <v/>
      </c>
      <c r="I61" s="59" t="str">
        <f>IF(ISNA(VLOOKUP($A61,DSLOP,IN_DTK!I$5,0))=FALSE,IF(I$8&lt;&gt;0,VLOOKUP($A61,DSLOP,IN_DTK!I$5,0),""),"")</f>
        <v/>
      </c>
      <c r="J61" s="59" t="str">
        <f>IF(ISNA(VLOOKUP($A61,DSLOP,IN_DTK!J$5,0))=FALSE,IF(J$8&lt;&gt;0,VLOOKUP($A61,DSLOP,IN_DTK!J$5,0),""),"")</f>
        <v/>
      </c>
      <c r="K61" s="59" t="str">
        <f>IF(ISNA(VLOOKUP($A61,DSLOP,IN_DTK!K$5,0))=FALSE,IF(K$8&lt;&gt;0,VLOOKUP($A61,DSLOP,IN_DTK!K$5,0),""),"")</f>
        <v/>
      </c>
      <c r="L61" s="59" t="str">
        <f>IF(ISNA(VLOOKUP($A61,DSLOP,IN_DTK!L$5,0))=FALSE,IF(L$8&lt;&gt;0,VLOOKUP($A61,DSLOP,IN_DTK!L$5,0),""),"")</f>
        <v/>
      </c>
      <c r="M61" s="59" t="str">
        <f>IF(ISNA(VLOOKUP($A61,DSLOP,IN_DTK!M$5,0))=FALSE,IF(M$8&lt;&gt;0,VLOOKUP($A61,DSLOP,IN_DTK!M$5,0),""),"")</f>
        <v/>
      </c>
      <c r="N61" s="59" t="str">
        <f>IF(ISNA(VLOOKUP($A61,DSLOP,IN_DTK!N$5,0))=FALSE,IF(N$8&lt;&gt;0,VLOOKUP($A61,DSLOP,IN_DTK!N$5,0),""),"")</f>
        <v/>
      </c>
      <c r="O61" s="59" t="str">
        <f>IF(ISNA(VLOOKUP($A61,DSLOP,IN_DTK!O$5,0))=FALSE,IF(O$8&lt;&gt;0,VLOOKUP($A61,DSLOP,IN_DTK!O$5,0),""),"")</f>
        <v/>
      </c>
      <c r="P61" s="59" t="str">
        <f>IF(ISNA(VLOOKUP($A61,DSLOP,IN_DTK!P$5,0))=FALSE,IF(P$8&lt;&gt;0,VLOOKUP($A61,DSLOP,IN_DTK!P$5,0),""),"")</f>
        <v/>
      </c>
      <c r="Q61" s="59" t="str">
        <f>IF(ISNA(VLOOKUP($A61,DSLOP,IN_DTK!Q$5,0))=FALSE,IF(Q$8&lt;&gt;0,VLOOKUP($A61,DSLOP,IN_DTK!Q$5,0),""),"")</f>
        <v/>
      </c>
      <c r="R61" s="95" t="str">
        <f>IF(ISNA(VLOOKUP($A61,DSLOP,IN_DTK!R$5,0))=FALSE,IF(R$8&lt;&gt;0,VLOOKUP($A61,DSLOP,IN_DTK!R$5,0),""),"")</f>
        <v/>
      </c>
      <c r="S61" s="59" t="str">
        <f>IF(ISNA(VLOOKUP($A61,DSLOP,IN_DTK!S$5,0))=FALSE,IF(A$9&lt;&gt;0,VLOOKUP($A61,DSLOP,IN_DTK!S$5,0),""),"")</f>
        <v/>
      </c>
    </row>
    <row r="62" spans="1:19" ht="20.100000000000001" customHeight="1">
      <c r="A62" s="58">
        <v>54</v>
      </c>
      <c r="B62" s="59">
        <v>54</v>
      </c>
      <c r="C62" s="59" t="str">
        <f>IF(ISNA(VLOOKUP($A62,DSLOP,IN_DTK!C$5,0))=FALSE,VLOOKUP($A62,DSLOP,IN_DTK!C$5,0),"")</f>
        <v/>
      </c>
      <c r="D62" s="60" t="str">
        <f>IF(ISNA(VLOOKUP($A62,DSLOP,IN_DTK!D$5,0))=FALSE,VLOOKUP($A62,DSLOP,IN_DTK!D$5,0),"")</f>
        <v/>
      </c>
      <c r="E62" s="61" t="str">
        <f>IF(ISNA(VLOOKUP($A62,DSLOP,IN_DTK!E$5,0))=FALSE,VLOOKUP($A62,DSLOP,IN_DTK!E$5,0),"")</f>
        <v/>
      </c>
      <c r="F62" s="128" t="str">
        <f>IF(ISNA(VLOOKUP($A62,DSLOP,IN_DTK!F$5,0))=FALSE,VLOOKUP($A62,DSLOP,IN_DTK!F$5,0),"")</f>
        <v/>
      </c>
      <c r="G62" s="77" t="str">
        <f>IF(ISNA(VLOOKUP($A62,DSLOP,IN_DTK!G$5,0))=FALSE,VLOOKUP($A62,DSLOP,IN_DTK!G$5,0),"")</f>
        <v/>
      </c>
      <c r="H62" s="59" t="str">
        <f>IF(ISNA(VLOOKUP($A62,DSLOP,IN_DTK!H$5,0))=FALSE,IF(H$8&lt;&gt;0,VLOOKUP($A62,DSLOP,IN_DTK!H$5,0),""),"")</f>
        <v/>
      </c>
      <c r="I62" s="59" t="str">
        <f>IF(ISNA(VLOOKUP($A62,DSLOP,IN_DTK!I$5,0))=FALSE,IF(I$8&lt;&gt;0,VLOOKUP($A62,DSLOP,IN_DTK!I$5,0),""),"")</f>
        <v/>
      </c>
      <c r="J62" s="59" t="str">
        <f>IF(ISNA(VLOOKUP($A62,DSLOP,IN_DTK!J$5,0))=FALSE,IF(J$8&lt;&gt;0,VLOOKUP($A62,DSLOP,IN_DTK!J$5,0),""),"")</f>
        <v/>
      </c>
      <c r="K62" s="59" t="str">
        <f>IF(ISNA(VLOOKUP($A62,DSLOP,IN_DTK!K$5,0))=FALSE,IF(K$8&lt;&gt;0,VLOOKUP($A62,DSLOP,IN_DTK!K$5,0),""),"")</f>
        <v/>
      </c>
      <c r="L62" s="59" t="str">
        <f>IF(ISNA(VLOOKUP($A62,DSLOP,IN_DTK!L$5,0))=FALSE,IF(L$8&lt;&gt;0,VLOOKUP($A62,DSLOP,IN_DTK!L$5,0),""),"")</f>
        <v/>
      </c>
      <c r="M62" s="59" t="str">
        <f>IF(ISNA(VLOOKUP($A62,DSLOP,IN_DTK!M$5,0))=FALSE,IF(M$8&lt;&gt;0,VLOOKUP($A62,DSLOP,IN_DTK!M$5,0),""),"")</f>
        <v/>
      </c>
      <c r="N62" s="59" t="str">
        <f>IF(ISNA(VLOOKUP($A62,DSLOP,IN_DTK!N$5,0))=FALSE,IF(N$8&lt;&gt;0,VLOOKUP($A62,DSLOP,IN_DTK!N$5,0),""),"")</f>
        <v/>
      </c>
      <c r="O62" s="59" t="str">
        <f>IF(ISNA(VLOOKUP($A62,DSLOP,IN_DTK!O$5,0))=FALSE,IF(O$8&lt;&gt;0,VLOOKUP($A62,DSLOP,IN_DTK!O$5,0),""),"")</f>
        <v/>
      </c>
      <c r="P62" s="59" t="str">
        <f>IF(ISNA(VLOOKUP($A62,DSLOP,IN_DTK!P$5,0))=FALSE,IF(P$8&lt;&gt;0,VLOOKUP($A62,DSLOP,IN_DTK!P$5,0),""),"")</f>
        <v/>
      </c>
      <c r="Q62" s="59" t="str">
        <f>IF(ISNA(VLOOKUP($A62,DSLOP,IN_DTK!Q$5,0))=FALSE,IF(Q$8&lt;&gt;0,VLOOKUP($A62,DSLOP,IN_DTK!Q$5,0),""),"")</f>
        <v/>
      </c>
      <c r="R62" s="95" t="str">
        <f>IF(ISNA(VLOOKUP($A62,DSLOP,IN_DTK!R$5,0))=FALSE,IF(R$8&lt;&gt;0,VLOOKUP($A62,DSLOP,IN_DTK!R$5,0),""),"")</f>
        <v/>
      </c>
      <c r="S62" s="59" t="str">
        <f>IF(ISNA(VLOOKUP($A62,DSLOP,IN_DTK!S$5,0))=FALSE,IF(A$9&lt;&gt;0,VLOOKUP($A62,DSLOP,IN_DTK!S$5,0),""),"")</f>
        <v/>
      </c>
    </row>
    <row r="63" spans="1:19" ht="20.100000000000001" customHeight="1">
      <c r="A63" s="58">
        <v>55</v>
      </c>
      <c r="B63" s="59">
        <v>55</v>
      </c>
      <c r="C63" s="59" t="str">
        <f>IF(ISNA(VLOOKUP($A63,DSLOP,IN_DTK!C$5,0))=FALSE,VLOOKUP($A63,DSLOP,IN_DTK!C$5,0),"")</f>
        <v/>
      </c>
      <c r="D63" s="60" t="str">
        <f>IF(ISNA(VLOOKUP($A63,DSLOP,IN_DTK!D$5,0))=FALSE,VLOOKUP($A63,DSLOP,IN_DTK!D$5,0),"")</f>
        <v/>
      </c>
      <c r="E63" s="61" t="str">
        <f>IF(ISNA(VLOOKUP($A63,DSLOP,IN_DTK!E$5,0))=FALSE,VLOOKUP($A63,DSLOP,IN_DTK!E$5,0),"")</f>
        <v/>
      </c>
      <c r="F63" s="128" t="str">
        <f>IF(ISNA(VLOOKUP($A63,DSLOP,IN_DTK!F$5,0))=FALSE,VLOOKUP($A63,DSLOP,IN_DTK!F$5,0),"")</f>
        <v/>
      </c>
      <c r="G63" s="77" t="str">
        <f>IF(ISNA(VLOOKUP($A63,DSLOP,IN_DTK!G$5,0))=FALSE,VLOOKUP($A63,DSLOP,IN_DTK!G$5,0),"")</f>
        <v/>
      </c>
      <c r="H63" s="59" t="str">
        <f>IF(ISNA(VLOOKUP($A63,DSLOP,IN_DTK!H$5,0))=FALSE,IF(H$8&lt;&gt;0,VLOOKUP($A63,DSLOP,IN_DTK!H$5,0),""),"")</f>
        <v/>
      </c>
      <c r="I63" s="59" t="str">
        <f>IF(ISNA(VLOOKUP($A63,DSLOP,IN_DTK!I$5,0))=FALSE,IF(I$8&lt;&gt;0,VLOOKUP($A63,DSLOP,IN_DTK!I$5,0),""),"")</f>
        <v/>
      </c>
      <c r="J63" s="59" t="str">
        <f>IF(ISNA(VLOOKUP($A63,DSLOP,IN_DTK!J$5,0))=FALSE,IF(J$8&lt;&gt;0,VLOOKUP($A63,DSLOP,IN_DTK!J$5,0),""),"")</f>
        <v/>
      </c>
      <c r="K63" s="59" t="str">
        <f>IF(ISNA(VLOOKUP($A63,DSLOP,IN_DTK!K$5,0))=FALSE,IF(K$8&lt;&gt;0,VLOOKUP($A63,DSLOP,IN_DTK!K$5,0),""),"")</f>
        <v/>
      </c>
      <c r="L63" s="59" t="str">
        <f>IF(ISNA(VLOOKUP($A63,DSLOP,IN_DTK!L$5,0))=FALSE,IF(L$8&lt;&gt;0,VLOOKUP($A63,DSLOP,IN_DTK!L$5,0),""),"")</f>
        <v/>
      </c>
      <c r="M63" s="59" t="str">
        <f>IF(ISNA(VLOOKUP($A63,DSLOP,IN_DTK!M$5,0))=FALSE,IF(M$8&lt;&gt;0,VLOOKUP($A63,DSLOP,IN_DTK!M$5,0),""),"")</f>
        <v/>
      </c>
      <c r="N63" s="59" t="str">
        <f>IF(ISNA(VLOOKUP($A63,DSLOP,IN_DTK!N$5,0))=FALSE,IF(N$8&lt;&gt;0,VLOOKUP($A63,DSLOP,IN_DTK!N$5,0),""),"")</f>
        <v/>
      </c>
      <c r="O63" s="59" t="str">
        <f>IF(ISNA(VLOOKUP($A63,DSLOP,IN_DTK!O$5,0))=FALSE,IF(O$8&lt;&gt;0,VLOOKUP($A63,DSLOP,IN_DTK!O$5,0),""),"")</f>
        <v/>
      </c>
      <c r="P63" s="59" t="str">
        <f>IF(ISNA(VLOOKUP($A63,DSLOP,IN_DTK!P$5,0))=FALSE,IF(P$8&lt;&gt;0,VLOOKUP($A63,DSLOP,IN_DTK!P$5,0),""),"")</f>
        <v/>
      </c>
      <c r="Q63" s="59" t="str">
        <f>IF(ISNA(VLOOKUP($A63,DSLOP,IN_DTK!Q$5,0))=FALSE,IF(Q$8&lt;&gt;0,VLOOKUP($A63,DSLOP,IN_DTK!Q$5,0),""),"")</f>
        <v/>
      </c>
      <c r="R63" s="95" t="str">
        <f>IF(ISNA(VLOOKUP($A63,DSLOP,IN_DTK!R$5,0))=FALSE,IF(R$8&lt;&gt;0,VLOOKUP($A63,DSLOP,IN_DTK!R$5,0),""),"")</f>
        <v/>
      </c>
      <c r="S63" s="59" t="str">
        <f>IF(ISNA(VLOOKUP($A63,DSLOP,IN_DTK!S$5,0))=FALSE,IF(A$9&lt;&gt;0,VLOOKUP($A63,DSLOP,IN_DTK!S$5,0),""),"")</f>
        <v/>
      </c>
    </row>
    <row r="64" spans="1:19" ht="20.100000000000001" customHeight="1">
      <c r="A64" s="58">
        <v>56</v>
      </c>
      <c r="B64" s="59">
        <v>56</v>
      </c>
      <c r="C64" s="59" t="str">
        <f>IF(ISNA(VLOOKUP($A64,DSLOP,IN_DTK!C$5,0))=FALSE,VLOOKUP($A64,DSLOP,IN_DTK!C$5,0),"")</f>
        <v/>
      </c>
      <c r="D64" s="60" t="str">
        <f>IF(ISNA(VLOOKUP($A64,DSLOP,IN_DTK!D$5,0))=FALSE,VLOOKUP($A64,DSLOP,IN_DTK!D$5,0),"")</f>
        <v/>
      </c>
      <c r="E64" s="61" t="str">
        <f>IF(ISNA(VLOOKUP($A64,DSLOP,IN_DTK!E$5,0))=FALSE,VLOOKUP($A64,DSLOP,IN_DTK!E$5,0),"")</f>
        <v/>
      </c>
      <c r="F64" s="128" t="str">
        <f>IF(ISNA(VLOOKUP($A64,DSLOP,IN_DTK!F$5,0))=FALSE,VLOOKUP($A64,DSLOP,IN_DTK!F$5,0),"")</f>
        <v/>
      </c>
      <c r="G64" s="77" t="str">
        <f>IF(ISNA(VLOOKUP($A64,DSLOP,IN_DTK!G$5,0))=FALSE,VLOOKUP($A64,DSLOP,IN_DTK!G$5,0),"")</f>
        <v/>
      </c>
      <c r="H64" s="59" t="str">
        <f>IF(ISNA(VLOOKUP($A64,DSLOP,IN_DTK!H$5,0))=FALSE,IF(H$8&lt;&gt;0,VLOOKUP($A64,DSLOP,IN_DTK!H$5,0),""),"")</f>
        <v/>
      </c>
      <c r="I64" s="59" t="str">
        <f>IF(ISNA(VLOOKUP($A64,DSLOP,IN_DTK!I$5,0))=FALSE,IF(I$8&lt;&gt;0,VLOOKUP($A64,DSLOP,IN_DTK!I$5,0),""),"")</f>
        <v/>
      </c>
      <c r="J64" s="59" t="str">
        <f>IF(ISNA(VLOOKUP($A64,DSLOP,IN_DTK!J$5,0))=FALSE,IF(J$8&lt;&gt;0,VLOOKUP($A64,DSLOP,IN_DTK!J$5,0),""),"")</f>
        <v/>
      </c>
      <c r="K64" s="59" t="str">
        <f>IF(ISNA(VLOOKUP($A64,DSLOP,IN_DTK!K$5,0))=FALSE,IF(K$8&lt;&gt;0,VLOOKUP($A64,DSLOP,IN_DTK!K$5,0),""),"")</f>
        <v/>
      </c>
      <c r="L64" s="59" t="str">
        <f>IF(ISNA(VLOOKUP($A64,DSLOP,IN_DTK!L$5,0))=FALSE,IF(L$8&lt;&gt;0,VLOOKUP($A64,DSLOP,IN_DTK!L$5,0),""),"")</f>
        <v/>
      </c>
      <c r="M64" s="59" t="str">
        <f>IF(ISNA(VLOOKUP($A64,DSLOP,IN_DTK!M$5,0))=FALSE,IF(M$8&lt;&gt;0,VLOOKUP($A64,DSLOP,IN_DTK!M$5,0),""),"")</f>
        <v/>
      </c>
      <c r="N64" s="59" t="str">
        <f>IF(ISNA(VLOOKUP($A64,DSLOP,IN_DTK!N$5,0))=FALSE,IF(N$8&lt;&gt;0,VLOOKUP($A64,DSLOP,IN_DTK!N$5,0),""),"")</f>
        <v/>
      </c>
      <c r="O64" s="59" t="str">
        <f>IF(ISNA(VLOOKUP($A64,DSLOP,IN_DTK!O$5,0))=FALSE,IF(O$8&lt;&gt;0,VLOOKUP($A64,DSLOP,IN_DTK!O$5,0),""),"")</f>
        <v/>
      </c>
      <c r="P64" s="59" t="str">
        <f>IF(ISNA(VLOOKUP($A64,DSLOP,IN_DTK!P$5,0))=FALSE,IF(P$8&lt;&gt;0,VLOOKUP($A64,DSLOP,IN_DTK!P$5,0),""),"")</f>
        <v/>
      </c>
      <c r="Q64" s="59" t="str">
        <f>IF(ISNA(VLOOKUP($A64,DSLOP,IN_DTK!Q$5,0))=FALSE,IF(Q$8&lt;&gt;0,VLOOKUP($A64,DSLOP,IN_DTK!Q$5,0),""),"")</f>
        <v/>
      </c>
      <c r="R64" s="95" t="str">
        <f>IF(ISNA(VLOOKUP($A64,DSLOP,IN_DTK!R$5,0))=FALSE,IF(R$8&lt;&gt;0,VLOOKUP($A64,DSLOP,IN_DTK!R$5,0),""),"")</f>
        <v/>
      </c>
      <c r="S64" s="59" t="str">
        <f>IF(ISNA(VLOOKUP($A64,DSLOP,IN_DTK!S$5,0))=FALSE,IF(A$9&lt;&gt;0,VLOOKUP($A64,DSLOP,IN_DTK!S$5,0),""),"")</f>
        <v/>
      </c>
    </row>
    <row r="65" spans="1:19" ht="20.100000000000001" customHeight="1">
      <c r="A65" s="58">
        <v>57</v>
      </c>
      <c r="B65" s="59">
        <v>57</v>
      </c>
      <c r="C65" s="59" t="str">
        <f>IF(ISNA(VLOOKUP($A65,DSLOP,IN_DTK!C$5,0))=FALSE,VLOOKUP($A65,DSLOP,IN_DTK!C$5,0),"")</f>
        <v/>
      </c>
      <c r="D65" s="60" t="str">
        <f>IF(ISNA(VLOOKUP($A65,DSLOP,IN_DTK!D$5,0))=FALSE,VLOOKUP($A65,DSLOP,IN_DTK!D$5,0),"")</f>
        <v/>
      </c>
      <c r="E65" s="61" t="str">
        <f>IF(ISNA(VLOOKUP($A65,DSLOP,IN_DTK!E$5,0))=FALSE,VLOOKUP($A65,DSLOP,IN_DTK!E$5,0),"")</f>
        <v/>
      </c>
      <c r="F65" s="128" t="str">
        <f>IF(ISNA(VLOOKUP($A65,DSLOP,IN_DTK!F$5,0))=FALSE,VLOOKUP($A65,DSLOP,IN_DTK!F$5,0),"")</f>
        <v/>
      </c>
      <c r="G65" s="77" t="str">
        <f>IF(ISNA(VLOOKUP($A65,DSLOP,IN_DTK!G$5,0))=FALSE,VLOOKUP($A65,DSLOP,IN_DTK!G$5,0),"")</f>
        <v/>
      </c>
      <c r="H65" s="59" t="str">
        <f>IF(ISNA(VLOOKUP($A65,DSLOP,IN_DTK!H$5,0))=FALSE,IF(H$8&lt;&gt;0,VLOOKUP($A65,DSLOP,IN_DTK!H$5,0),""),"")</f>
        <v/>
      </c>
      <c r="I65" s="59" t="str">
        <f>IF(ISNA(VLOOKUP($A65,DSLOP,IN_DTK!I$5,0))=FALSE,IF(I$8&lt;&gt;0,VLOOKUP($A65,DSLOP,IN_DTK!I$5,0),""),"")</f>
        <v/>
      </c>
      <c r="J65" s="59" t="str">
        <f>IF(ISNA(VLOOKUP($A65,DSLOP,IN_DTK!J$5,0))=FALSE,IF(J$8&lt;&gt;0,VLOOKUP($A65,DSLOP,IN_DTK!J$5,0),""),"")</f>
        <v/>
      </c>
      <c r="K65" s="59" t="str">
        <f>IF(ISNA(VLOOKUP($A65,DSLOP,IN_DTK!K$5,0))=FALSE,IF(K$8&lt;&gt;0,VLOOKUP($A65,DSLOP,IN_DTK!K$5,0),""),"")</f>
        <v/>
      </c>
      <c r="L65" s="59" t="str">
        <f>IF(ISNA(VLOOKUP($A65,DSLOP,IN_DTK!L$5,0))=FALSE,IF(L$8&lt;&gt;0,VLOOKUP($A65,DSLOP,IN_DTK!L$5,0),""),"")</f>
        <v/>
      </c>
      <c r="M65" s="59" t="str">
        <f>IF(ISNA(VLOOKUP($A65,DSLOP,IN_DTK!M$5,0))=FALSE,IF(M$8&lt;&gt;0,VLOOKUP($A65,DSLOP,IN_DTK!M$5,0),""),"")</f>
        <v/>
      </c>
      <c r="N65" s="59" t="str">
        <f>IF(ISNA(VLOOKUP($A65,DSLOP,IN_DTK!N$5,0))=FALSE,IF(N$8&lt;&gt;0,VLOOKUP($A65,DSLOP,IN_DTK!N$5,0),""),"")</f>
        <v/>
      </c>
      <c r="O65" s="59" t="str">
        <f>IF(ISNA(VLOOKUP($A65,DSLOP,IN_DTK!O$5,0))=FALSE,IF(O$8&lt;&gt;0,VLOOKUP($A65,DSLOP,IN_DTK!O$5,0),""),"")</f>
        <v/>
      </c>
      <c r="P65" s="59" t="str">
        <f>IF(ISNA(VLOOKUP($A65,DSLOP,IN_DTK!P$5,0))=FALSE,IF(P$8&lt;&gt;0,VLOOKUP($A65,DSLOP,IN_DTK!P$5,0),""),"")</f>
        <v/>
      </c>
      <c r="Q65" s="59" t="str">
        <f>IF(ISNA(VLOOKUP($A65,DSLOP,IN_DTK!Q$5,0))=FALSE,IF(Q$8&lt;&gt;0,VLOOKUP($A65,DSLOP,IN_DTK!Q$5,0),""),"")</f>
        <v/>
      </c>
      <c r="R65" s="95" t="str">
        <f>IF(ISNA(VLOOKUP($A65,DSLOP,IN_DTK!R$5,0))=FALSE,IF(R$8&lt;&gt;0,VLOOKUP($A65,DSLOP,IN_DTK!R$5,0),""),"")</f>
        <v/>
      </c>
      <c r="S65" s="59" t="str">
        <f>IF(ISNA(VLOOKUP($A65,DSLOP,IN_DTK!S$5,0))=FALSE,IF(A$9&lt;&gt;0,VLOOKUP($A65,DSLOP,IN_DTK!S$5,0),""),"")</f>
        <v/>
      </c>
    </row>
    <row r="66" spans="1:19" ht="20.100000000000001" customHeight="1">
      <c r="A66" s="58">
        <v>58</v>
      </c>
      <c r="B66" s="59">
        <v>58</v>
      </c>
      <c r="C66" s="59" t="str">
        <f>IF(ISNA(VLOOKUP($A66,DSLOP,IN_DTK!C$5,0))=FALSE,VLOOKUP($A66,DSLOP,IN_DTK!C$5,0),"")</f>
        <v/>
      </c>
      <c r="D66" s="60" t="str">
        <f>IF(ISNA(VLOOKUP($A66,DSLOP,IN_DTK!D$5,0))=FALSE,VLOOKUP($A66,DSLOP,IN_DTK!D$5,0),"")</f>
        <v/>
      </c>
      <c r="E66" s="61" t="str">
        <f>IF(ISNA(VLOOKUP($A66,DSLOP,IN_DTK!E$5,0))=FALSE,VLOOKUP($A66,DSLOP,IN_DTK!E$5,0),"")</f>
        <v/>
      </c>
      <c r="F66" s="128" t="str">
        <f>IF(ISNA(VLOOKUP($A66,DSLOP,IN_DTK!F$5,0))=FALSE,VLOOKUP($A66,DSLOP,IN_DTK!F$5,0),"")</f>
        <v/>
      </c>
      <c r="G66" s="77" t="str">
        <f>IF(ISNA(VLOOKUP($A66,DSLOP,IN_DTK!G$5,0))=FALSE,VLOOKUP($A66,DSLOP,IN_DTK!G$5,0),"")</f>
        <v/>
      </c>
      <c r="H66" s="59" t="str">
        <f>IF(ISNA(VLOOKUP($A66,DSLOP,IN_DTK!H$5,0))=FALSE,IF(H$8&lt;&gt;0,VLOOKUP($A66,DSLOP,IN_DTK!H$5,0),""),"")</f>
        <v/>
      </c>
      <c r="I66" s="59" t="str">
        <f>IF(ISNA(VLOOKUP($A66,DSLOP,IN_DTK!I$5,0))=FALSE,IF(I$8&lt;&gt;0,VLOOKUP($A66,DSLOP,IN_DTK!I$5,0),""),"")</f>
        <v/>
      </c>
      <c r="J66" s="59" t="str">
        <f>IF(ISNA(VLOOKUP($A66,DSLOP,IN_DTK!J$5,0))=FALSE,IF(J$8&lt;&gt;0,VLOOKUP($A66,DSLOP,IN_DTK!J$5,0),""),"")</f>
        <v/>
      </c>
      <c r="K66" s="59" t="str">
        <f>IF(ISNA(VLOOKUP($A66,DSLOP,IN_DTK!K$5,0))=FALSE,IF(K$8&lt;&gt;0,VLOOKUP($A66,DSLOP,IN_DTK!K$5,0),""),"")</f>
        <v/>
      </c>
      <c r="L66" s="59" t="str">
        <f>IF(ISNA(VLOOKUP($A66,DSLOP,IN_DTK!L$5,0))=FALSE,IF(L$8&lt;&gt;0,VLOOKUP($A66,DSLOP,IN_DTK!L$5,0),""),"")</f>
        <v/>
      </c>
      <c r="M66" s="59" t="str">
        <f>IF(ISNA(VLOOKUP($A66,DSLOP,IN_DTK!M$5,0))=FALSE,IF(M$8&lt;&gt;0,VLOOKUP($A66,DSLOP,IN_DTK!M$5,0),""),"")</f>
        <v/>
      </c>
      <c r="N66" s="59" t="str">
        <f>IF(ISNA(VLOOKUP($A66,DSLOP,IN_DTK!N$5,0))=FALSE,IF(N$8&lt;&gt;0,VLOOKUP($A66,DSLOP,IN_DTK!N$5,0),""),"")</f>
        <v/>
      </c>
      <c r="O66" s="59" t="str">
        <f>IF(ISNA(VLOOKUP($A66,DSLOP,IN_DTK!O$5,0))=FALSE,IF(O$8&lt;&gt;0,VLOOKUP($A66,DSLOP,IN_DTK!O$5,0),""),"")</f>
        <v/>
      </c>
      <c r="P66" s="59" t="str">
        <f>IF(ISNA(VLOOKUP($A66,DSLOP,IN_DTK!P$5,0))=FALSE,IF(P$8&lt;&gt;0,VLOOKUP($A66,DSLOP,IN_DTK!P$5,0),""),"")</f>
        <v/>
      </c>
      <c r="Q66" s="59" t="str">
        <f>IF(ISNA(VLOOKUP($A66,DSLOP,IN_DTK!Q$5,0))=FALSE,IF(Q$8&lt;&gt;0,VLOOKUP($A66,DSLOP,IN_DTK!Q$5,0),""),"")</f>
        <v/>
      </c>
      <c r="R66" s="95" t="str">
        <f>IF(ISNA(VLOOKUP($A66,DSLOP,IN_DTK!R$5,0))=FALSE,IF(R$8&lt;&gt;0,VLOOKUP($A66,DSLOP,IN_DTK!R$5,0),""),"")</f>
        <v/>
      </c>
      <c r="S66" s="59" t="str">
        <f>IF(ISNA(VLOOKUP($A66,DSLOP,IN_DTK!S$5,0))=FALSE,IF(A$9&lt;&gt;0,VLOOKUP($A66,DSLOP,IN_DTK!S$5,0),""),"")</f>
        <v/>
      </c>
    </row>
    <row r="67" spans="1:19" ht="20.100000000000001" customHeight="1">
      <c r="A67" s="58">
        <v>59</v>
      </c>
      <c r="B67" s="59">
        <v>59</v>
      </c>
      <c r="C67" s="59" t="str">
        <f>IF(ISNA(VLOOKUP($A67,DSLOP,IN_DTK!C$5,0))=FALSE,VLOOKUP($A67,DSLOP,IN_DTK!C$5,0),"")</f>
        <v/>
      </c>
      <c r="D67" s="60" t="str">
        <f>IF(ISNA(VLOOKUP($A67,DSLOP,IN_DTK!D$5,0))=FALSE,VLOOKUP($A67,DSLOP,IN_DTK!D$5,0),"")</f>
        <v/>
      </c>
      <c r="E67" s="61" t="str">
        <f>IF(ISNA(VLOOKUP($A67,DSLOP,IN_DTK!E$5,0))=FALSE,VLOOKUP($A67,DSLOP,IN_DTK!E$5,0),"")</f>
        <v/>
      </c>
      <c r="F67" s="128" t="str">
        <f>IF(ISNA(VLOOKUP($A67,DSLOP,IN_DTK!F$5,0))=FALSE,VLOOKUP($A67,DSLOP,IN_DTK!F$5,0),"")</f>
        <v/>
      </c>
      <c r="G67" s="77" t="str">
        <f>IF(ISNA(VLOOKUP($A67,DSLOP,IN_DTK!G$5,0))=FALSE,VLOOKUP($A67,DSLOP,IN_DTK!G$5,0),"")</f>
        <v/>
      </c>
      <c r="H67" s="59" t="str">
        <f>IF(ISNA(VLOOKUP($A67,DSLOP,IN_DTK!H$5,0))=FALSE,IF(H$8&lt;&gt;0,VLOOKUP($A67,DSLOP,IN_DTK!H$5,0),""),"")</f>
        <v/>
      </c>
      <c r="I67" s="59" t="str">
        <f>IF(ISNA(VLOOKUP($A67,DSLOP,IN_DTK!I$5,0))=FALSE,IF(I$8&lt;&gt;0,VLOOKUP($A67,DSLOP,IN_DTK!I$5,0),""),"")</f>
        <v/>
      </c>
      <c r="J67" s="59" t="str">
        <f>IF(ISNA(VLOOKUP($A67,DSLOP,IN_DTK!J$5,0))=FALSE,IF(J$8&lt;&gt;0,VLOOKUP($A67,DSLOP,IN_DTK!J$5,0),""),"")</f>
        <v/>
      </c>
      <c r="K67" s="59" t="str">
        <f>IF(ISNA(VLOOKUP($A67,DSLOP,IN_DTK!K$5,0))=FALSE,IF(K$8&lt;&gt;0,VLOOKUP($A67,DSLOP,IN_DTK!K$5,0),""),"")</f>
        <v/>
      </c>
      <c r="L67" s="59" t="str">
        <f>IF(ISNA(VLOOKUP($A67,DSLOP,IN_DTK!L$5,0))=FALSE,IF(L$8&lt;&gt;0,VLOOKUP($A67,DSLOP,IN_DTK!L$5,0),""),"")</f>
        <v/>
      </c>
      <c r="M67" s="59" t="str">
        <f>IF(ISNA(VLOOKUP($A67,DSLOP,IN_DTK!M$5,0))=FALSE,IF(M$8&lt;&gt;0,VLOOKUP($A67,DSLOP,IN_DTK!M$5,0),""),"")</f>
        <v/>
      </c>
      <c r="N67" s="59" t="str">
        <f>IF(ISNA(VLOOKUP($A67,DSLOP,IN_DTK!N$5,0))=FALSE,IF(N$8&lt;&gt;0,VLOOKUP($A67,DSLOP,IN_DTK!N$5,0),""),"")</f>
        <v/>
      </c>
      <c r="O67" s="59" t="str">
        <f>IF(ISNA(VLOOKUP($A67,DSLOP,IN_DTK!O$5,0))=FALSE,IF(O$8&lt;&gt;0,VLOOKUP($A67,DSLOP,IN_DTK!O$5,0),""),"")</f>
        <v/>
      </c>
      <c r="P67" s="59" t="str">
        <f>IF(ISNA(VLOOKUP($A67,DSLOP,IN_DTK!P$5,0))=FALSE,IF(P$8&lt;&gt;0,VLOOKUP($A67,DSLOP,IN_DTK!P$5,0),""),"")</f>
        <v/>
      </c>
      <c r="Q67" s="59" t="str">
        <f>IF(ISNA(VLOOKUP($A67,DSLOP,IN_DTK!Q$5,0))=FALSE,IF(Q$8&lt;&gt;0,VLOOKUP($A67,DSLOP,IN_DTK!Q$5,0),""),"")</f>
        <v/>
      </c>
      <c r="R67" s="95" t="str">
        <f>IF(ISNA(VLOOKUP($A67,DSLOP,IN_DTK!R$5,0))=FALSE,IF(R$8&lt;&gt;0,VLOOKUP($A67,DSLOP,IN_DTK!R$5,0),""),"")</f>
        <v/>
      </c>
      <c r="S67" s="59" t="str">
        <f>IF(ISNA(VLOOKUP($A67,DSLOP,IN_DTK!S$5,0))=FALSE,IF(A$9&lt;&gt;0,VLOOKUP($A67,DSLOP,IN_DTK!S$5,0),""),"")</f>
        <v/>
      </c>
    </row>
    <row r="68" spans="1:19" ht="20.100000000000001" customHeight="1">
      <c r="A68" s="58">
        <v>60</v>
      </c>
      <c r="B68" s="59">
        <v>60</v>
      </c>
      <c r="C68" s="59" t="str">
        <f>IF(ISNA(VLOOKUP($A68,DSLOP,IN_DTK!C$5,0))=FALSE,VLOOKUP($A68,DSLOP,IN_DTK!C$5,0),"")</f>
        <v/>
      </c>
      <c r="D68" s="60" t="str">
        <f>IF(ISNA(VLOOKUP($A68,DSLOP,IN_DTK!D$5,0))=FALSE,VLOOKUP($A68,DSLOP,IN_DTK!D$5,0),"")</f>
        <v/>
      </c>
      <c r="E68" s="61" t="str">
        <f>IF(ISNA(VLOOKUP($A68,DSLOP,IN_DTK!E$5,0))=FALSE,VLOOKUP($A68,DSLOP,IN_DTK!E$5,0),"")</f>
        <v/>
      </c>
      <c r="F68" s="128" t="str">
        <f>IF(ISNA(VLOOKUP($A68,DSLOP,IN_DTK!F$5,0))=FALSE,VLOOKUP($A68,DSLOP,IN_DTK!F$5,0),"")</f>
        <v/>
      </c>
      <c r="G68" s="77" t="str">
        <f>IF(ISNA(VLOOKUP($A68,DSLOP,IN_DTK!G$5,0))=FALSE,VLOOKUP($A68,DSLOP,IN_DTK!G$5,0),"")</f>
        <v/>
      </c>
      <c r="H68" s="59" t="str">
        <f>IF(ISNA(VLOOKUP($A68,DSLOP,IN_DTK!H$5,0))=FALSE,IF(H$8&lt;&gt;0,VLOOKUP($A68,DSLOP,IN_DTK!H$5,0),""),"")</f>
        <v/>
      </c>
      <c r="I68" s="59" t="str">
        <f>IF(ISNA(VLOOKUP($A68,DSLOP,IN_DTK!I$5,0))=FALSE,IF(I$8&lt;&gt;0,VLOOKUP($A68,DSLOP,IN_DTK!I$5,0),""),"")</f>
        <v/>
      </c>
      <c r="J68" s="59" t="str">
        <f>IF(ISNA(VLOOKUP($A68,DSLOP,IN_DTK!J$5,0))=FALSE,IF(J$8&lt;&gt;0,VLOOKUP($A68,DSLOP,IN_DTK!J$5,0),""),"")</f>
        <v/>
      </c>
      <c r="K68" s="59" t="str">
        <f>IF(ISNA(VLOOKUP($A68,DSLOP,IN_DTK!K$5,0))=FALSE,IF(K$8&lt;&gt;0,VLOOKUP($A68,DSLOP,IN_DTK!K$5,0),""),"")</f>
        <v/>
      </c>
      <c r="L68" s="59" t="str">
        <f>IF(ISNA(VLOOKUP($A68,DSLOP,IN_DTK!L$5,0))=FALSE,IF(L$8&lt;&gt;0,VLOOKUP($A68,DSLOP,IN_DTK!L$5,0),""),"")</f>
        <v/>
      </c>
      <c r="M68" s="59" t="str">
        <f>IF(ISNA(VLOOKUP($A68,DSLOP,IN_DTK!M$5,0))=FALSE,IF(M$8&lt;&gt;0,VLOOKUP($A68,DSLOP,IN_DTK!M$5,0),""),"")</f>
        <v/>
      </c>
      <c r="N68" s="59" t="str">
        <f>IF(ISNA(VLOOKUP($A68,DSLOP,IN_DTK!N$5,0))=FALSE,IF(N$8&lt;&gt;0,VLOOKUP($A68,DSLOP,IN_DTK!N$5,0),""),"")</f>
        <v/>
      </c>
      <c r="O68" s="59" t="str">
        <f>IF(ISNA(VLOOKUP($A68,DSLOP,IN_DTK!O$5,0))=FALSE,IF(O$8&lt;&gt;0,VLOOKUP($A68,DSLOP,IN_DTK!O$5,0),""),"")</f>
        <v/>
      </c>
      <c r="P68" s="59" t="str">
        <f>IF(ISNA(VLOOKUP($A68,DSLOP,IN_DTK!P$5,0))=FALSE,IF(P$8&lt;&gt;0,VLOOKUP($A68,DSLOP,IN_DTK!P$5,0),""),"")</f>
        <v/>
      </c>
      <c r="Q68" s="59" t="str">
        <f>IF(ISNA(VLOOKUP($A68,DSLOP,IN_DTK!Q$5,0))=FALSE,IF(Q$8&lt;&gt;0,VLOOKUP($A68,DSLOP,IN_DTK!Q$5,0),""),"")</f>
        <v/>
      </c>
      <c r="R68" s="95" t="str">
        <f>IF(ISNA(VLOOKUP($A68,DSLOP,IN_DTK!R$5,0))=FALSE,IF(R$8&lt;&gt;0,VLOOKUP($A68,DSLOP,IN_DTK!R$5,0),""),"")</f>
        <v/>
      </c>
      <c r="S68" s="59" t="str">
        <f>IF(ISNA(VLOOKUP($A68,DSLOP,IN_DTK!S$5,0))=FALSE,IF(A$9&lt;&gt;0,VLOOKUP($A68,DSLOP,IN_DTK!S$5,0),""),"")</f>
        <v/>
      </c>
    </row>
    <row r="69" spans="1:19" ht="20.100000000000001" customHeight="1">
      <c r="A69" s="58">
        <v>61</v>
      </c>
      <c r="B69" s="59">
        <v>61</v>
      </c>
      <c r="C69" s="59" t="str">
        <f>IF(ISNA(VLOOKUP($A69,DSLOP,IN_DTK!C$5,0))=FALSE,VLOOKUP($A69,DSLOP,IN_DTK!C$5,0),"")</f>
        <v/>
      </c>
      <c r="D69" s="60" t="str">
        <f>IF(ISNA(VLOOKUP($A69,DSLOP,IN_DTK!D$5,0))=FALSE,VLOOKUP($A69,DSLOP,IN_DTK!D$5,0),"")</f>
        <v/>
      </c>
      <c r="E69" s="61" t="str">
        <f>IF(ISNA(VLOOKUP($A69,DSLOP,IN_DTK!E$5,0))=FALSE,VLOOKUP($A69,DSLOP,IN_DTK!E$5,0),"")</f>
        <v/>
      </c>
      <c r="F69" s="128" t="str">
        <f>IF(ISNA(VLOOKUP($A69,DSLOP,IN_DTK!F$5,0))=FALSE,VLOOKUP($A69,DSLOP,IN_DTK!F$5,0),"")</f>
        <v/>
      </c>
      <c r="G69" s="77" t="str">
        <f>IF(ISNA(VLOOKUP($A69,DSLOP,IN_DTK!G$5,0))=FALSE,VLOOKUP($A69,DSLOP,IN_DTK!G$5,0),"")</f>
        <v/>
      </c>
      <c r="H69" s="59" t="str">
        <f>IF(ISNA(VLOOKUP($A69,DSLOP,IN_DTK!H$5,0))=FALSE,IF(H$8&lt;&gt;0,VLOOKUP($A69,DSLOP,IN_DTK!H$5,0),""),"")</f>
        <v/>
      </c>
      <c r="I69" s="59" t="str">
        <f>IF(ISNA(VLOOKUP($A69,DSLOP,IN_DTK!I$5,0))=FALSE,IF(I$8&lt;&gt;0,VLOOKUP($A69,DSLOP,IN_DTK!I$5,0),""),"")</f>
        <v/>
      </c>
      <c r="J69" s="59" t="str">
        <f>IF(ISNA(VLOOKUP($A69,DSLOP,IN_DTK!J$5,0))=FALSE,IF(J$8&lt;&gt;0,VLOOKUP($A69,DSLOP,IN_DTK!J$5,0),""),"")</f>
        <v/>
      </c>
      <c r="K69" s="59" t="str">
        <f>IF(ISNA(VLOOKUP($A69,DSLOP,IN_DTK!K$5,0))=FALSE,IF(K$8&lt;&gt;0,VLOOKUP($A69,DSLOP,IN_DTK!K$5,0),""),"")</f>
        <v/>
      </c>
      <c r="L69" s="59" t="str">
        <f>IF(ISNA(VLOOKUP($A69,DSLOP,IN_DTK!L$5,0))=FALSE,IF(L$8&lt;&gt;0,VLOOKUP($A69,DSLOP,IN_DTK!L$5,0),""),"")</f>
        <v/>
      </c>
      <c r="M69" s="59" t="str">
        <f>IF(ISNA(VLOOKUP($A69,DSLOP,IN_DTK!M$5,0))=FALSE,IF(M$8&lt;&gt;0,VLOOKUP($A69,DSLOP,IN_DTK!M$5,0),""),"")</f>
        <v/>
      </c>
      <c r="N69" s="59" t="str">
        <f>IF(ISNA(VLOOKUP($A69,DSLOP,IN_DTK!N$5,0))=FALSE,IF(N$8&lt;&gt;0,VLOOKUP($A69,DSLOP,IN_DTK!N$5,0),""),"")</f>
        <v/>
      </c>
      <c r="O69" s="59" t="str">
        <f>IF(ISNA(VLOOKUP($A69,DSLOP,IN_DTK!O$5,0))=FALSE,IF(O$8&lt;&gt;0,VLOOKUP($A69,DSLOP,IN_DTK!O$5,0),""),"")</f>
        <v/>
      </c>
      <c r="P69" s="59" t="str">
        <f>IF(ISNA(VLOOKUP($A69,DSLOP,IN_DTK!P$5,0))=FALSE,IF(P$8&lt;&gt;0,VLOOKUP($A69,DSLOP,IN_DTK!P$5,0),""),"")</f>
        <v/>
      </c>
      <c r="Q69" s="59" t="str">
        <f>IF(ISNA(VLOOKUP($A69,DSLOP,IN_DTK!Q$5,0))=FALSE,IF(Q$8&lt;&gt;0,VLOOKUP($A69,DSLOP,IN_DTK!Q$5,0),""),"")</f>
        <v/>
      </c>
      <c r="R69" s="95" t="str">
        <f>IF(ISNA(VLOOKUP($A69,DSLOP,IN_DTK!R$5,0))=FALSE,IF(R$8&lt;&gt;0,VLOOKUP($A69,DSLOP,IN_DTK!R$5,0),""),"")</f>
        <v/>
      </c>
      <c r="S69" s="59" t="str">
        <f>IF(ISNA(VLOOKUP($A69,DSLOP,IN_DTK!S$5,0))=FALSE,IF(A$9&lt;&gt;0,VLOOKUP($A69,DSLOP,IN_DTK!S$5,0),""),"")</f>
        <v/>
      </c>
    </row>
    <row r="70" spans="1:19" ht="20.100000000000001" customHeight="1">
      <c r="A70" s="58">
        <v>62</v>
      </c>
      <c r="B70" s="59">
        <v>62</v>
      </c>
      <c r="C70" s="59" t="str">
        <f>IF(ISNA(VLOOKUP($A70,DSLOP,IN_DTK!C$5,0))=FALSE,VLOOKUP($A70,DSLOP,IN_DTK!C$5,0),"")</f>
        <v/>
      </c>
      <c r="D70" s="60" t="str">
        <f>IF(ISNA(VLOOKUP($A70,DSLOP,IN_DTK!D$5,0))=FALSE,VLOOKUP($A70,DSLOP,IN_DTK!D$5,0),"")</f>
        <v/>
      </c>
      <c r="E70" s="61" t="str">
        <f>IF(ISNA(VLOOKUP($A70,DSLOP,IN_DTK!E$5,0))=FALSE,VLOOKUP($A70,DSLOP,IN_DTK!E$5,0),"")</f>
        <v/>
      </c>
      <c r="F70" s="128" t="str">
        <f>IF(ISNA(VLOOKUP($A70,DSLOP,IN_DTK!F$5,0))=FALSE,VLOOKUP($A70,DSLOP,IN_DTK!F$5,0),"")</f>
        <v/>
      </c>
      <c r="G70" s="77" t="str">
        <f>IF(ISNA(VLOOKUP($A70,DSLOP,IN_DTK!G$5,0))=FALSE,VLOOKUP($A70,DSLOP,IN_DTK!G$5,0),"")</f>
        <v/>
      </c>
      <c r="H70" s="59" t="str">
        <f>IF(ISNA(VLOOKUP($A70,DSLOP,IN_DTK!H$5,0))=FALSE,IF(H$8&lt;&gt;0,VLOOKUP($A70,DSLOP,IN_DTK!H$5,0),""),"")</f>
        <v/>
      </c>
      <c r="I70" s="59" t="str">
        <f>IF(ISNA(VLOOKUP($A70,DSLOP,IN_DTK!I$5,0))=FALSE,IF(I$8&lt;&gt;0,VLOOKUP($A70,DSLOP,IN_DTK!I$5,0),""),"")</f>
        <v/>
      </c>
      <c r="J70" s="59" t="str">
        <f>IF(ISNA(VLOOKUP($A70,DSLOP,IN_DTK!J$5,0))=FALSE,IF(J$8&lt;&gt;0,VLOOKUP($A70,DSLOP,IN_DTK!J$5,0),""),"")</f>
        <v/>
      </c>
      <c r="K70" s="59" t="str">
        <f>IF(ISNA(VLOOKUP($A70,DSLOP,IN_DTK!K$5,0))=FALSE,IF(K$8&lt;&gt;0,VLOOKUP($A70,DSLOP,IN_DTK!K$5,0),""),"")</f>
        <v/>
      </c>
      <c r="L70" s="59" t="str">
        <f>IF(ISNA(VLOOKUP($A70,DSLOP,IN_DTK!L$5,0))=FALSE,IF(L$8&lt;&gt;0,VLOOKUP($A70,DSLOP,IN_DTK!L$5,0),""),"")</f>
        <v/>
      </c>
      <c r="M70" s="59" t="str">
        <f>IF(ISNA(VLOOKUP($A70,DSLOP,IN_DTK!M$5,0))=FALSE,IF(M$8&lt;&gt;0,VLOOKUP($A70,DSLOP,IN_DTK!M$5,0),""),"")</f>
        <v/>
      </c>
      <c r="N70" s="59" t="str">
        <f>IF(ISNA(VLOOKUP($A70,DSLOP,IN_DTK!N$5,0))=FALSE,IF(N$8&lt;&gt;0,VLOOKUP($A70,DSLOP,IN_DTK!N$5,0),""),"")</f>
        <v/>
      </c>
      <c r="O70" s="59" t="str">
        <f>IF(ISNA(VLOOKUP($A70,DSLOP,IN_DTK!O$5,0))=FALSE,IF(O$8&lt;&gt;0,VLOOKUP($A70,DSLOP,IN_DTK!O$5,0),""),"")</f>
        <v/>
      </c>
      <c r="P70" s="59" t="str">
        <f>IF(ISNA(VLOOKUP($A70,DSLOP,IN_DTK!P$5,0))=FALSE,IF(P$8&lt;&gt;0,VLOOKUP($A70,DSLOP,IN_DTK!P$5,0),""),"")</f>
        <v/>
      </c>
      <c r="Q70" s="59" t="str">
        <f>IF(ISNA(VLOOKUP($A70,DSLOP,IN_DTK!Q$5,0))=FALSE,IF(Q$8&lt;&gt;0,VLOOKUP($A70,DSLOP,IN_DTK!Q$5,0),""),"")</f>
        <v/>
      </c>
      <c r="R70" s="95" t="str">
        <f>IF(ISNA(VLOOKUP($A70,DSLOP,IN_DTK!R$5,0))=FALSE,IF(R$8&lt;&gt;0,VLOOKUP($A70,DSLOP,IN_DTK!R$5,0),""),"")</f>
        <v/>
      </c>
      <c r="S70" s="59" t="str">
        <f>IF(ISNA(VLOOKUP($A70,DSLOP,IN_DTK!S$5,0))=FALSE,IF(A$9&lt;&gt;0,VLOOKUP($A70,DSLOP,IN_DTK!S$5,0),""),"")</f>
        <v/>
      </c>
    </row>
    <row r="71" spans="1:19" ht="20.100000000000001" customHeight="1">
      <c r="A71" s="58">
        <v>63</v>
      </c>
      <c r="B71" s="59">
        <v>63</v>
      </c>
      <c r="C71" s="59" t="str">
        <f>IF(ISNA(VLOOKUP($A71,DSLOP,IN_DTK!C$5,0))=FALSE,VLOOKUP($A71,DSLOP,IN_DTK!C$5,0),"")</f>
        <v/>
      </c>
      <c r="D71" s="60" t="str">
        <f>IF(ISNA(VLOOKUP($A71,DSLOP,IN_DTK!D$5,0))=FALSE,VLOOKUP($A71,DSLOP,IN_DTK!D$5,0),"")</f>
        <v/>
      </c>
      <c r="E71" s="61" t="str">
        <f>IF(ISNA(VLOOKUP($A71,DSLOP,IN_DTK!E$5,0))=FALSE,VLOOKUP($A71,DSLOP,IN_DTK!E$5,0),"")</f>
        <v/>
      </c>
      <c r="F71" s="128" t="str">
        <f>IF(ISNA(VLOOKUP($A71,DSLOP,IN_DTK!F$5,0))=FALSE,VLOOKUP($A71,DSLOP,IN_DTK!F$5,0),"")</f>
        <v/>
      </c>
      <c r="G71" s="77" t="str">
        <f>IF(ISNA(VLOOKUP($A71,DSLOP,IN_DTK!G$5,0))=FALSE,VLOOKUP($A71,DSLOP,IN_DTK!G$5,0),"")</f>
        <v/>
      </c>
      <c r="H71" s="59" t="str">
        <f>IF(ISNA(VLOOKUP($A71,DSLOP,IN_DTK!H$5,0))=FALSE,IF(H$8&lt;&gt;0,VLOOKUP($A71,DSLOP,IN_DTK!H$5,0),""),"")</f>
        <v/>
      </c>
      <c r="I71" s="59" t="str">
        <f>IF(ISNA(VLOOKUP($A71,DSLOP,IN_DTK!I$5,0))=FALSE,IF(I$8&lt;&gt;0,VLOOKUP($A71,DSLOP,IN_DTK!I$5,0),""),"")</f>
        <v/>
      </c>
      <c r="J71" s="59" t="str">
        <f>IF(ISNA(VLOOKUP($A71,DSLOP,IN_DTK!J$5,0))=FALSE,IF(J$8&lt;&gt;0,VLOOKUP($A71,DSLOP,IN_DTK!J$5,0),""),"")</f>
        <v/>
      </c>
      <c r="K71" s="59" t="str">
        <f>IF(ISNA(VLOOKUP($A71,DSLOP,IN_DTK!K$5,0))=FALSE,IF(K$8&lt;&gt;0,VLOOKUP($A71,DSLOP,IN_DTK!K$5,0),""),"")</f>
        <v/>
      </c>
      <c r="L71" s="59" t="str">
        <f>IF(ISNA(VLOOKUP($A71,DSLOP,IN_DTK!L$5,0))=FALSE,IF(L$8&lt;&gt;0,VLOOKUP($A71,DSLOP,IN_DTK!L$5,0),""),"")</f>
        <v/>
      </c>
      <c r="M71" s="59" t="str">
        <f>IF(ISNA(VLOOKUP($A71,DSLOP,IN_DTK!M$5,0))=FALSE,IF(M$8&lt;&gt;0,VLOOKUP($A71,DSLOP,IN_DTK!M$5,0),""),"")</f>
        <v/>
      </c>
      <c r="N71" s="59" t="str">
        <f>IF(ISNA(VLOOKUP($A71,DSLOP,IN_DTK!N$5,0))=FALSE,IF(N$8&lt;&gt;0,VLOOKUP($A71,DSLOP,IN_DTK!N$5,0),""),"")</f>
        <v/>
      </c>
      <c r="O71" s="59" t="str">
        <f>IF(ISNA(VLOOKUP($A71,DSLOP,IN_DTK!O$5,0))=FALSE,IF(O$8&lt;&gt;0,VLOOKUP($A71,DSLOP,IN_DTK!O$5,0),""),"")</f>
        <v/>
      </c>
      <c r="P71" s="59" t="str">
        <f>IF(ISNA(VLOOKUP($A71,DSLOP,IN_DTK!P$5,0))=FALSE,IF(P$8&lt;&gt;0,VLOOKUP($A71,DSLOP,IN_DTK!P$5,0),""),"")</f>
        <v/>
      </c>
      <c r="Q71" s="59" t="str">
        <f>IF(ISNA(VLOOKUP($A71,DSLOP,IN_DTK!Q$5,0))=FALSE,IF(Q$8&lt;&gt;0,VLOOKUP($A71,DSLOP,IN_DTK!Q$5,0),""),"")</f>
        <v/>
      </c>
      <c r="R71" s="95" t="str">
        <f>IF(ISNA(VLOOKUP($A71,DSLOP,IN_DTK!R$5,0))=FALSE,IF(R$8&lt;&gt;0,VLOOKUP($A71,DSLOP,IN_DTK!R$5,0),""),"")</f>
        <v/>
      </c>
      <c r="S71" s="59" t="str">
        <f>IF(ISNA(VLOOKUP($A71,DSLOP,IN_DTK!S$5,0))=FALSE,IF(A$9&lt;&gt;0,VLOOKUP($A71,DSLOP,IN_DTK!S$5,0),""),"")</f>
        <v/>
      </c>
    </row>
    <row r="72" spans="1:19" ht="20.100000000000001" customHeight="1">
      <c r="A72" s="58">
        <v>64</v>
      </c>
      <c r="B72" s="59">
        <v>64</v>
      </c>
      <c r="C72" s="59" t="str">
        <f>IF(ISNA(VLOOKUP($A72,DSLOP,IN_DTK!C$5,0))=FALSE,VLOOKUP($A72,DSLOP,IN_DTK!C$5,0),"")</f>
        <v/>
      </c>
      <c r="D72" s="60" t="str">
        <f>IF(ISNA(VLOOKUP($A72,DSLOP,IN_DTK!D$5,0))=FALSE,VLOOKUP($A72,DSLOP,IN_DTK!D$5,0),"")</f>
        <v/>
      </c>
      <c r="E72" s="61" t="str">
        <f>IF(ISNA(VLOOKUP($A72,DSLOP,IN_DTK!E$5,0))=FALSE,VLOOKUP($A72,DSLOP,IN_DTK!E$5,0),"")</f>
        <v/>
      </c>
      <c r="F72" s="128" t="str">
        <f>IF(ISNA(VLOOKUP($A72,DSLOP,IN_DTK!F$5,0))=FALSE,VLOOKUP($A72,DSLOP,IN_DTK!F$5,0),"")</f>
        <v/>
      </c>
      <c r="G72" s="77" t="str">
        <f>IF(ISNA(VLOOKUP($A72,DSLOP,IN_DTK!G$5,0))=FALSE,VLOOKUP($A72,DSLOP,IN_DTK!G$5,0),"")</f>
        <v/>
      </c>
      <c r="H72" s="59" t="str">
        <f>IF(ISNA(VLOOKUP($A72,DSLOP,IN_DTK!H$5,0))=FALSE,IF(H$8&lt;&gt;0,VLOOKUP($A72,DSLOP,IN_DTK!H$5,0),""),"")</f>
        <v/>
      </c>
      <c r="I72" s="59" t="str">
        <f>IF(ISNA(VLOOKUP($A72,DSLOP,IN_DTK!I$5,0))=FALSE,IF(I$8&lt;&gt;0,VLOOKUP($A72,DSLOP,IN_DTK!I$5,0),""),"")</f>
        <v/>
      </c>
      <c r="J72" s="59" t="str">
        <f>IF(ISNA(VLOOKUP($A72,DSLOP,IN_DTK!J$5,0))=FALSE,IF(J$8&lt;&gt;0,VLOOKUP($A72,DSLOP,IN_DTK!J$5,0),""),"")</f>
        <v/>
      </c>
      <c r="K72" s="59" t="str">
        <f>IF(ISNA(VLOOKUP($A72,DSLOP,IN_DTK!K$5,0))=FALSE,IF(K$8&lt;&gt;0,VLOOKUP($A72,DSLOP,IN_DTK!K$5,0),""),"")</f>
        <v/>
      </c>
      <c r="L72" s="59" t="str">
        <f>IF(ISNA(VLOOKUP($A72,DSLOP,IN_DTK!L$5,0))=FALSE,IF(L$8&lt;&gt;0,VLOOKUP($A72,DSLOP,IN_DTK!L$5,0),""),"")</f>
        <v/>
      </c>
      <c r="M72" s="59" t="str">
        <f>IF(ISNA(VLOOKUP($A72,DSLOP,IN_DTK!M$5,0))=FALSE,IF(M$8&lt;&gt;0,VLOOKUP($A72,DSLOP,IN_DTK!M$5,0),""),"")</f>
        <v/>
      </c>
      <c r="N72" s="59" t="str">
        <f>IF(ISNA(VLOOKUP($A72,DSLOP,IN_DTK!N$5,0))=FALSE,IF(N$8&lt;&gt;0,VLOOKUP($A72,DSLOP,IN_DTK!N$5,0),""),"")</f>
        <v/>
      </c>
      <c r="O72" s="59" t="str">
        <f>IF(ISNA(VLOOKUP($A72,DSLOP,IN_DTK!O$5,0))=FALSE,IF(O$8&lt;&gt;0,VLOOKUP($A72,DSLOP,IN_DTK!O$5,0),""),"")</f>
        <v/>
      </c>
      <c r="P72" s="59" t="str">
        <f>IF(ISNA(VLOOKUP($A72,DSLOP,IN_DTK!P$5,0))=FALSE,IF(P$8&lt;&gt;0,VLOOKUP($A72,DSLOP,IN_DTK!P$5,0),""),"")</f>
        <v/>
      </c>
      <c r="Q72" s="59" t="str">
        <f>IF(ISNA(VLOOKUP($A72,DSLOP,IN_DTK!Q$5,0))=FALSE,IF(Q$8&lt;&gt;0,VLOOKUP($A72,DSLOP,IN_DTK!Q$5,0),""),"")</f>
        <v/>
      </c>
      <c r="R72" s="95" t="str">
        <f>IF(ISNA(VLOOKUP($A72,DSLOP,IN_DTK!R$5,0))=FALSE,IF(R$8&lt;&gt;0,VLOOKUP($A72,DSLOP,IN_DTK!R$5,0),""),"")</f>
        <v/>
      </c>
      <c r="S72" s="59" t="str">
        <f>IF(ISNA(VLOOKUP($A72,DSLOP,IN_DTK!S$5,0))=FALSE,IF(A$9&lt;&gt;0,VLOOKUP($A72,DSLOP,IN_DTK!S$5,0),""),"")</f>
        <v/>
      </c>
    </row>
    <row r="73" spans="1:19" ht="20.100000000000001" customHeight="1">
      <c r="A73" s="58">
        <v>65</v>
      </c>
      <c r="B73" s="59">
        <v>65</v>
      </c>
      <c r="C73" s="59" t="str">
        <f>IF(ISNA(VLOOKUP($A73,DSLOP,IN_DTK!C$5,0))=FALSE,VLOOKUP($A73,DSLOP,IN_DTK!C$5,0),"")</f>
        <v/>
      </c>
      <c r="D73" s="60" t="str">
        <f>IF(ISNA(VLOOKUP($A73,DSLOP,IN_DTK!D$5,0))=FALSE,VLOOKUP($A73,DSLOP,IN_DTK!D$5,0),"")</f>
        <v/>
      </c>
      <c r="E73" s="61" t="str">
        <f>IF(ISNA(VLOOKUP($A73,DSLOP,IN_DTK!E$5,0))=FALSE,VLOOKUP($A73,DSLOP,IN_DTK!E$5,0),"")</f>
        <v/>
      </c>
      <c r="F73" s="128" t="str">
        <f>IF(ISNA(VLOOKUP($A73,DSLOP,IN_DTK!F$5,0))=FALSE,VLOOKUP($A73,DSLOP,IN_DTK!F$5,0),"")</f>
        <v/>
      </c>
      <c r="G73" s="77" t="str">
        <f>IF(ISNA(VLOOKUP($A73,DSLOP,IN_DTK!G$5,0))=FALSE,VLOOKUP($A73,DSLOP,IN_DTK!G$5,0),"")</f>
        <v/>
      </c>
      <c r="H73" s="59" t="str">
        <f>IF(ISNA(VLOOKUP($A73,DSLOP,IN_DTK!H$5,0))=FALSE,IF(H$8&lt;&gt;0,VLOOKUP($A73,DSLOP,IN_DTK!H$5,0),""),"")</f>
        <v/>
      </c>
      <c r="I73" s="59" t="str">
        <f>IF(ISNA(VLOOKUP($A73,DSLOP,IN_DTK!I$5,0))=FALSE,IF(I$8&lt;&gt;0,VLOOKUP($A73,DSLOP,IN_DTK!I$5,0),""),"")</f>
        <v/>
      </c>
      <c r="J73" s="59" t="str">
        <f>IF(ISNA(VLOOKUP($A73,DSLOP,IN_DTK!J$5,0))=FALSE,IF(J$8&lt;&gt;0,VLOOKUP($A73,DSLOP,IN_DTK!J$5,0),""),"")</f>
        <v/>
      </c>
      <c r="K73" s="59" t="str">
        <f>IF(ISNA(VLOOKUP($A73,DSLOP,IN_DTK!K$5,0))=FALSE,IF(K$8&lt;&gt;0,VLOOKUP($A73,DSLOP,IN_DTK!K$5,0),""),"")</f>
        <v/>
      </c>
      <c r="L73" s="59" t="str">
        <f>IF(ISNA(VLOOKUP($A73,DSLOP,IN_DTK!L$5,0))=FALSE,IF(L$8&lt;&gt;0,VLOOKUP($A73,DSLOP,IN_DTK!L$5,0),""),"")</f>
        <v/>
      </c>
      <c r="M73" s="59" t="str">
        <f>IF(ISNA(VLOOKUP($A73,DSLOP,IN_DTK!M$5,0))=FALSE,IF(M$8&lt;&gt;0,VLOOKUP($A73,DSLOP,IN_DTK!M$5,0),""),"")</f>
        <v/>
      </c>
      <c r="N73" s="59" t="str">
        <f>IF(ISNA(VLOOKUP($A73,DSLOP,IN_DTK!N$5,0))=FALSE,IF(N$8&lt;&gt;0,VLOOKUP($A73,DSLOP,IN_DTK!N$5,0),""),"")</f>
        <v/>
      </c>
      <c r="O73" s="59" t="str">
        <f>IF(ISNA(VLOOKUP($A73,DSLOP,IN_DTK!O$5,0))=FALSE,IF(O$8&lt;&gt;0,VLOOKUP($A73,DSLOP,IN_DTK!O$5,0),""),"")</f>
        <v/>
      </c>
      <c r="P73" s="59" t="str">
        <f>IF(ISNA(VLOOKUP($A73,DSLOP,IN_DTK!P$5,0))=FALSE,IF(P$8&lt;&gt;0,VLOOKUP($A73,DSLOP,IN_DTK!P$5,0),""),"")</f>
        <v/>
      </c>
      <c r="Q73" s="59" t="str">
        <f>IF(ISNA(VLOOKUP($A73,DSLOP,IN_DTK!Q$5,0))=FALSE,IF(Q$8&lt;&gt;0,VLOOKUP($A73,DSLOP,IN_DTK!Q$5,0),""),"")</f>
        <v/>
      </c>
      <c r="R73" s="95" t="str">
        <f>IF(ISNA(VLOOKUP($A73,DSLOP,IN_DTK!R$5,0))=FALSE,IF(R$8&lt;&gt;0,VLOOKUP($A73,DSLOP,IN_DTK!R$5,0),""),"")</f>
        <v/>
      </c>
      <c r="S73" s="59" t="str">
        <f>IF(ISNA(VLOOKUP($A73,DSLOP,IN_DTK!S$5,0))=FALSE,IF(A$9&lt;&gt;0,VLOOKUP($A73,DSLOP,IN_DTK!S$5,0),""),"")</f>
        <v/>
      </c>
    </row>
    <row r="74" spans="1:19" ht="20.100000000000001" customHeight="1">
      <c r="A74" s="58">
        <v>66</v>
      </c>
      <c r="B74" s="59">
        <v>66</v>
      </c>
      <c r="C74" s="59" t="str">
        <f>IF(ISNA(VLOOKUP($A74,DSLOP,IN_DTK!C$5,0))=FALSE,VLOOKUP($A74,DSLOP,IN_DTK!C$5,0),"")</f>
        <v/>
      </c>
      <c r="D74" s="60" t="str">
        <f>IF(ISNA(VLOOKUP($A74,DSLOP,IN_DTK!D$5,0))=FALSE,VLOOKUP($A74,DSLOP,IN_DTK!D$5,0),"")</f>
        <v/>
      </c>
      <c r="E74" s="61" t="str">
        <f>IF(ISNA(VLOOKUP($A74,DSLOP,IN_DTK!E$5,0))=FALSE,VLOOKUP($A74,DSLOP,IN_DTK!E$5,0),"")</f>
        <v/>
      </c>
      <c r="F74" s="128" t="str">
        <f>IF(ISNA(VLOOKUP($A74,DSLOP,IN_DTK!F$5,0))=FALSE,VLOOKUP($A74,DSLOP,IN_DTK!F$5,0),"")</f>
        <v/>
      </c>
      <c r="G74" s="77" t="str">
        <f>IF(ISNA(VLOOKUP($A74,DSLOP,IN_DTK!G$5,0))=FALSE,VLOOKUP($A74,DSLOP,IN_DTK!G$5,0),"")</f>
        <v/>
      </c>
      <c r="H74" s="59" t="str">
        <f>IF(ISNA(VLOOKUP($A74,DSLOP,IN_DTK!H$5,0))=FALSE,IF(H$8&lt;&gt;0,VLOOKUP($A74,DSLOP,IN_DTK!H$5,0),""),"")</f>
        <v/>
      </c>
      <c r="I74" s="59" t="str">
        <f>IF(ISNA(VLOOKUP($A74,DSLOP,IN_DTK!I$5,0))=FALSE,IF(I$8&lt;&gt;0,VLOOKUP($A74,DSLOP,IN_DTK!I$5,0),""),"")</f>
        <v/>
      </c>
      <c r="J74" s="59" t="str">
        <f>IF(ISNA(VLOOKUP($A74,DSLOP,IN_DTK!J$5,0))=FALSE,IF(J$8&lt;&gt;0,VLOOKUP($A74,DSLOP,IN_DTK!J$5,0),""),"")</f>
        <v/>
      </c>
      <c r="K74" s="59" t="str">
        <f>IF(ISNA(VLOOKUP($A74,DSLOP,IN_DTK!K$5,0))=FALSE,IF(K$8&lt;&gt;0,VLOOKUP($A74,DSLOP,IN_DTK!K$5,0),""),"")</f>
        <v/>
      </c>
      <c r="L74" s="59" t="str">
        <f>IF(ISNA(VLOOKUP($A74,DSLOP,IN_DTK!L$5,0))=FALSE,IF(L$8&lt;&gt;0,VLOOKUP($A74,DSLOP,IN_DTK!L$5,0),""),"")</f>
        <v/>
      </c>
      <c r="M74" s="59" t="str">
        <f>IF(ISNA(VLOOKUP($A74,DSLOP,IN_DTK!M$5,0))=FALSE,IF(M$8&lt;&gt;0,VLOOKUP($A74,DSLOP,IN_DTK!M$5,0),""),"")</f>
        <v/>
      </c>
      <c r="N74" s="59" t="str">
        <f>IF(ISNA(VLOOKUP($A74,DSLOP,IN_DTK!N$5,0))=FALSE,IF(N$8&lt;&gt;0,VLOOKUP($A74,DSLOP,IN_DTK!N$5,0),""),"")</f>
        <v/>
      </c>
      <c r="O74" s="59" t="str">
        <f>IF(ISNA(VLOOKUP($A74,DSLOP,IN_DTK!O$5,0))=FALSE,IF(O$8&lt;&gt;0,VLOOKUP($A74,DSLOP,IN_DTK!O$5,0),""),"")</f>
        <v/>
      </c>
      <c r="P74" s="59" t="str">
        <f>IF(ISNA(VLOOKUP($A74,DSLOP,IN_DTK!P$5,0))=FALSE,IF(P$8&lt;&gt;0,VLOOKUP($A74,DSLOP,IN_DTK!P$5,0),""),"")</f>
        <v/>
      </c>
      <c r="Q74" s="59" t="str">
        <f>IF(ISNA(VLOOKUP($A74,DSLOP,IN_DTK!Q$5,0))=FALSE,IF(Q$8&lt;&gt;0,VLOOKUP($A74,DSLOP,IN_DTK!Q$5,0),""),"")</f>
        <v/>
      </c>
      <c r="R74" s="95" t="str">
        <f>IF(ISNA(VLOOKUP($A74,DSLOP,IN_DTK!R$5,0))=FALSE,IF(R$8&lt;&gt;0,VLOOKUP($A74,DSLOP,IN_DTK!R$5,0),""),"")</f>
        <v/>
      </c>
      <c r="S74" s="59" t="str">
        <f>IF(ISNA(VLOOKUP($A74,DSLOP,IN_DTK!S$5,0))=FALSE,IF(A$9&lt;&gt;0,VLOOKUP($A74,DSLOP,IN_DTK!S$5,0),""),"")</f>
        <v/>
      </c>
    </row>
    <row r="75" spans="1:19" ht="20.100000000000001" customHeight="1">
      <c r="A75" s="58">
        <v>67</v>
      </c>
      <c r="B75" s="59">
        <v>67</v>
      </c>
      <c r="C75" s="59" t="str">
        <f>IF(ISNA(VLOOKUP($A75,DSLOP,IN_DTK!C$5,0))=FALSE,VLOOKUP($A75,DSLOP,IN_DTK!C$5,0),"")</f>
        <v/>
      </c>
      <c r="D75" s="60" t="str">
        <f>IF(ISNA(VLOOKUP($A75,DSLOP,IN_DTK!D$5,0))=FALSE,VLOOKUP($A75,DSLOP,IN_DTK!D$5,0),"")</f>
        <v/>
      </c>
      <c r="E75" s="61" t="str">
        <f>IF(ISNA(VLOOKUP($A75,DSLOP,IN_DTK!E$5,0))=FALSE,VLOOKUP($A75,DSLOP,IN_DTK!E$5,0),"")</f>
        <v/>
      </c>
      <c r="F75" s="128" t="str">
        <f>IF(ISNA(VLOOKUP($A75,DSLOP,IN_DTK!F$5,0))=FALSE,VLOOKUP($A75,DSLOP,IN_DTK!F$5,0),"")</f>
        <v/>
      </c>
      <c r="G75" s="77" t="str">
        <f>IF(ISNA(VLOOKUP($A75,DSLOP,IN_DTK!G$5,0))=FALSE,VLOOKUP($A75,DSLOP,IN_DTK!G$5,0),"")</f>
        <v/>
      </c>
      <c r="H75" s="59" t="str">
        <f>IF(ISNA(VLOOKUP($A75,DSLOP,IN_DTK!H$5,0))=FALSE,IF(H$8&lt;&gt;0,VLOOKUP($A75,DSLOP,IN_DTK!H$5,0),""),"")</f>
        <v/>
      </c>
      <c r="I75" s="59" t="str">
        <f>IF(ISNA(VLOOKUP($A75,DSLOP,IN_DTK!I$5,0))=FALSE,IF(I$8&lt;&gt;0,VLOOKUP($A75,DSLOP,IN_DTK!I$5,0),""),"")</f>
        <v/>
      </c>
      <c r="J75" s="59" t="str">
        <f>IF(ISNA(VLOOKUP($A75,DSLOP,IN_DTK!J$5,0))=FALSE,IF(J$8&lt;&gt;0,VLOOKUP($A75,DSLOP,IN_DTK!J$5,0),""),"")</f>
        <v/>
      </c>
      <c r="K75" s="59" t="str">
        <f>IF(ISNA(VLOOKUP($A75,DSLOP,IN_DTK!K$5,0))=FALSE,IF(K$8&lt;&gt;0,VLOOKUP($A75,DSLOP,IN_DTK!K$5,0),""),"")</f>
        <v/>
      </c>
      <c r="L75" s="59" t="str">
        <f>IF(ISNA(VLOOKUP($A75,DSLOP,IN_DTK!L$5,0))=FALSE,IF(L$8&lt;&gt;0,VLOOKUP($A75,DSLOP,IN_DTK!L$5,0),""),"")</f>
        <v/>
      </c>
      <c r="M75" s="59" t="str">
        <f>IF(ISNA(VLOOKUP($A75,DSLOP,IN_DTK!M$5,0))=FALSE,IF(M$8&lt;&gt;0,VLOOKUP($A75,DSLOP,IN_DTK!M$5,0),""),"")</f>
        <v/>
      </c>
      <c r="N75" s="59" t="str">
        <f>IF(ISNA(VLOOKUP($A75,DSLOP,IN_DTK!N$5,0))=FALSE,IF(N$8&lt;&gt;0,VLOOKUP($A75,DSLOP,IN_DTK!N$5,0),""),"")</f>
        <v/>
      </c>
      <c r="O75" s="59" t="str">
        <f>IF(ISNA(VLOOKUP($A75,DSLOP,IN_DTK!O$5,0))=FALSE,IF(O$8&lt;&gt;0,VLOOKUP($A75,DSLOP,IN_DTK!O$5,0),""),"")</f>
        <v/>
      </c>
      <c r="P75" s="59" t="str">
        <f>IF(ISNA(VLOOKUP($A75,DSLOP,IN_DTK!P$5,0))=FALSE,IF(P$8&lt;&gt;0,VLOOKUP($A75,DSLOP,IN_DTK!P$5,0),""),"")</f>
        <v/>
      </c>
      <c r="Q75" s="59" t="str">
        <f>IF(ISNA(VLOOKUP($A75,DSLOP,IN_DTK!Q$5,0))=FALSE,IF(Q$8&lt;&gt;0,VLOOKUP($A75,DSLOP,IN_DTK!Q$5,0),""),"")</f>
        <v/>
      </c>
      <c r="R75" s="95" t="str">
        <f>IF(ISNA(VLOOKUP($A75,DSLOP,IN_DTK!R$5,0))=FALSE,IF(R$8&lt;&gt;0,VLOOKUP($A75,DSLOP,IN_DTK!R$5,0),""),"")</f>
        <v/>
      </c>
      <c r="S75" s="59" t="str">
        <f>IF(ISNA(VLOOKUP($A75,DSLOP,IN_DTK!S$5,0))=FALSE,IF(A$9&lt;&gt;0,VLOOKUP($A75,DSLOP,IN_DTK!S$5,0),""),"")</f>
        <v/>
      </c>
    </row>
    <row r="76" spans="1:19" ht="20.100000000000001" customHeight="1">
      <c r="A76" s="58">
        <v>68</v>
      </c>
      <c r="B76" s="59">
        <v>68</v>
      </c>
      <c r="C76" s="59" t="str">
        <f>IF(ISNA(VLOOKUP($A76,DSLOP,IN_DTK!C$5,0))=FALSE,VLOOKUP($A76,DSLOP,IN_DTK!C$5,0),"")</f>
        <v/>
      </c>
      <c r="D76" s="60" t="str">
        <f>IF(ISNA(VLOOKUP($A76,DSLOP,IN_DTK!D$5,0))=FALSE,VLOOKUP($A76,DSLOP,IN_DTK!D$5,0),"")</f>
        <v/>
      </c>
      <c r="E76" s="61" t="str">
        <f>IF(ISNA(VLOOKUP($A76,DSLOP,IN_DTK!E$5,0))=FALSE,VLOOKUP($A76,DSLOP,IN_DTK!E$5,0),"")</f>
        <v/>
      </c>
      <c r="F76" s="128" t="str">
        <f>IF(ISNA(VLOOKUP($A76,DSLOP,IN_DTK!F$5,0))=FALSE,VLOOKUP($A76,DSLOP,IN_DTK!F$5,0),"")</f>
        <v/>
      </c>
      <c r="G76" s="77" t="str">
        <f>IF(ISNA(VLOOKUP($A76,DSLOP,IN_DTK!G$5,0))=FALSE,VLOOKUP($A76,DSLOP,IN_DTK!G$5,0),"")</f>
        <v/>
      </c>
      <c r="H76" s="59" t="str">
        <f>IF(ISNA(VLOOKUP($A76,DSLOP,IN_DTK!H$5,0))=FALSE,IF(H$8&lt;&gt;0,VLOOKUP($A76,DSLOP,IN_DTK!H$5,0),""),"")</f>
        <v/>
      </c>
      <c r="I76" s="59" t="str">
        <f>IF(ISNA(VLOOKUP($A76,DSLOP,IN_DTK!I$5,0))=FALSE,IF(I$8&lt;&gt;0,VLOOKUP($A76,DSLOP,IN_DTK!I$5,0),""),"")</f>
        <v/>
      </c>
      <c r="J76" s="59" t="str">
        <f>IF(ISNA(VLOOKUP($A76,DSLOP,IN_DTK!J$5,0))=FALSE,IF(J$8&lt;&gt;0,VLOOKUP($A76,DSLOP,IN_DTK!J$5,0),""),"")</f>
        <v/>
      </c>
      <c r="K76" s="59" t="str">
        <f>IF(ISNA(VLOOKUP($A76,DSLOP,IN_DTK!K$5,0))=FALSE,IF(K$8&lt;&gt;0,VLOOKUP($A76,DSLOP,IN_DTK!K$5,0),""),"")</f>
        <v/>
      </c>
      <c r="L76" s="59" t="str">
        <f>IF(ISNA(VLOOKUP($A76,DSLOP,IN_DTK!L$5,0))=FALSE,IF(L$8&lt;&gt;0,VLOOKUP($A76,DSLOP,IN_DTK!L$5,0),""),"")</f>
        <v/>
      </c>
      <c r="M76" s="59" t="str">
        <f>IF(ISNA(VLOOKUP($A76,DSLOP,IN_DTK!M$5,0))=FALSE,IF(M$8&lt;&gt;0,VLOOKUP($A76,DSLOP,IN_DTK!M$5,0),""),"")</f>
        <v/>
      </c>
      <c r="N76" s="59" t="str">
        <f>IF(ISNA(VLOOKUP($A76,DSLOP,IN_DTK!N$5,0))=FALSE,IF(N$8&lt;&gt;0,VLOOKUP($A76,DSLOP,IN_DTK!N$5,0),""),"")</f>
        <v/>
      </c>
      <c r="O76" s="59" t="str">
        <f>IF(ISNA(VLOOKUP($A76,DSLOP,IN_DTK!O$5,0))=FALSE,IF(O$8&lt;&gt;0,VLOOKUP($A76,DSLOP,IN_DTK!O$5,0),""),"")</f>
        <v/>
      </c>
      <c r="P76" s="59" t="str">
        <f>IF(ISNA(VLOOKUP($A76,DSLOP,IN_DTK!P$5,0))=FALSE,IF(P$8&lt;&gt;0,VLOOKUP($A76,DSLOP,IN_DTK!P$5,0),""),"")</f>
        <v/>
      </c>
      <c r="Q76" s="59" t="str">
        <f>IF(ISNA(VLOOKUP($A76,DSLOP,IN_DTK!Q$5,0))=FALSE,IF(Q$8&lt;&gt;0,VLOOKUP($A76,DSLOP,IN_DTK!Q$5,0),""),"")</f>
        <v/>
      </c>
      <c r="R76" s="95" t="str">
        <f>IF(ISNA(VLOOKUP($A76,DSLOP,IN_DTK!R$5,0))=FALSE,IF(R$8&lt;&gt;0,VLOOKUP($A76,DSLOP,IN_DTK!R$5,0),""),"")</f>
        <v/>
      </c>
      <c r="S76" s="59" t="str">
        <f>IF(ISNA(VLOOKUP($A76,DSLOP,IN_DTK!S$5,0))=FALSE,IF(A$9&lt;&gt;0,VLOOKUP($A76,DSLOP,IN_DTK!S$5,0),""),"")</f>
        <v/>
      </c>
    </row>
    <row r="77" spans="1:19" ht="20.100000000000001" customHeight="1">
      <c r="A77" s="58">
        <v>69</v>
      </c>
      <c r="B77" s="59">
        <v>69</v>
      </c>
      <c r="C77" s="59" t="str">
        <f>IF(ISNA(VLOOKUP($A77,DSLOP,IN_DTK!C$5,0))=FALSE,VLOOKUP($A77,DSLOP,IN_DTK!C$5,0),"")</f>
        <v/>
      </c>
      <c r="D77" s="60" t="str">
        <f>IF(ISNA(VLOOKUP($A77,DSLOP,IN_DTK!D$5,0))=FALSE,VLOOKUP($A77,DSLOP,IN_DTK!D$5,0),"")</f>
        <v/>
      </c>
      <c r="E77" s="61" t="str">
        <f>IF(ISNA(VLOOKUP($A77,DSLOP,IN_DTK!E$5,0))=FALSE,VLOOKUP($A77,DSLOP,IN_DTK!E$5,0),"")</f>
        <v/>
      </c>
      <c r="F77" s="128" t="str">
        <f>IF(ISNA(VLOOKUP($A77,DSLOP,IN_DTK!F$5,0))=FALSE,VLOOKUP($A77,DSLOP,IN_DTK!F$5,0),"")</f>
        <v/>
      </c>
      <c r="G77" s="77" t="str">
        <f>IF(ISNA(VLOOKUP($A77,DSLOP,IN_DTK!G$5,0))=FALSE,VLOOKUP($A77,DSLOP,IN_DTK!G$5,0),"")</f>
        <v/>
      </c>
      <c r="H77" s="59" t="str">
        <f>IF(ISNA(VLOOKUP($A77,DSLOP,IN_DTK!H$5,0))=FALSE,IF(H$8&lt;&gt;0,VLOOKUP($A77,DSLOP,IN_DTK!H$5,0),""),"")</f>
        <v/>
      </c>
      <c r="I77" s="59" t="str">
        <f>IF(ISNA(VLOOKUP($A77,DSLOP,IN_DTK!I$5,0))=FALSE,IF(I$8&lt;&gt;0,VLOOKUP($A77,DSLOP,IN_DTK!I$5,0),""),"")</f>
        <v/>
      </c>
      <c r="J77" s="59" t="str">
        <f>IF(ISNA(VLOOKUP($A77,DSLOP,IN_DTK!J$5,0))=FALSE,IF(J$8&lt;&gt;0,VLOOKUP($A77,DSLOP,IN_DTK!J$5,0),""),"")</f>
        <v/>
      </c>
      <c r="K77" s="59" t="str">
        <f>IF(ISNA(VLOOKUP($A77,DSLOP,IN_DTK!K$5,0))=FALSE,IF(K$8&lt;&gt;0,VLOOKUP($A77,DSLOP,IN_DTK!K$5,0),""),"")</f>
        <v/>
      </c>
      <c r="L77" s="59" t="str">
        <f>IF(ISNA(VLOOKUP($A77,DSLOP,IN_DTK!L$5,0))=FALSE,IF(L$8&lt;&gt;0,VLOOKUP($A77,DSLOP,IN_DTK!L$5,0),""),"")</f>
        <v/>
      </c>
      <c r="M77" s="59" t="str">
        <f>IF(ISNA(VLOOKUP($A77,DSLOP,IN_DTK!M$5,0))=FALSE,IF(M$8&lt;&gt;0,VLOOKUP($A77,DSLOP,IN_DTK!M$5,0),""),"")</f>
        <v/>
      </c>
      <c r="N77" s="59" t="str">
        <f>IF(ISNA(VLOOKUP($A77,DSLOP,IN_DTK!N$5,0))=FALSE,IF(N$8&lt;&gt;0,VLOOKUP($A77,DSLOP,IN_DTK!N$5,0),""),"")</f>
        <v/>
      </c>
      <c r="O77" s="59" t="str">
        <f>IF(ISNA(VLOOKUP($A77,DSLOP,IN_DTK!O$5,0))=FALSE,IF(O$8&lt;&gt;0,VLOOKUP($A77,DSLOP,IN_DTK!O$5,0),""),"")</f>
        <v/>
      </c>
      <c r="P77" s="59" t="str">
        <f>IF(ISNA(VLOOKUP($A77,DSLOP,IN_DTK!P$5,0))=FALSE,IF(P$8&lt;&gt;0,VLOOKUP($A77,DSLOP,IN_DTK!P$5,0),""),"")</f>
        <v/>
      </c>
      <c r="Q77" s="59" t="str">
        <f>IF(ISNA(VLOOKUP($A77,DSLOP,IN_DTK!Q$5,0))=FALSE,IF(Q$8&lt;&gt;0,VLOOKUP($A77,DSLOP,IN_DTK!Q$5,0),""),"")</f>
        <v/>
      </c>
      <c r="R77" s="95" t="str">
        <f>IF(ISNA(VLOOKUP($A77,DSLOP,IN_DTK!R$5,0))=FALSE,IF(R$8&lt;&gt;0,VLOOKUP($A77,DSLOP,IN_DTK!R$5,0),""),"")</f>
        <v/>
      </c>
      <c r="S77" s="59" t="str">
        <f>IF(ISNA(VLOOKUP($A77,DSLOP,IN_DTK!S$5,0))=FALSE,IF(A$9&lt;&gt;0,VLOOKUP($A77,DSLOP,IN_DTK!S$5,0),""),"")</f>
        <v/>
      </c>
    </row>
    <row r="78" spans="1:19" ht="20.100000000000001" customHeight="1">
      <c r="A78" s="58">
        <v>70</v>
      </c>
      <c r="B78" s="59">
        <v>70</v>
      </c>
      <c r="C78" s="59" t="str">
        <f>IF(ISNA(VLOOKUP($A78,DSLOP,IN_DTK!C$5,0))=FALSE,VLOOKUP($A78,DSLOP,IN_DTK!C$5,0),"")</f>
        <v/>
      </c>
      <c r="D78" s="60" t="str">
        <f>IF(ISNA(VLOOKUP($A78,DSLOP,IN_DTK!D$5,0))=FALSE,VLOOKUP($A78,DSLOP,IN_DTK!D$5,0),"")</f>
        <v/>
      </c>
      <c r="E78" s="61" t="str">
        <f>IF(ISNA(VLOOKUP($A78,DSLOP,IN_DTK!E$5,0))=FALSE,VLOOKUP($A78,DSLOP,IN_DTK!E$5,0),"")</f>
        <v/>
      </c>
      <c r="F78" s="128" t="str">
        <f>IF(ISNA(VLOOKUP($A78,DSLOP,IN_DTK!F$5,0))=FALSE,VLOOKUP($A78,DSLOP,IN_DTK!F$5,0),"")</f>
        <v/>
      </c>
      <c r="G78" s="77" t="str">
        <f>IF(ISNA(VLOOKUP($A78,DSLOP,IN_DTK!G$5,0))=FALSE,VLOOKUP($A78,DSLOP,IN_DTK!G$5,0),"")</f>
        <v/>
      </c>
      <c r="H78" s="59" t="str">
        <f>IF(ISNA(VLOOKUP($A78,DSLOP,IN_DTK!H$5,0))=FALSE,IF(H$8&lt;&gt;0,VLOOKUP($A78,DSLOP,IN_DTK!H$5,0),""),"")</f>
        <v/>
      </c>
      <c r="I78" s="59" t="str">
        <f>IF(ISNA(VLOOKUP($A78,DSLOP,IN_DTK!I$5,0))=FALSE,IF(I$8&lt;&gt;0,VLOOKUP($A78,DSLOP,IN_DTK!I$5,0),""),"")</f>
        <v/>
      </c>
      <c r="J78" s="59" t="str">
        <f>IF(ISNA(VLOOKUP($A78,DSLOP,IN_DTK!J$5,0))=FALSE,IF(J$8&lt;&gt;0,VLOOKUP($A78,DSLOP,IN_DTK!J$5,0),""),"")</f>
        <v/>
      </c>
      <c r="K78" s="59" t="str">
        <f>IF(ISNA(VLOOKUP($A78,DSLOP,IN_DTK!K$5,0))=FALSE,IF(K$8&lt;&gt;0,VLOOKUP($A78,DSLOP,IN_DTK!K$5,0),""),"")</f>
        <v/>
      </c>
      <c r="L78" s="59" t="str">
        <f>IF(ISNA(VLOOKUP($A78,DSLOP,IN_DTK!L$5,0))=FALSE,IF(L$8&lt;&gt;0,VLOOKUP($A78,DSLOP,IN_DTK!L$5,0),""),"")</f>
        <v/>
      </c>
      <c r="M78" s="59" t="str">
        <f>IF(ISNA(VLOOKUP($A78,DSLOP,IN_DTK!M$5,0))=FALSE,IF(M$8&lt;&gt;0,VLOOKUP($A78,DSLOP,IN_DTK!M$5,0),""),"")</f>
        <v/>
      </c>
      <c r="N78" s="59" t="str">
        <f>IF(ISNA(VLOOKUP($A78,DSLOP,IN_DTK!N$5,0))=FALSE,IF(N$8&lt;&gt;0,VLOOKUP($A78,DSLOP,IN_DTK!N$5,0),""),"")</f>
        <v/>
      </c>
      <c r="O78" s="59" t="str">
        <f>IF(ISNA(VLOOKUP($A78,DSLOP,IN_DTK!O$5,0))=FALSE,IF(O$8&lt;&gt;0,VLOOKUP($A78,DSLOP,IN_DTK!O$5,0),""),"")</f>
        <v/>
      </c>
      <c r="P78" s="59" t="str">
        <f>IF(ISNA(VLOOKUP($A78,DSLOP,IN_DTK!P$5,0))=FALSE,IF(P$8&lt;&gt;0,VLOOKUP($A78,DSLOP,IN_DTK!P$5,0),""),"")</f>
        <v/>
      </c>
      <c r="Q78" s="59" t="str">
        <f>IF(ISNA(VLOOKUP($A78,DSLOP,IN_DTK!Q$5,0))=FALSE,IF(Q$8&lt;&gt;0,VLOOKUP($A78,DSLOP,IN_DTK!Q$5,0),""),"")</f>
        <v/>
      </c>
      <c r="R78" s="95" t="str">
        <f>IF(ISNA(VLOOKUP($A78,DSLOP,IN_DTK!R$5,0))=FALSE,IF(R$8&lt;&gt;0,VLOOKUP($A78,DSLOP,IN_DTK!R$5,0),""),"")</f>
        <v/>
      </c>
      <c r="S78" s="59" t="str">
        <f>IF(ISNA(VLOOKUP($A78,DSLOP,IN_DTK!S$5,0))=FALSE,IF(A$9&lt;&gt;0,VLOOKUP($A78,DSLOP,IN_DTK!S$5,0),""),"")</f>
        <v/>
      </c>
    </row>
    <row r="79" spans="1:19" ht="20.100000000000001" customHeight="1">
      <c r="A79" s="58">
        <v>71</v>
      </c>
      <c r="B79" s="59">
        <v>71</v>
      </c>
      <c r="C79" s="59" t="str">
        <f>IF(ISNA(VLOOKUP($A79,DSLOP,IN_DTK!C$5,0))=FALSE,VLOOKUP($A79,DSLOP,IN_DTK!C$5,0),"")</f>
        <v/>
      </c>
      <c r="D79" s="60" t="str">
        <f>IF(ISNA(VLOOKUP($A79,DSLOP,IN_DTK!D$5,0))=FALSE,VLOOKUP($A79,DSLOP,IN_DTK!D$5,0),"")</f>
        <v/>
      </c>
      <c r="E79" s="61" t="str">
        <f>IF(ISNA(VLOOKUP($A79,DSLOP,IN_DTK!E$5,0))=FALSE,VLOOKUP($A79,DSLOP,IN_DTK!E$5,0),"")</f>
        <v/>
      </c>
      <c r="F79" s="128" t="str">
        <f>IF(ISNA(VLOOKUP($A79,DSLOP,IN_DTK!F$5,0))=FALSE,VLOOKUP($A79,DSLOP,IN_DTK!F$5,0),"")</f>
        <v/>
      </c>
      <c r="G79" s="77" t="str">
        <f>IF(ISNA(VLOOKUP($A79,DSLOP,IN_DTK!G$5,0))=FALSE,VLOOKUP($A79,DSLOP,IN_DTK!G$5,0),"")</f>
        <v/>
      </c>
      <c r="H79" s="59" t="str">
        <f>IF(ISNA(VLOOKUP($A79,DSLOP,IN_DTK!H$5,0))=FALSE,IF(H$8&lt;&gt;0,VLOOKUP($A79,DSLOP,IN_DTK!H$5,0),""),"")</f>
        <v/>
      </c>
      <c r="I79" s="59" t="str">
        <f>IF(ISNA(VLOOKUP($A79,DSLOP,IN_DTK!I$5,0))=FALSE,IF(I$8&lt;&gt;0,VLOOKUP($A79,DSLOP,IN_DTK!I$5,0),""),"")</f>
        <v/>
      </c>
      <c r="J79" s="59" t="str">
        <f>IF(ISNA(VLOOKUP($A79,DSLOP,IN_DTK!J$5,0))=FALSE,IF(J$8&lt;&gt;0,VLOOKUP($A79,DSLOP,IN_DTK!J$5,0),""),"")</f>
        <v/>
      </c>
      <c r="K79" s="59" t="str">
        <f>IF(ISNA(VLOOKUP($A79,DSLOP,IN_DTK!K$5,0))=FALSE,IF(K$8&lt;&gt;0,VLOOKUP($A79,DSLOP,IN_DTK!K$5,0),""),"")</f>
        <v/>
      </c>
      <c r="L79" s="59" t="str">
        <f>IF(ISNA(VLOOKUP($A79,DSLOP,IN_DTK!L$5,0))=FALSE,IF(L$8&lt;&gt;0,VLOOKUP($A79,DSLOP,IN_DTK!L$5,0),""),"")</f>
        <v/>
      </c>
      <c r="M79" s="59" t="str">
        <f>IF(ISNA(VLOOKUP($A79,DSLOP,IN_DTK!M$5,0))=FALSE,IF(M$8&lt;&gt;0,VLOOKUP($A79,DSLOP,IN_DTK!M$5,0),""),"")</f>
        <v/>
      </c>
      <c r="N79" s="59" t="str">
        <f>IF(ISNA(VLOOKUP($A79,DSLOP,IN_DTK!N$5,0))=FALSE,IF(N$8&lt;&gt;0,VLOOKUP($A79,DSLOP,IN_DTK!N$5,0),""),"")</f>
        <v/>
      </c>
      <c r="O79" s="59" t="str">
        <f>IF(ISNA(VLOOKUP($A79,DSLOP,IN_DTK!O$5,0))=FALSE,IF(O$8&lt;&gt;0,VLOOKUP($A79,DSLOP,IN_DTK!O$5,0),""),"")</f>
        <v/>
      </c>
      <c r="P79" s="59" t="str">
        <f>IF(ISNA(VLOOKUP($A79,DSLOP,IN_DTK!P$5,0))=FALSE,IF(P$8&lt;&gt;0,VLOOKUP($A79,DSLOP,IN_DTK!P$5,0),""),"")</f>
        <v/>
      </c>
      <c r="Q79" s="59" t="str">
        <f>IF(ISNA(VLOOKUP($A79,DSLOP,IN_DTK!Q$5,0))=FALSE,IF(Q$8&lt;&gt;0,VLOOKUP($A79,DSLOP,IN_DTK!Q$5,0),""),"")</f>
        <v/>
      </c>
      <c r="R79" s="95" t="str">
        <f>IF(ISNA(VLOOKUP($A79,DSLOP,IN_DTK!R$5,0))=FALSE,IF(R$8&lt;&gt;0,VLOOKUP($A79,DSLOP,IN_DTK!R$5,0),""),"")</f>
        <v/>
      </c>
      <c r="S79" s="59" t="str">
        <f>IF(ISNA(VLOOKUP($A79,DSLOP,IN_DTK!S$5,0))=FALSE,IF(A$9&lt;&gt;0,VLOOKUP($A79,DSLOP,IN_DTK!S$5,0),""),"")</f>
        <v/>
      </c>
    </row>
    <row r="80" spans="1:19" ht="20.100000000000001" customHeight="1">
      <c r="A80" s="58">
        <v>72</v>
      </c>
      <c r="B80" s="59">
        <v>72</v>
      </c>
      <c r="C80" s="59" t="str">
        <f>IF(ISNA(VLOOKUP($A80,DSLOP,IN_DTK!C$5,0))=FALSE,VLOOKUP($A80,DSLOP,IN_DTK!C$5,0),"")</f>
        <v/>
      </c>
      <c r="D80" s="60" t="str">
        <f>IF(ISNA(VLOOKUP($A80,DSLOP,IN_DTK!D$5,0))=FALSE,VLOOKUP($A80,DSLOP,IN_DTK!D$5,0),"")</f>
        <v/>
      </c>
      <c r="E80" s="61" t="str">
        <f>IF(ISNA(VLOOKUP($A80,DSLOP,IN_DTK!E$5,0))=FALSE,VLOOKUP($A80,DSLOP,IN_DTK!E$5,0),"")</f>
        <v/>
      </c>
      <c r="F80" s="128" t="str">
        <f>IF(ISNA(VLOOKUP($A80,DSLOP,IN_DTK!F$5,0))=FALSE,VLOOKUP($A80,DSLOP,IN_DTK!F$5,0),"")</f>
        <v/>
      </c>
      <c r="G80" s="77" t="str">
        <f>IF(ISNA(VLOOKUP($A80,DSLOP,IN_DTK!G$5,0))=FALSE,VLOOKUP($A80,DSLOP,IN_DTK!G$5,0),"")</f>
        <v/>
      </c>
      <c r="H80" s="59" t="str">
        <f>IF(ISNA(VLOOKUP($A80,DSLOP,IN_DTK!H$5,0))=FALSE,IF(H$8&lt;&gt;0,VLOOKUP($A80,DSLOP,IN_DTK!H$5,0),""),"")</f>
        <v/>
      </c>
      <c r="I80" s="59" t="str">
        <f>IF(ISNA(VLOOKUP($A80,DSLOP,IN_DTK!I$5,0))=FALSE,IF(I$8&lt;&gt;0,VLOOKUP($A80,DSLOP,IN_DTK!I$5,0),""),"")</f>
        <v/>
      </c>
      <c r="J80" s="59" t="str">
        <f>IF(ISNA(VLOOKUP($A80,DSLOP,IN_DTK!J$5,0))=FALSE,IF(J$8&lt;&gt;0,VLOOKUP($A80,DSLOP,IN_DTK!J$5,0),""),"")</f>
        <v/>
      </c>
      <c r="K80" s="59" t="str">
        <f>IF(ISNA(VLOOKUP($A80,DSLOP,IN_DTK!K$5,0))=FALSE,IF(K$8&lt;&gt;0,VLOOKUP($A80,DSLOP,IN_DTK!K$5,0),""),"")</f>
        <v/>
      </c>
      <c r="L80" s="59" t="str">
        <f>IF(ISNA(VLOOKUP($A80,DSLOP,IN_DTK!L$5,0))=FALSE,IF(L$8&lt;&gt;0,VLOOKUP($A80,DSLOP,IN_DTK!L$5,0),""),"")</f>
        <v/>
      </c>
      <c r="M80" s="59" t="str">
        <f>IF(ISNA(VLOOKUP($A80,DSLOP,IN_DTK!M$5,0))=FALSE,IF(M$8&lt;&gt;0,VLOOKUP($A80,DSLOP,IN_DTK!M$5,0),""),"")</f>
        <v/>
      </c>
      <c r="N80" s="59" t="str">
        <f>IF(ISNA(VLOOKUP($A80,DSLOP,IN_DTK!N$5,0))=FALSE,IF(N$8&lt;&gt;0,VLOOKUP($A80,DSLOP,IN_DTK!N$5,0),""),"")</f>
        <v/>
      </c>
      <c r="O80" s="59" t="str">
        <f>IF(ISNA(VLOOKUP($A80,DSLOP,IN_DTK!O$5,0))=FALSE,IF(O$8&lt;&gt;0,VLOOKUP($A80,DSLOP,IN_DTK!O$5,0),""),"")</f>
        <v/>
      </c>
      <c r="P80" s="59" t="str">
        <f>IF(ISNA(VLOOKUP($A80,DSLOP,IN_DTK!P$5,0))=FALSE,IF(P$8&lt;&gt;0,VLOOKUP($A80,DSLOP,IN_DTK!P$5,0),""),"")</f>
        <v/>
      </c>
      <c r="Q80" s="59" t="str">
        <f>IF(ISNA(VLOOKUP($A80,DSLOP,IN_DTK!Q$5,0))=FALSE,IF(Q$8&lt;&gt;0,VLOOKUP($A80,DSLOP,IN_DTK!Q$5,0),""),"")</f>
        <v/>
      </c>
      <c r="R80" s="95" t="str">
        <f>IF(ISNA(VLOOKUP($A80,DSLOP,IN_DTK!R$5,0))=FALSE,IF(R$8&lt;&gt;0,VLOOKUP($A80,DSLOP,IN_DTK!R$5,0),""),"")</f>
        <v/>
      </c>
      <c r="S80" s="59" t="str">
        <f>IF(ISNA(VLOOKUP($A80,DSLOP,IN_DTK!S$5,0))=FALSE,IF(A$9&lt;&gt;0,VLOOKUP($A80,DSLOP,IN_DTK!S$5,0),""),"")</f>
        <v/>
      </c>
    </row>
    <row r="81" spans="1:19" ht="20.100000000000001" customHeight="1">
      <c r="A81" s="58">
        <v>73</v>
      </c>
      <c r="B81" s="59">
        <v>73</v>
      </c>
      <c r="C81" s="59" t="str">
        <f>IF(ISNA(VLOOKUP($A81,DSLOP,IN_DTK!C$5,0))=FALSE,VLOOKUP($A81,DSLOP,IN_DTK!C$5,0),"")</f>
        <v/>
      </c>
      <c r="D81" s="60" t="str">
        <f>IF(ISNA(VLOOKUP($A81,DSLOP,IN_DTK!D$5,0))=FALSE,VLOOKUP($A81,DSLOP,IN_DTK!D$5,0),"")</f>
        <v/>
      </c>
      <c r="E81" s="61" t="str">
        <f>IF(ISNA(VLOOKUP($A81,DSLOP,IN_DTK!E$5,0))=FALSE,VLOOKUP($A81,DSLOP,IN_DTK!E$5,0),"")</f>
        <v/>
      </c>
      <c r="F81" s="128" t="str">
        <f>IF(ISNA(VLOOKUP($A81,DSLOP,IN_DTK!F$5,0))=FALSE,VLOOKUP($A81,DSLOP,IN_DTK!F$5,0),"")</f>
        <v/>
      </c>
      <c r="G81" s="77" t="str">
        <f>IF(ISNA(VLOOKUP($A81,DSLOP,IN_DTK!G$5,0))=FALSE,VLOOKUP($A81,DSLOP,IN_DTK!G$5,0),"")</f>
        <v/>
      </c>
      <c r="H81" s="59" t="str">
        <f>IF(ISNA(VLOOKUP($A81,DSLOP,IN_DTK!H$5,0))=FALSE,IF(H$8&lt;&gt;0,VLOOKUP($A81,DSLOP,IN_DTK!H$5,0),""),"")</f>
        <v/>
      </c>
      <c r="I81" s="59" t="str">
        <f>IF(ISNA(VLOOKUP($A81,DSLOP,IN_DTK!I$5,0))=FALSE,IF(I$8&lt;&gt;0,VLOOKUP($A81,DSLOP,IN_DTK!I$5,0),""),"")</f>
        <v/>
      </c>
      <c r="J81" s="59" t="str">
        <f>IF(ISNA(VLOOKUP($A81,DSLOP,IN_DTK!J$5,0))=FALSE,IF(J$8&lt;&gt;0,VLOOKUP($A81,DSLOP,IN_DTK!J$5,0),""),"")</f>
        <v/>
      </c>
      <c r="K81" s="59" t="str">
        <f>IF(ISNA(VLOOKUP($A81,DSLOP,IN_DTK!K$5,0))=FALSE,IF(K$8&lt;&gt;0,VLOOKUP($A81,DSLOP,IN_DTK!K$5,0),""),"")</f>
        <v/>
      </c>
      <c r="L81" s="59" t="str">
        <f>IF(ISNA(VLOOKUP($A81,DSLOP,IN_DTK!L$5,0))=FALSE,IF(L$8&lt;&gt;0,VLOOKUP($A81,DSLOP,IN_DTK!L$5,0),""),"")</f>
        <v/>
      </c>
      <c r="M81" s="59" t="str">
        <f>IF(ISNA(VLOOKUP($A81,DSLOP,IN_DTK!M$5,0))=FALSE,IF(M$8&lt;&gt;0,VLOOKUP($A81,DSLOP,IN_DTK!M$5,0),""),"")</f>
        <v/>
      </c>
      <c r="N81" s="59" t="str">
        <f>IF(ISNA(VLOOKUP($A81,DSLOP,IN_DTK!N$5,0))=FALSE,IF(N$8&lt;&gt;0,VLOOKUP($A81,DSLOP,IN_DTK!N$5,0),""),"")</f>
        <v/>
      </c>
      <c r="O81" s="59" t="str">
        <f>IF(ISNA(VLOOKUP($A81,DSLOP,IN_DTK!O$5,0))=FALSE,IF(O$8&lt;&gt;0,VLOOKUP($A81,DSLOP,IN_DTK!O$5,0),""),"")</f>
        <v/>
      </c>
      <c r="P81" s="59" t="str">
        <f>IF(ISNA(VLOOKUP($A81,DSLOP,IN_DTK!P$5,0))=FALSE,IF(P$8&lt;&gt;0,VLOOKUP($A81,DSLOP,IN_DTK!P$5,0),""),"")</f>
        <v/>
      </c>
      <c r="Q81" s="59" t="str">
        <f>IF(ISNA(VLOOKUP($A81,DSLOP,IN_DTK!Q$5,0))=FALSE,IF(Q$8&lt;&gt;0,VLOOKUP($A81,DSLOP,IN_DTK!Q$5,0),""),"")</f>
        <v/>
      </c>
      <c r="R81" s="95" t="str">
        <f>IF(ISNA(VLOOKUP($A81,DSLOP,IN_DTK!R$5,0))=FALSE,IF(R$8&lt;&gt;0,VLOOKUP($A81,DSLOP,IN_DTK!R$5,0),""),"")</f>
        <v/>
      </c>
      <c r="S81" s="59" t="str">
        <f>IF(ISNA(VLOOKUP($A81,DSLOP,IN_DTK!S$5,0))=FALSE,IF(A$9&lt;&gt;0,VLOOKUP($A81,DSLOP,IN_DTK!S$5,0),""),"")</f>
        <v/>
      </c>
    </row>
    <row r="82" spans="1:19" ht="20.100000000000001" customHeight="1">
      <c r="A82" s="58">
        <v>74</v>
      </c>
      <c r="B82" s="59">
        <v>74</v>
      </c>
      <c r="C82" s="59" t="str">
        <f>IF(ISNA(VLOOKUP($A82,DSLOP,IN_DTK!C$5,0))=FALSE,VLOOKUP($A82,DSLOP,IN_DTK!C$5,0),"")</f>
        <v/>
      </c>
      <c r="D82" s="60" t="str">
        <f>IF(ISNA(VLOOKUP($A82,DSLOP,IN_DTK!D$5,0))=FALSE,VLOOKUP($A82,DSLOP,IN_DTK!D$5,0),"")</f>
        <v/>
      </c>
      <c r="E82" s="61" t="str">
        <f>IF(ISNA(VLOOKUP($A82,DSLOP,IN_DTK!E$5,0))=FALSE,VLOOKUP($A82,DSLOP,IN_DTK!E$5,0),"")</f>
        <v/>
      </c>
      <c r="F82" s="128" t="str">
        <f>IF(ISNA(VLOOKUP($A82,DSLOP,IN_DTK!F$5,0))=FALSE,VLOOKUP($A82,DSLOP,IN_DTK!F$5,0),"")</f>
        <v/>
      </c>
      <c r="G82" s="77" t="str">
        <f>IF(ISNA(VLOOKUP($A82,DSLOP,IN_DTK!G$5,0))=FALSE,VLOOKUP($A82,DSLOP,IN_DTK!G$5,0),"")</f>
        <v/>
      </c>
      <c r="H82" s="59" t="str">
        <f>IF(ISNA(VLOOKUP($A82,DSLOP,IN_DTK!H$5,0))=FALSE,IF(H$8&lt;&gt;0,VLOOKUP($A82,DSLOP,IN_DTK!H$5,0),""),"")</f>
        <v/>
      </c>
      <c r="I82" s="59" t="str">
        <f>IF(ISNA(VLOOKUP($A82,DSLOP,IN_DTK!I$5,0))=FALSE,IF(I$8&lt;&gt;0,VLOOKUP($A82,DSLOP,IN_DTK!I$5,0),""),"")</f>
        <v/>
      </c>
      <c r="J82" s="59" t="str">
        <f>IF(ISNA(VLOOKUP($A82,DSLOP,IN_DTK!J$5,0))=FALSE,IF(J$8&lt;&gt;0,VLOOKUP($A82,DSLOP,IN_DTK!J$5,0),""),"")</f>
        <v/>
      </c>
      <c r="K82" s="59" t="str">
        <f>IF(ISNA(VLOOKUP($A82,DSLOP,IN_DTK!K$5,0))=FALSE,IF(K$8&lt;&gt;0,VLOOKUP($A82,DSLOP,IN_DTK!K$5,0),""),"")</f>
        <v/>
      </c>
      <c r="L82" s="59" t="str">
        <f>IF(ISNA(VLOOKUP($A82,DSLOP,IN_DTK!L$5,0))=FALSE,IF(L$8&lt;&gt;0,VLOOKUP($A82,DSLOP,IN_DTK!L$5,0),""),"")</f>
        <v/>
      </c>
      <c r="M82" s="59" t="str">
        <f>IF(ISNA(VLOOKUP($A82,DSLOP,IN_DTK!M$5,0))=FALSE,IF(M$8&lt;&gt;0,VLOOKUP($A82,DSLOP,IN_DTK!M$5,0),""),"")</f>
        <v/>
      </c>
      <c r="N82" s="59" t="str">
        <f>IF(ISNA(VLOOKUP($A82,DSLOP,IN_DTK!N$5,0))=FALSE,IF(N$8&lt;&gt;0,VLOOKUP($A82,DSLOP,IN_DTK!N$5,0),""),"")</f>
        <v/>
      </c>
      <c r="O82" s="59" t="str">
        <f>IF(ISNA(VLOOKUP($A82,DSLOP,IN_DTK!O$5,0))=FALSE,IF(O$8&lt;&gt;0,VLOOKUP($A82,DSLOP,IN_DTK!O$5,0),""),"")</f>
        <v/>
      </c>
      <c r="P82" s="59" t="str">
        <f>IF(ISNA(VLOOKUP($A82,DSLOP,IN_DTK!P$5,0))=FALSE,IF(P$8&lt;&gt;0,VLOOKUP($A82,DSLOP,IN_DTK!P$5,0),""),"")</f>
        <v/>
      </c>
      <c r="Q82" s="59" t="str">
        <f>IF(ISNA(VLOOKUP($A82,DSLOP,IN_DTK!Q$5,0))=FALSE,IF(Q$8&lt;&gt;0,VLOOKUP($A82,DSLOP,IN_DTK!Q$5,0),""),"")</f>
        <v/>
      </c>
      <c r="R82" s="95" t="str">
        <f>IF(ISNA(VLOOKUP($A82,DSLOP,IN_DTK!R$5,0))=FALSE,IF(R$8&lt;&gt;0,VLOOKUP($A82,DSLOP,IN_DTK!R$5,0),""),"")</f>
        <v/>
      </c>
      <c r="S82" s="59" t="str">
        <f>IF(ISNA(VLOOKUP($A82,DSLOP,IN_DTK!S$5,0))=FALSE,IF(A$9&lt;&gt;0,VLOOKUP($A82,DSLOP,IN_DTK!S$5,0),""),"")</f>
        <v/>
      </c>
    </row>
    <row r="83" spans="1:19" ht="20.100000000000001" customHeight="1">
      <c r="A83" s="58">
        <v>75</v>
      </c>
      <c r="B83" s="59">
        <v>75</v>
      </c>
      <c r="C83" s="59" t="str">
        <f>IF(ISNA(VLOOKUP($A83,DSLOP,IN_DTK!C$5,0))=FALSE,VLOOKUP($A83,DSLOP,IN_DTK!C$5,0),"")</f>
        <v/>
      </c>
      <c r="D83" s="60" t="str">
        <f>IF(ISNA(VLOOKUP($A83,DSLOP,IN_DTK!D$5,0))=FALSE,VLOOKUP($A83,DSLOP,IN_DTK!D$5,0),"")</f>
        <v/>
      </c>
      <c r="E83" s="61" t="str">
        <f>IF(ISNA(VLOOKUP($A83,DSLOP,IN_DTK!E$5,0))=FALSE,VLOOKUP($A83,DSLOP,IN_DTK!E$5,0),"")</f>
        <v/>
      </c>
      <c r="F83" s="128" t="str">
        <f>IF(ISNA(VLOOKUP($A83,DSLOP,IN_DTK!F$5,0))=FALSE,VLOOKUP($A83,DSLOP,IN_DTK!F$5,0),"")</f>
        <v/>
      </c>
      <c r="G83" s="77" t="str">
        <f>IF(ISNA(VLOOKUP($A83,DSLOP,IN_DTK!G$5,0))=FALSE,VLOOKUP($A83,DSLOP,IN_DTK!G$5,0),"")</f>
        <v/>
      </c>
      <c r="H83" s="59" t="str">
        <f>IF(ISNA(VLOOKUP($A83,DSLOP,IN_DTK!H$5,0))=FALSE,IF(H$8&lt;&gt;0,VLOOKUP($A83,DSLOP,IN_DTK!H$5,0),""),"")</f>
        <v/>
      </c>
      <c r="I83" s="59" t="str">
        <f>IF(ISNA(VLOOKUP($A83,DSLOP,IN_DTK!I$5,0))=FALSE,IF(I$8&lt;&gt;0,VLOOKUP($A83,DSLOP,IN_DTK!I$5,0),""),"")</f>
        <v/>
      </c>
      <c r="J83" s="59" t="str">
        <f>IF(ISNA(VLOOKUP($A83,DSLOP,IN_DTK!J$5,0))=FALSE,IF(J$8&lt;&gt;0,VLOOKUP($A83,DSLOP,IN_DTK!J$5,0),""),"")</f>
        <v/>
      </c>
      <c r="K83" s="59" t="str">
        <f>IF(ISNA(VLOOKUP($A83,DSLOP,IN_DTK!K$5,0))=FALSE,IF(K$8&lt;&gt;0,VLOOKUP($A83,DSLOP,IN_DTK!K$5,0),""),"")</f>
        <v/>
      </c>
      <c r="L83" s="59" t="str">
        <f>IF(ISNA(VLOOKUP($A83,DSLOP,IN_DTK!L$5,0))=FALSE,IF(L$8&lt;&gt;0,VLOOKUP($A83,DSLOP,IN_DTK!L$5,0),""),"")</f>
        <v/>
      </c>
      <c r="M83" s="59" t="str">
        <f>IF(ISNA(VLOOKUP($A83,DSLOP,IN_DTK!M$5,0))=FALSE,IF(M$8&lt;&gt;0,VLOOKUP($A83,DSLOP,IN_DTK!M$5,0),""),"")</f>
        <v/>
      </c>
      <c r="N83" s="59" t="str">
        <f>IF(ISNA(VLOOKUP($A83,DSLOP,IN_DTK!N$5,0))=FALSE,IF(N$8&lt;&gt;0,VLOOKUP($A83,DSLOP,IN_DTK!N$5,0),""),"")</f>
        <v/>
      </c>
      <c r="O83" s="59" t="str">
        <f>IF(ISNA(VLOOKUP($A83,DSLOP,IN_DTK!O$5,0))=FALSE,IF(O$8&lt;&gt;0,VLOOKUP($A83,DSLOP,IN_DTK!O$5,0),""),"")</f>
        <v/>
      </c>
      <c r="P83" s="59" t="str">
        <f>IF(ISNA(VLOOKUP($A83,DSLOP,IN_DTK!P$5,0))=FALSE,IF(P$8&lt;&gt;0,VLOOKUP($A83,DSLOP,IN_DTK!P$5,0),""),"")</f>
        <v/>
      </c>
      <c r="Q83" s="59" t="str">
        <f>IF(ISNA(VLOOKUP($A83,DSLOP,IN_DTK!Q$5,0))=FALSE,IF(Q$8&lt;&gt;0,VLOOKUP($A83,DSLOP,IN_DTK!Q$5,0),""),"")</f>
        <v/>
      </c>
      <c r="R83" s="95" t="str">
        <f>IF(ISNA(VLOOKUP($A83,DSLOP,IN_DTK!R$5,0))=FALSE,IF(R$8&lt;&gt;0,VLOOKUP($A83,DSLOP,IN_DTK!R$5,0),""),"")</f>
        <v/>
      </c>
      <c r="S83" s="59" t="str">
        <f>IF(ISNA(VLOOKUP($A83,DSLOP,IN_DTK!S$5,0))=FALSE,IF(A$9&lt;&gt;0,VLOOKUP($A83,DSLOP,IN_DTK!S$5,0),""),"")</f>
        <v/>
      </c>
    </row>
    <row r="84" spans="1:19" ht="20.100000000000001" customHeight="1">
      <c r="A84" s="58">
        <v>76</v>
      </c>
      <c r="B84" s="59">
        <v>76</v>
      </c>
      <c r="C84" s="59" t="str">
        <f>IF(ISNA(VLOOKUP($A84,DSLOP,IN_DTK!C$5,0))=FALSE,VLOOKUP($A84,DSLOP,IN_DTK!C$5,0),"")</f>
        <v/>
      </c>
      <c r="D84" s="60" t="str">
        <f>IF(ISNA(VLOOKUP($A84,DSLOP,IN_DTK!D$5,0))=FALSE,VLOOKUP($A84,DSLOP,IN_DTK!D$5,0),"")</f>
        <v/>
      </c>
      <c r="E84" s="61" t="str">
        <f>IF(ISNA(VLOOKUP($A84,DSLOP,IN_DTK!E$5,0))=FALSE,VLOOKUP($A84,DSLOP,IN_DTK!E$5,0),"")</f>
        <v/>
      </c>
      <c r="F84" s="128" t="str">
        <f>IF(ISNA(VLOOKUP($A84,DSLOP,IN_DTK!F$5,0))=FALSE,VLOOKUP($A84,DSLOP,IN_DTK!F$5,0),"")</f>
        <v/>
      </c>
      <c r="G84" s="77" t="str">
        <f>IF(ISNA(VLOOKUP($A84,DSLOP,IN_DTK!G$5,0))=FALSE,VLOOKUP($A84,DSLOP,IN_DTK!G$5,0),"")</f>
        <v/>
      </c>
      <c r="H84" s="59" t="str">
        <f>IF(ISNA(VLOOKUP($A84,DSLOP,IN_DTK!H$5,0))=FALSE,IF(H$8&lt;&gt;0,VLOOKUP($A84,DSLOP,IN_DTK!H$5,0),""),"")</f>
        <v/>
      </c>
      <c r="I84" s="59" t="str">
        <f>IF(ISNA(VLOOKUP($A84,DSLOP,IN_DTK!I$5,0))=FALSE,IF(I$8&lt;&gt;0,VLOOKUP($A84,DSLOP,IN_DTK!I$5,0),""),"")</f>
        <v/>
      </c>
      <c r="J84" s="59" t="str">
        <f>IF(ISNA(VLOOKUP($A84,DSLOP,IN_DTK!J$5,0))=FALSE,IF(J$8&lt;&gt;0,VLOOKUP($A84,DSLOP,IN_DTK!J$5,0),""),"")</f>
        <v/>
      </c>
      <c r="K84" s="59" t="str">
        <f>IF(ISNA(VLOOKUP($A84,DSLOP,IN_DTK!K$5,0))=FALSE,IF(K$8&lt;&gt;0,VLOOKUP($A84,DSLOP,IN_DTK!K$5,0),""),"")</f>
        <v/>
      </c>
      <c r="L84" s="59" t="str">
        <f>IF(ISNA(VLOOKUP($A84,DSLOP,IN_DTK!L$5,0))=FALSE,IF(L$8&lt;&gt;0,VLOOKUP($A84,DSLOP,IN_DTK!L$5,0),""),"")</f>
        <v/>
      </c>
      <c r="M84" s="59" t="str">
        <f>IF(ISNA(VLOOKUP($A84,DSLOP,IN_DTK!M$5,0))=FALSE,IF(M$8&lt;&gt;0,VLOOKUP($A84,DSLOP,IN_DTK!M$5,0),""),"")</f>
        <v/>
      </c>
      <c r="N84" s="59" t="str">
        <f>IF(ISNA(VLOOKUP($A84,DSLOP,IN_DTK!N$5,0))=FALSE,IF(N$8&lt;&gt;0,VLOOKUP($A84,DSLOP,IN_DTK!N$5,0),""),"")</f>
        <v/>
      </c>
      <c r="O84" s="59" t="str">
        <f>IF(ISNA(VLOOKUP($A84,DSLOP,IN_DTK!O$5,0))=FALSE,IF(O$8&lt;&gt;0,VLOOKUP($A84,DSLOP,IN_DTK!O$5,0),""),"")</f>
        <v/>
      </c>
      <c r="P84" s="59" t="str">
        <f>IF(ISNA(VLOOKUP($A84,DSLOP,IN_DTK!P$5,0))=FALSE,IF(P$8&lt;&gt;0,VLOOKUP($A84,DSLOP,IN_DTK!P$5,0),""),"")</f>
        <v/>
      </c>
      <c r="Q84" s="59" t="str">
        <f>IF(ISNA(VLOOKUP($A84,DSLOP,IN_DTK!Q$5,0))=FALSE,IF(Q$8&lt;&gt;0,VLOOKUP($A84,DSLOP,IN_DTK!Q$5,0),""),"")</f>
        <v/>
      </c>
      <c r="R84" s="95" t="str">
        <f>IF(ISNA(VLOOKUP($A84,DSLOP,IN_DTK!R$5,0))=FALSE,IF(R$8&lt;&gt;0,VLOOKUP($A84,DSLOP,IN_DTK!R$5,0),""),"")</f>
        <v/>
      </c>
      <c r="S84" s="59" t="str">
        <f>IF(ISNA(VLOOKUP($A84,DSLOP,IN_DTK!S$5,0))=FALSE,IF(A$9&lt;&gt;0,VLOOKUP($A84,DSLOP,IN_DTK!S$5,0),""),"")</f>
        <v/>
      </c>
    </row>
    <row r="85" spans="1:19" ht="20.100000000000001" customHeight="1">
      <c r="A85" s="58">
        <v>77</v>
      </c>
      <c r="B85" s="59">
        <v>77</v>
      </c>
      <c r="C85" s="59" t="str">
        <f>IF(ISNA(VLOOKUP($A85,DSLOP,IN_DTK!C$5,0))=FALSE,VLOOKUP($A85,DSLOP,IN_DTK!C$5,0),"")</f>
        <v/>
      </c>
      <c r="D85" s="60" t="str">
        <f>IF(ISNA(VLOOKUP($A85,DSLOP,IN_DTK!D$5,0))=FALSE,VLOOKUP($A85,DSLOP,IN_DTK!D$5,0),"")</f>
        <v/>
      </c>
      <c r="E85" s="61" t="str">
        <f>IF(ISNA(VLOOKUP($A85,DSLOP,IN_DTK!E$5,0))=FALSE,VLOOKUP($A85,DSLOP,IN_DTK!E$5,0),"")</f>
        <v/>
      </c>
      <c r="F85" s="128" t="str">
        <f>IF(ISNA(VLOOKUP($A85,DSLOP,IN_DTK!F$5,0))=FALSE,VLOOKUP($A85,DSLOP,IN_DTK!F$5,0),"")</f>
        <v/>
      </c>
      <c r="G85" s="77" t="str">
        <f>IF(ISNA(VLOOKUP($A85,DSLOP,IN_DTK!G$5,0))=FALSE,VLOOKUP($A85,DSLOP,IN_DTK!G$5,0),"")</f>
        <v/>
      </c>
      <c r="H85" s="59" t="str">
        <f>IF(ISNA(VLOOKUP($A85,DSLOP,IN_DTK!H$5,0))=FALSE,IF(H$8&lt;&gt;0,VLOOKUP($A85,DSLOP,IN_DTK!H$5,0),""),"")</f>
        <v/>
      </c>
      <c r="I85" s="59" t="str">
        <f>IF(ISNA(VLOOKUP($A85,DSLOP,IN_DTK!I$5,0))=FALSE,IF(I$8&lt;&gt;0,VLOOKUP($A85,DSLOP,IN_DTK!I$5,0),""),"")</f>
        <v/>
      </c>
      <c r="J85" s="59" t="str">
        <f>IF(ISNA(VLOOKUP($A85,DSLOP,IN_DTK!J$5,0))=FALSE,IF(J$8&lt;&gt;0,VLOOKUP($A85,DSLOP,IN_DTK!J$5,0),""),"")</f>
        <v/>
      </c>
      <c r="K85" s="59" t="str">
        <f>IF(ISNA(VLOOKUP($A85,DSLOP,IN_DTK!K$5,0))=FALSE,IF(K$8&lt;&gt;0,VLOOKUP($A85,DSLOP,IN_DTK!K$5,0),""),"")</f>
        <v/>
      </c>
      <c r="L85" s="59" t="str">
        <f>IF(ISNA(VLOOKUP($A85,DSLOP,IN_DTK!L$5,0))=FALSE,IF(L$8&lt;&gt;0,VLOOKUP($A85,DSLOP,IN_DTK!L$5,0),""),"")</f>
        <v/>
      </c>
      <c r="M85" s="59" t="str">
        <f>IF(ISNA(VLOOKUP($A85,DSLOP,IN_DTK!M$5,0))=FALSE,IF(M$8&lt;&gt;0,VLOOKUP($A85,DSLOP,IN_DTK!M$5,0),""),"")</f>
        <v/>
      </c>
      <c r="N85" s="59" t="str">
        <f>IF(ISNA(VLOOKUP($A85,DSLOP,IN_DTK!N$5,0))=FALSE,IF(N$8&lt;&gt;0,VLOOKUP($A85,DSLOP,IN_DTK!N$5,0),""),"")</f>
        <v/>
      </c>
      <c r="O85" s="59" t="str">
        <f>IF(ISNA(VLOOKUP($A85,DSLOP,IN_DTK!O$5,0))=FALSE,IF(O$8&lt;&gt;0,VLOOKUP($A85,DSLOP,IN_DTK!O$5,0),""),"")</f>
        <v/>
      </c>
      <c r="P85" s="59" t="str">
        <f>IF(ISNA(VLOOKUP($A85,DSLOP,IN_DTK!P$5,0))=FALSE,IF(P$8&lt;&gt;0,VLOOKUP($A85,DSLOP,IN_DTK!P$5,0),""),"")</f>
        <v/>
      </c>
      <c r="Q85" s="59" t="str">
        <f>IF(ISNA(VLOOKUP($A85,DSLOP,IN_DTK!Q$5,0))=FALSE,IF(Q$8&lt;&gt;0,VLOOKUP($A85,DSLOP,IN_DTK!Q$5,0),""),"")</f>
        <v/>
      </c>
      <c r="R85" s="95" t="str">
        <f>IF(ISNA(VLOOKUP($A85,DSLOP,IN_DTK!R$5,0))=FALSE,IF(R$8&lt;&gt;0,VLOOKUP($A85,DSLOP,IN_DTK!R$5,0),""),"")</f>
        <v/>
      </c>
      <c r="S85" s="59" t="str">
        <f>IF(ISNA(VLOOKUP($A85,DSLOP,IN_DTK!S$5,0))=FALSE,IF(A$9&lt;&gt;0,VLOOKUP($A85,DSLOP,IN_DTK!S$5,0),""),"")</f>
        <v/>
      </c>
    </row>
    <row r="86" spans="1:19" ht="20.100000000000001" customHeight="1">
      <c r="A86" s="58">
        <v>78</v>
      </c>
      <c r="B86" s="59">
        <v>78</v>
      </c>
      <c r="C86" s="59" t="str">
        <f>IF(ISNA(VLOOKUP($A86,DSLOP,IN_DTK!C$5,0))=FALSE,VLOOKUP($A86,DSLOP,IN_DTK!C$5,0),"")</f>
        <v/>
      </c>
      <c r="D86" s="60" t="str">
        <f>IF(ISNA(VLOOKUP($A86,DSLOP,IN_DTK!D$5,0))=FALSE,VLOOKUP($A86,DSLOP,IN_DTK!D$5,0),"")</f>
        <v/>
      </c>
      <c r="E86" s="61" t="str">
        <f>IF(ISNA(VLOOKUP($A86,DSLOP,IN_DTK!E$5,0))=FALSE,VLOOKUP($A86,DSLOP,IN_DTK!E$5,0),"")</f>
        <v/>
      </c>
      <c r="F86" s="128" t="str">
        <f>IF(ISNA(VLOOKUP($A86,DSLOP,IN_DTK!F$5,0))=FALSE,VLOOKUP($A86,DSLOP,IN_DTK!F$5,0),"")</f>
        <v/>
      </c>
      <c r="G86" s="77" t="str">
        <f>IF(ISNA(VLOOKUP($A86,DSLOP,IN_DTK!G$5,0))=FALSE,VLOOKUP($A86,DSLOP,IN_DTK!G$5,0),"")</f>
        <v/>
      </c>
      <c r="H86" s="59" t="str">
        <f>IF(ISNA(VLOOKUP($A86,DSLOP,IN_DTK!H$5,0))=FALSE,IF(H$8&lt;&gt;0,VLOOKUP($A86,DSLOP,IN_DTK!H$5,0),""),"")</f>
        <v/>
      </c>
      <c r="I86" s="59" t="str">
        <f>IF(ISNA(VLOOKUP($A86,DSLOP,IN_DTK!I$5,0))=FALSE,IF(I$8&lt;&gt;0,VLOOKUP($A86,DSLOP,IN_DTK!I$5,0),""),"")</f>
        <v/>
      </c>
      <c r="J86" s="59" t="str">
        <f>IF(ISNA(VLOOKUP($A86,DSLOP,IN_DTK!J$5,0))=FALSE,IF(J$8&lt;&gt;0,VLOOKUP($A86,DSLOP,IN_DTK!J$5,0),""),"")</f>
        <v/>
      </c>
      <c r="K86" s="59" t="str">
        <f>IF(ISNA(VLOOKUP($A86,DSLOP,IN_DTK!K$5,0))=FALSE,IF(K$8&lt;&gt;0,VLOOKUP($A86,DSLOP,IN_DTK!K$5,0),""),"")</f>
        <v/>
      </c>
      <c r="L86" s="59" t="str">
        <f>IF(ISNA(VLOOKUP($A86,DSLOP,IN_DTK!L$5,0))=FALSE,IF(L$8&lt;&gt;0,VLOOKUP($A86,DSLOP,IN_DTK!L$5,0),""),"")</f>
        <v/>
      </c>
      <c r="M86" s="59" t="str">
        <f>IF(ISNA(VLOOKUP($A86,DSLOP,IN_DTK!M$5,0))=FALSE,IF(M$8&lt;&gt;0,VLOOKUP($A86,DSLOP,IN_DTK!M$5,0),""),"")</f>
        <v/>
      </c>
      <c r="N86" s="59" t="str">
        <f>IF(ISNA(VLOOKUP($A86,DSLOP,IN_DTK!N$5,0))=FALSE,IF(N$8&lt;&gt;0,VLOOKUP($A86,DSLOP,IN_DTK!N$5,0),""),"")</f>
        <v/>
      </c>
      <c r="O86" s="59" t="str">
        <f>IF(ISNA(VLOOKUP($A86,DSLOP,IN_DTK!O$5,0))=FALSE,IF(O$8&lt;&gt;0,VLOOKUP($A86,DSLOP,IN_DTK!O$5,0),""),"")</f>
        <v/>
      </c>
      <c r="P86" s="59" t="str">
        <f>IF(ISNA(VLOOKUP($A86,DSLOP,IN_DTK!P$5,0))=FALSE,IF(P$8&lt;&gt;0,VLOOKUP($A86,DSLOP,IN_DTK!P$5,0),""),"")</f>
        <v/>
      </c>
      <c r="Q86" s="59" t="str">
        <f>IF(ISNA(VLOOKUP($A86,DSLOP,IN_DTK!Q$5,0))=FALSE,IF(Q$8&lt;&gt;0,VLOOKUP($A86,DSLOP,IN_DTK!Q$5,0),""),"")</f>
        <v/>
      </c>
      <c r="R86" s="95" t="str">
        <f>IF(ISNA(VLOOKUP($A86,DSLOP,IN_DTK!R$5,0))=FALSE,IF(R$8&lt;&gt;0,VLOOKUP($A86,DSLOP,IN_DTK!R$5,0),""),"")</f>
        <v/>
      </c>
      <c r="S86" s="59" t="str">
        <f>IF(ISNA(VLOOKUP($A86,DSLOP,IN_DTK!S$5,0))=FALSE,IF(A$9&lt;&gt;0,VLOOKUP($A86,DSLOP,IN_DTK!S$5,0),""),"")</f>
        <v/>
      </c>
    </row>
    <row r="87" spans="1:19" ht="20.100000000000001" customHeight="1">
      <c r="A87" s="58">
        <v>79</v>
      </c>
      <c r="B87" s="59">
        <v>79</v>
      </c>
      <c r="C87" s="59" t="str">
        <f>IF(ISNA(VLOOKUP($A87,DSLOP,IN_DTK!C$5,0))=FALSE,VLOOKUP($A87,DSLOP,IN_DTK!C$5,0),"")</f>
        <v/>
      </c>
      <c r="D87" s="60" t="str">
        <f>IF(ISNA(VLOOKUP($A87,DSLOP,IN_DTK!D$5,0))=FALSE,VLOOKUP($A87,DSLOP,IN_DTK!D$5,0),"")</f>
        <v/>
      </c>
      <c r="E87" s="61" t="str">
        <f>IF(ISNA(VLOOKUP($A87,DSLOP,IN_DTK!E$5,0))=FALSE,VLOOKUP($A87,DSLOP,IN_DTK!E$5,0),"")</f>
        <v/>
      </c>
      <c r="F87" s="128" t="str">
        <f>IF(ISNA(VLOOKUP($A87,DSLOP,IN_DTK!F$5,0))=FALSE,VLOOKUP($A87,DSLOP,IN_DTK!F$5,0),"")</f>
        <v/>
      </c>
      <c r="G87" s="77" t="str">
        <f>IF(ISNA(VLOOKUP($A87,DSLOP,IN_DTK!G$5,0))=FALSE,VLOOKUP($A87,DSLOP,IN_DTK!G$5,0),"")</f>
        <v/>
      </c>
      <c r="H87" s="59" t="str">
        <f>IF(ISNA(VLOOKUP($A87,DSLOP,IN_DTK!H$5,0))=FALSE,IF(H$8&lt;&gt;0,VLOOKUP($A87,DSLOP,IN_DTK!H$5,0),""),"")</f>
        <v/>
      </c>
      <c r="I87" s="59" t="str">
        <f>IF(ISNA(VLOOKUP($A87,DSLOP,IN_DTK!I$5,0))=FALSE,IF(I$8&lt;&gt;0,VLOOKUP($A87,DSLOP,IN_DTK!I$5,0),""),"")</f>
        <v/>
      </c>
      <c r="J87" s="59" t="str">
        <f>IF(ISNA(VLOOKUP($A87,DSLOP,IN_DTK!J$5,0))=FALSE,IF(J$8&lt;&gt;0,VLOOKUP($A87,DSLOP,IN_DTK!J$5,0),""),"")</f>
        <v/>
      </c>
      <c r="K87" s="59" t="str">
        <f>IF(ISNA(VLOOKUP($A87,DSLOP,IN_DTK!K$5,0))=FALSE,IF(K$8&lt;&gt;0,VLOOKUP($A87,DSLOP,IN_DTK!K$5,0),""),"")</f>
        <v/>
      </c>
      <c r="L87" s="59" t="str">
        <f>IF(ISNA(VLOOKUP($A87,DSLOP,IN_DTK!L$5,0))=FALSE,IF(L$8&lt;&gt;0,VLOOKUP($A87,DSLOP,IN_DTK!L$5,0),""),"")</f>
        <v/>
      </c>
      <c r="M87" s="59" t="str">
        <f>IF(ISNA(VLOOKUP($A87,DSLOP,IN_DTK!M$5,0))=FALSE,IF(M$8&lt;&gt;0,VLOOKUP($A87,DSLOP,IN_DTK!M$5,0),""),"")</f>
        <v/>
      </c>
      <c r="N87" s="59" t="str">
        <f>IF(ISNA(VLOOKUP($A87,DSLOP,IN_DTK!N$5,0))=FALSE,IF(N$8&lt;&gt;0,VLOOKUP($A87,DSLOP,IN_DTK!N$5,0),""),"")</f>
        <v/>
      </c>
      <c r="O87" s="59" t="str">
        <f>IF(ISNA(VLOOKUP($A87,DSLOP,IN_DTK!O$5,0))=FALSE,IF(O$8&lt;&gt;0,VLOOKUP($A87,DSLOP,IN_DTK!O$5,0),""),"")</f>
        <v/>
      </c>
      <c r="P87" s="59" t="str">
        <f>IF(ISNA(VLOOKUP($A87,DSLOP,IN_DTK!P$5,0))=FALSE,IF(P$8&lt;&gt;0,VLOOKUP($A87,DSLOP,IN_DTK!P$5,0),""),"")</f>
        <v/>
      </c>
      <c r="Q87" s="59" t="str">
        <f>IF(ISNA(VLOOKUP($A87,DSLOP,IN_DTK!Q$5,0))=FALSE,IF(Q$8&lt;&gt;0,VLOOKUP($A87,DSLOP,IN_DTK!Q$5,0),""),"")</f>
        <v/>
      </c>
      <c r="R87" s="95" t="str">
        <f>IF(ISNA(VLOOKUP($A87,DSLOP,IN_DTK!R$5,0))=FALSE,IF(R$8&lt;&gt;0,VLOOKUP($A87,DSLOP,IN_DTK!R$5,0),""),"")</f>
        <v/>
      </c>
      <c r="S87" s="59" t="str">
        <f>IF(ISNA(VLOOKUP($A87,DSLOP,IN_DTK!S$5,0))=FALSE,IF(A$9&lt;&gt;0,VLOOKUP($A87,DSLOP,IN_DTK!S$5,0),""),"")</f>
        <v/>
      </c>
    </row>
    <row r="88" spans="1:19" ht="20.100000000000001" customHeight="1">
      <c r="A88" s="58">
        <v>80</v>
      </c>
      <c r="B88" s="59">
        <v>80</v>
      </c>
      <c r="C88" s="59" t="str">
        <f>IF(ISNA(VLOOKUP($A88,DSLOP,IN_DTK!C$5,0))=FALSE,VLOOKUP($A88,DSLOP,IN_DTK!C$5,0),"")</f>
        <v/>
      </c>
      <c r="D88" s="60" t="str">
        <f>IF(ISNA(VLOOKUP($A88,DSLOP,IN_DTK!D$5,0))=FALSE,VLOOKUP($A88,DSLOP,IN_DTK!D$5,0),"")</f>
        <v/>
      </c>
      <c r="E88" s="61" t="str">
        <f>IF(ISNA(VLOOKUP($A88,DSLOP,IN_DTK!E$5,0))=FALSE,VLOOKUP($A88,DSLOP,IN_DTK!E$5,0),"")</f>
        <v/>
      </c>
      <c r="F88" s="128" t="str">
        <f>IF(ISNA(VLOOKUP($A88,DSLOP,IN_DTK!F$5,0))=FALSE,VLOOKUP($A88,DSLOP,IN_DTK!F$5,0),"")</f>
        <v/>
      </c>
      <c r="G88" s="77" t="str">
        <f>IF(ISNA(VLOOKUP($A88,DSLOP,IN_DTK!G$5,0))=FALSE,VLOOKUP($A88,DSLOP,IN_DTK!G$5,0),"")</f>
        <v/>
      </c>
      <c r="H88" s="59" t="str">
        <f>IF(ISNA(VLOOKUP($A88,DSLOP,IN_DTK!H$5,0))=FALSE,IF(H$8&lt;&gt;0,VLOOKUP($A88,DSLOP,IN_DTK!H$5,0),""),"")</f>
        <v/>
      </c>
      <c r="I88" s="59" t="str">
        <f>IF(ISNA(VLOOKUP($A88,DSLOP,IN_DTK!I$5,0))=FALSE,IF(I$8&lt;&gt;0,VLOOKUP($A88,DSLOP,IN_DTK!I$5,0),""),"")</f>
        <v/>
      </c>
      <c r="J88" s="59" t="str">
        <f>IF(ISNA(VLOOKUP($A88,DSLOP,IN_DTK!J$5,0))=FALSE,IF(J$8&lt;&gt;0,VLOOKUP($A88,DSLOP,IN_DTK!J$5,0),""),"")</f>
        <v/>
      </c>
      <c r="K88" s="59" t="str">
        <f>IF(ISNA(VLOOKUP($A88,DSLOP,IN_DTK!K$5,0))=FALSE,IF(K$8&lt;&gt;0,VLOOKUP($A88,DSLOP,IN_DTK!K$5,0),""),"")</f>
        <v/>
      </c>
      <c r="L88" s="59" t="str">
        <f>IF(ISNA(VLOOKUP($A88,DSLOP,IN_DTK!L$5,0))=FALSE,IF(L$8&lt;&gt;0,VLOOKUP($A88,DSLOP,IN_DTK!L$5,0),""),"")</f>
        <v/>
      </c>
      <c r="M88" s="59" t="str">
        <f>IF(ISNA(VLOOKUP($A88,DSLOP,IN_DTK!M$5,0))=FALSE,IF(M$8&lt;&gt;0,VLOOKUP($A88,DSLOP,IN_DTK!M$5,0),""),"")</f>
        <v/>
      </c>
      <c r="N88" s="59" t="str">
        <f>IF(ISNA(VLOOKUP($A88,DSLOP,IN_DTK!N$5,0))=FALSE,IF(N$8&lt;&gt;0,VLOOKUP($A88,DSLOP,IN_DTK!N$5,0),""),"")</f>
        <v/>
      </c>
      <c r="O88" s="59" t="str">
        <f>IF(ISNA(VLOOKUP($A88,DSLOP,IN_DTK!O$5,0))=FALSE,IF(O$8&lt;&gt;0,VLOOKUP($A88,DSLOP,IN_DTK!O$5,0),""),"")</f>
        <v/>
      </c>
      <c r="P88" s="59" t="str">
        <f>IF(ISNA(VLOOKUP($A88,DSLOP,IN_DTK!P$5,0))=FALSE,IF(P$8&lt;&gt;0,VLOOKUP($A88,DSLOP,IN_DTK!P$5,0),""),"")</f>
        <v/>
      </c>
      <c r="Q88" s="59" t="str">
        <f>IF(ISNA(VLOOKUP($A88,DSLOP,IN_DTK!Q$5,0))=FALSE,IF(Q$8&lt;&gt;0,VLOOKUP($A88,DSLOP,IN_DTK!Q$5,0),""),"")</f>
        <v/>
      </c>
      <c r="R88" s="95" t="str">
        <f>IF(ISNA(VLOOKUP($A88,DSLOP,IN_DTK!R$5,0))=FALSE,IF(R$8&lt;&gt;0,VLOOKUP($A88,DSLOP,IN_DTK!R$5,0),""),"")</f>
        <v/>
      </c>
      <c r="S88" s="59" t="str">
        <f>IF(ISNA(VLOOKUP($A88,DSLOP,IN_DTK!S$5,0))=FALSE,IF(A$9&lt;&gt;0,VLOOKUP($A88,DSLOP,IN_DTK!S$5,0),""),"")</f>
        <v/>
      </c>
    </row>
    <row r="89" spans="1:19" ht="20.100000000000001" customHeight="1">
      <c r="A89" s="58">
        <v>81</v>
      </c>
      <c r="B89" s="59">
        <v>81</v>
      </c>
      <c r="C89" s="59" t="str">
        <f>IF(ISNA(VLOOKUP($A89,DSLOP,IN_DTK!C$5,0))=FALSE,VLOOKUP($A89,DSLOP,IN_DTK!C$5,0),"")</f>
        <v/>
      </c>
      <c r="D89" s="60" t="str">
        <f>IF(ISNA(VLOOKUP($A89,DSLOP,IN_DTK!D$5,0))=FALSE,VLOOKUP($A89,DSLOP,IN_DTK!D$5,0),"")</f>
        <v/>
      </c>
      <c r="E89" s="61" t="str">
        <f>IF(ISNA(VLOOKUP($A89,DSLOP,IN_DTK!E$5,0))=FALSE,VLOOKUP($A89,DSLOP,IN_DTK!E$5,0),"")</f>
        <v/>
      </c>
      <c r="F89" s="128" t="str">
        <f>IF(ISNA(VLOOKUP($A89,DSLOP,IN_DTK!F$5,0))=FALSE,VLOOKUP($A89,DSLOP,IN_DTK!F$5,0),"")</f>
        <v/>
      </c>
      <c r="G89" s="77" t="str">
        <f>IF(ISNA(VLOOKUP($A89,DSLOP,IN_DTK!G$5,0))=FALSE,VLOOKUP($A89,DSLOP,IN_DTK!G$5,0),"")</f>
        <v/>
      </c>
      <c r="H89" s="59" t="str">
        <f>IF(ISNA(VLOOKUP($A89,DSLOP,IN_DTK!H$5,0))=FALSE,IF(H$8&lt;&gt;0,VLOOKUP($A89,DSLOP,IN_DTK!H$5,0),""),"")</f>
        <v/>
      </c>
      <c r="I89" s="59" t="str">
        <f>IF(ISNA(VLOOKUP($A89,DSLOP,IN_DTK!I$5,0))=FALSE,IF(I$8&lt;&gt;0,VLOOKUP($A89,DSLOP,IN_DTK!I$5,0),""),"")</f>
        <v/>
      </c>
      <c r="J89" s="59" t="str">
        <f>IF(ISNA(VLOOKUP($A89,DSLOP,IN_DTK!J$5,0))=FALSE,IF(J$8&lt;&gt;0,VLOOKUP($A89,DSLOP,IN_DTK!J$5,0),""),"")</f>
        <v/>
      </c>
      <c r="K89" s="59" t="str">
        <f>IF(ISNA(VLOOKUP($A89,DSLOP,IN_DTK!K$5,0))=FALSE,IF(K$8&lt;&gt;0,VLOOKUP($A89,DSLOP,IN_DTK!K$5,0),""),"")</f>
        <v/>
      </c>
      <c r="L89" s="59" t="str">
        <f>IF(ISNA(VLOOKUP($A89,DSLOP,IN_DTK!L$5,0))=FALSE,IF(L$8&lt;&gt;0,VLOOKUP($A89,DSLOP,IN_DTK!L$5,0),""),"")</f>
        <v/>
      </c>
      <c r="M89" s="59" t="str">
        <f>IF(ISNA(VLOOKUP($A89,DSLOP,IN_DTK!M$5,0))=FALSE,IF(M$8&lt;&gt;0,VLOOKUP($A89,DSLOP,IN_DTK!M$5,0),""),"")</f>
        <v/>
      </c>
      <c r="N89" s="59" t="str">
        <f>IF(ISNA(VLOOKUP($A89,DSLOP,IN_DTK!N$5,0))=FALSE,IF(N$8&lt;&gt;0,VLOOKUP($A89,DSLOP,IN_DTK!N$5,0),""),"")</f>
        <v/>
      </c>
      <c r="O89" s="59" t="str">
        <f>IF(ISNA(VLOOKUP($A89,DSLOP,IN_DTK!O$5,0))=FALSE,IF(O$8&lt;&gt;0,VLOOKUP($A89,DSLOP,IN_DTK!O$5,0),""),"")</f>
        <v/>
      </c>
      <c r="P89" s="59" t="str">
        <f>IF(ISNA(VLOOKUP($A89,DSLOP,IN_DTK!P$5,0))=FALSE,IF(P$8&lt;&gt;0,VLOOKUP($A89,DSLOP,IN_DTK!P$5,0),""),"")</f>
        <v/>
      </c>
      <c r="Q89" s="59" t="str">
        <f>IF(ISNA(VLOOKUP($A89,DSLOP,IN_DTK!Q$5,0))=FALSE,IF(Q$8&lt;&gt;0,VLOOKUP($A89,DSLOP,IN_DTK!Q$5,0),""),"")</f>
        <v/>
      </c>
      <c r="R89" s="95" t="str">
        <f>IF(ISNA(VLOOKUP($A89,DSLOP,IN_DTK!R$5,0))=FALSE,IF(R$8&lt;&gt;0,VLOOKUP($A89,DSLOP,IN_DTK!R$5,0),""),"")</f>
        <v/>
      </c>
      <c r="S89" s="59" t="str">
        <f>IF(ISNA(VLOOKUP($A89,DSLOP,IN_DTK!S$5,0))=FALSE,IF(A$9&lt;&gt;0,VLOOKUP($A89,DSLOP,IN_DTK!S$5,0),""),"")</f>
        <v/>
      </c>
    </row>
    <row r="90" spans="1:19" ht="20.100000000000001" customHeight="1">
      <c r="A90" s="58">
        <v>82</v>
      </c>
      <c r="B90" s="59">
        <v>82</v>
      </c>
      <c r="C90" s="59" t="str">
        <f>IF(ISNA(VLOOKUP($A90,DSLOP,IN_DTK!C$5,0))=FALSE,VLOOKUP($A90,DSLOP,IN_DTK!C$5,0),"")</f>
        <v/>
      </c>
      <c r="D90" s="60" t="str">
        <f>IF(ISNA(VLOOKUP($A90,DSLOP,IN_DTK!D$5,0))=FALSE,VLOOKUP($A90,DSLOP,IN_DTK!D$5,0),"")</f>
        <v/>
      </c>
      <c r="E90" s="61" t="str">
        <f>IF(ISNA(VLOOKUP($A90,DSLOP,IN_DTK!E$5,0))=FALSE,VLOOKUP($A90,DSLOP,IN_DTK!E$5,0),"")</f>
        <v/>
      </c>
      <c r="F90" s="128" t="str">
        <f>IF(ISNA(VLOOKUP($A90,DSLOP,IN_DTK!F$5,0))=FALSE,VLOOKUP($A90,DSLOP,IN_DTK!F$5,0),"")</f>
        <v/>
      </c>
      <c r="G90" s="77" t="str">
        <f>IF(ISNA(VLOOKUP($A90,DSLOP,IN_DTK!G$5,0))=FALSE,VLOOKUP($A90,DSLOP,IN_DTK!G$5,0),"")</f>
        <v/>
      </c>
      <c r="H90" s="59" t="str">
        <f>IF(ISNA(VLOOKUP($A90,DSLOP,IN_DTK!H$5,0))=FALSE,IF(H$8&lt;&gt;0,VLOOKUP($A90,DSLOP,IN_DTK!H$5,0),""),"")</f>
        <v/>
      </c>
      <c r="I90" s="59" t="str">
        <f>IF(ISNA(VLOOKUP($A90,DSLOP,IN_DTK!I$5,0))=FALSE,IF(I$8&lt;&gt;0,VLOOKUP($A90,DSLOP,IN_DTK!I$5,0),""),"")</f>
        <v/>
      </c>
      <c r="J90" s="59" t="str">
        <f>IF(ISNA(VLOOKUP($A90,DSLOP,IN_DTK!J$5,0))=FALSE,IF(J$8&lt;&gt;0,VLOOKUP($A90,DSLOP,IN_DTK!J$5,0),""),"")</f>
        <v/>
      </c>
      <c r="K90" s="59" t="str">
        <f>IF(ISNA(VLOOKUP($A90,DSLOP,IN_DTK!K$5,0))=FALSE,IF(K$8&lt;&gt;0,VLOOKUP($A90,DSLOP,IN_DTK!K$5,0),""),"")</f>
        <v/>
      </c>
      <c r="L90" s="59" t="str">
        <f>IF(ISNA(VLOOKUP($A90,DSLOP,IN_DTK!L$5,0))=FALSE,IF(L$8&lt;&gt;0,VLOOKUP($A90,DSLOP,IN_DTK!L$5,0),""),"")</f>
        <v/>
      </c>
      <c r="M90" s="59" t="str">
        <f>IF(ISNA(VLOOKUP($A90,DSLOP,IN_DTK!M$5,0))=FALSE,IF(M$8&lt;&gt;0,VLOOKUP($A90,DSLOP,IN_DTK!M$5,0),""),"")</f>
        <v/>
      </c>
      <c r="N90" s="59" t="str">
        <f>IF(ISNA(VLOOKUP($A90,DSLOP,IN_DTK!N$5,0))=FALSE,IF(N$8&lt;&gt;0,VLOOKUP($A90,DSLOP,IN_DTK!N$5,0),""),"")</f>
        <v/>
      </c>
      <c r="O90" s="59" t="str">
        <f>IF(ISNA(VLOOKUP($A90,DSLOP,IN_DTK!O$5,0))=FALSE,IF(O$8&lt;&gt;0,VLOOKUP($A90,DSLOP,IN_DTK!O$5,0),""),"")</f>
        <v/>
      </c>
      <c r="P90" s="59" t="str">
        <f>IF(ISNA(VLOOKUP($A90,DSLOP,IN_DTK!P$5,0))=FALSE,IF(P$8&lt;&gt;0,VLOOKUP($A90,DSLOP,IN_DTK!P$5,0),""),"")</f>
        <v/>
      </c>
      <c r="Q90" s="59" t="str">
        <f>IF(ISNA(VLOOKUP($A90,DSLOP,IN_DTK!Q$5,0))=FALSE,IF(Q$8&lt;&gt;0,VLOOKUP($A90,DSLOP,IN_DTK!Q$5,0),""),"")</f>
        <v/>
      </c>
      <c r="R90" s="95" t="str">
        <f>IF(ISNA(VLOOKUP($A90,DSLOP,IN_DTK!R$5,0))=FALSE,IF(R$8&lt;&gt;0,VLOOKUP($A90,DSLOP,IN_DTK!R$5,0),""),"")</f>
        <v/>
      </c>
      <c r="S90" s="59" t="str">
        <f>IF(ISNA(VLOOKUP($A90,DSLOP,IN_DTK!S$5,0))=FALSE,IF(A$9&lt;&gt;0,VLOOKUP($A90,DSLOP,IN_DTK!S$5,0),""),"")</f>
        <v/>
      </c>
    </row>
    <row r="91" spans="1:19" ht="20.100000000000001" customHeight="1">
      <c r="A91" s="58">
        <v>83</v>
      </c>
      <c r="B91" s="59">
        <v>83</v>
      </c>
      <c r="C91" s="59" t="str">
        <f>IF(ISNA(VLOOKUP($A91,DSLOP,IN_DTK!C$5,0))=FALSE,VLOOKUP($A91,DSLOP,IN_DTK!C$5,0),"")</f>
        <v/>
      </c>
      <c r="D91" s="60" t="str">
        <f>IF(ISNA(VLOOKUP($A91,DSLOP,IN_DTK!D$5,0))=FALSE,VLOOKUP($A91,DSLOP,IN_DTK!D$5,0),"")</f>
        <v/>
      </c>
      <c r="E91" s="61" t="str">
        <f>IF(ISNA(VLOOKUP($A91,DSLOP,IN_DTK!E$5,0))=FALSE,VLOOKUP($A91,DSLOP,IN_DTK!E$5,0),"")</f>
        <v/>
      </c>
      <c r="F91" s="128" t="str">
        <f>IF(ISNA(VLOOKUP($A91,DSLOP,IN_DTK!F$5,0))=FALSE,VLOOKUP($A91,DSLOP,IN_DTK!F$5,0),"")</f>
        <v/>
      </c>
      <c r="G91" s="77" t="str">
        <f>IF(ISNA(VLOOKUP($A91,DSLOP,IN_DTK!G$5,0))=FALSE,VLOOKUP($A91,DSLOP,IN_DTK!G$5,0),"")</f>
        <v/>
      </c>
      <c r="H91" s="59" t="str">
        <f>IF(ISNA(VLOOKUP($A91,DSLOP,IN_DTK!H$5,0))=FALSE,IF(H$8&lt;&gt;0,VLOOKUP($A91,DSLOP,IN_DTK!H$5,0),""),"")</f>
        <v/>
      </c>
      <c r="I91" s="59" t="str">
        <f>IF(ISNA(VLOOKUP($A91,DSLOP,IN_DTK!I$5,0))=FALSE,IF(I$8&lt;&gt;0,VLOOKUP($A91,DSLOP,IN_DTK!I$5,0),""),"")</f>
        <v/>
      </c>
      <c r="J91" s="59" t="str">
        <f>IF(ISNA(VLOOKUP($A91,DSLOP,IN_DTK!J$5,0))=FALSE,IF(J$8&lt;&gt;0,VLOOKUP($A91,DSLOP,IN_DTK!J$5,0),""),"")</f>
        <v/>
      </c>
      <c r="K91" s="59" t="str">
        <f>IF(ISNA(VLOOKUP($A91,DSLOP,IN_DTK!K$5,0))=FALSE,IF(K$8&lt;&gt;0,VLOOKUP($A91,DSLOP,IN_DTK!K$5,0),""),"")</f>
        <v/>
      </c>
      <c r="L91" s="59" t="str">
        <f>IF(ISNA(VLOOKUP($A91,DSLOP,IN_DTK!L$5,0))=FALSE,IF(L$8&lt;&gt;0,VLOOKUP($A91,DSLOP,IN_DTK!L$5,0),""),"")</f>
        <v/>
      </c>
      <c r="M91" s="59" t="str">
        <f>IF(ISNA(VLOOKUP($A91,DSLOP,IN_DTK!M$5,0))=FALSE,IF(M$8&lt;&gt;0,VLOOKUP($A91,DSLOP,IN_DTK!M$5,0),""),"")</f>
        <v/>
      </c>
      <c r="N91" s="59" t="str">
        <f>IF(ISNA(VLOOKUP($A91,DSLOP,IN_DTK!N$5,0))=FALSE,IF(N$8&lt;&gt;0,VLOOKUP($A91,DSLOP,IN_DTK!N$5,0),""),"")</f>
        <v/>
      </c>
      <c r="O91" s="59" t="str">
        <f>IF(ISNA(VLOOKUP($A91,DSLOP,IN_DTK!O$5,0))=FALSE,IF(O$8&lt;&gt;0,VLOOKUP($A91,DSLOP,IN_DTK!O$5,0),""),"")</f>
        <v/>
      </c>
      <c r="P91" s="59" t="str">
        <f>IF(ISNA(VLOOKUP($A91,DSLOP,IN_DTK!P$5,0))=FALSE,IF(P$8&lt;&gt;0,VLOOKUP($A91,DSLOP,IN_DTK!P$5,0),""),"")</f>
        <v/>
      </c>
      <c r="Q91" s="59" t="str">
        <f>IF(ISNA(VLOOKUP($A91,DSLOP,IN_DTK!Q$5,0))=FALSE,IF(Q$8&lt;&gt;0,VLOOKUP($A91,DSLOP,IN_DTK!Q$5,0),""),"")</f>
        <v/>
      </c>
      <c r="R91" s="95" t="str">
        <f>IF(ISNA(VLOOKUP($A91,DSLOP,IN_DTK!R$5,0))=FALSE,IF(R$8&lt;&gt;0,VLOOKUP($A91,DSLOP,IN_DTK!R$5,0),""),"")</f>
        <v/>
      </c>
      <c r="S91" s="59" t="str">
        <f>IF(ISNA(VLOOKUP($A91,DSLOP,IN_DTK!S$5,0))=FALSE,IF(A$9&lt;&gt;0,VLOOKUP($A91,DSLOP,IN_DTK!S$5,0),""),"")</f>
        <v/>
      </c>
    </row>
    <row r="92" spans="1:19" ht="20.100000000000001" customHeight="1">
      <c r="A92" s="58">
        <v>84</v>
      </c>
      <c r="B92" s="59">
        <v>84</v>
      </c>
      <c r="C92" s="59" t="str">
        <f>IF(ISNA(VLOOKUP($A92,DSLOP,IN_DTK!C$5,0))=FALSE,VLOOKUP($A92,DSLOP,IN_DTK!C$5,0),"")</f>
        <v/>
      </c>
      <c r="D92" s="60" t="str">
        <f>IF(ISNA(VLOOKUP($A92,DSLOP,IN_DTK!D$5,0))=FALSE,VLOOKUP($A92,DSLOP,IN_DTK!D$5,0),"")</f>
        <v/>
      </c>
      <c r="E92" s="61" t="str">
        <f>IF(ISNA(VLOOKUP($A92,DSLOP,IN_DTK!E$5,0))=FALSE,VLOOKUP($A92,DSLOP,IN_DTK!E$5,0),"")</f>
        <v/>
      </c>
      <c r="F92" s="128" t="str">
        <f>IF(ISNA(VLOOKUP($A92,DSLOP,IN_DTK!F$5,0))=FALSE,VLOOKUP($A92,DSLOP,IN_DTK!F$5,0),"")</f>
        <v/>
      </c>
      <c r="G92" s="77" t="str">
        <f>IF(ISNA(VLOOKUP($A92,DSLOP,IN_DTK!G$5,0))=FALSE,VLOOKUP($A92,DSLOP,IN_DTK!G$5,0),"")</f>
        <v/>
      </c>
      <c r="H92" s="59" t="str">
        <f>IF(ISNA(VLOOKUP($A92,DSLOP,IN_DTK!H$5,0))=FALSE,IF(H$8&lt;&gt;0,VLOOKUP($A92,DSLOP,IN_DTK!H$5,0),""),"")</f>
        <v/>
      </c>
      <c r="I92" s="59" t="str">
        <f>IF(ISNA(VLOOKUP($A92,DSLOP,IN_DTK!I$5,0))=FALSE,IF(I$8&lt;&gt;0,VLOOKUP($A92,DSLOP,IN_DTK!I$5,0),""),"")</f>
        <v/>
      </c>
      <c r="J92" s="59" t="str">
        <f>IF(ISNA(VLOOKUP($A92,DSLOP,IN_DTK!J$5,0))=FALSE,IF(J$8&lt;&gt;0,VLOOKUP($A92,DSLOP,IN_DTK!J$5,0),""),"")</f>
        <v/>
      </c>
      <c r="K92" s="59" t="str">
        <f>IF(ISNA(VLOOKUP($A92,DSLOP,IN_DTK!K$5,0))=FALSE,IF(K$8&lt;&gt;0,VLOOKUP($A92,DSLOP,IN_DTK!K$5,0),""),"")</f>
        <v/>
      </c>
      <c r="L92" s="59" t="str">
        <f>IF(ISNA(VLOOKUP($A92,DSLOP,IN_DTK!L$5,0))=FALSE,IF(L$8&lt;&gt;0,VLOOKUP($A92,DSLOP,IN_DTK!L$5,0),""),"")</f>
        <v/>
      </c>
      <c r="M92" s="59" t="str">
        <f>IF(ISNA(VLOOKUP($A92,DSLOP,IN_DTK!M$5,0))=FALSE,IF(M$8&lt;&gt;0,VLOOKUP($A92,DSLOP,IN_DTK!M$5,0),""),"")</f>
        <v/>
      </c>
      <c r="N92" s="59" t="str">
        <f>IF(ISNA(VLOOKUP($A92,DSLOP,IN_DTK!N$5,0))=FALSE,IF(N$8&lt;&gt;0,VLOOKUP($A92,DSLOP,IN_DTK!N$5,0),""),"")</f>
        <v/>
      </c>
      <c r="O92" s="59" t="str">
        <f>IF(ISNA(VLOOKUP($A92,DSLOP,IN_DTK!O$5,0))=FALSE,IF(O$8&lt;&gt;0,VLOOKUP($A92,DSLOP,IN_DTK!O$5,0),""),"")</f>
        <v/>
      </c>
      <c r="P92" s="59" t="str">
        <f>IF(ISNA(VLOOKUP($A92,DSLOP,IN_DTK!P$5,0))=FALSE,IF(P$8&lt;&gt;0,VLOOKUP($A92,DSLOP,IN_DTK!P$5,0),""),"")</f>
        <v/>
      </c>
      <c r="Q92" s="59" t="str">
        <f>IF(ISNA(VLOOKUP($A92,DSLOP,IN_DTK!Q$5,0))=FALSE,IF(Q$8&lt;&gt;0,VLOOKUP($A92,DSLOP,IN_DTK!Q$5,0),""),"")</f>
        <v/>
      </c>
      <c r="R92" s="95" t="str">
        <f>IF(ISNA(VLOOKUP($A92,DSLOP,IN_DTK!R$5,0))=FALSE,IF(R$8&lt;&gt;0,VLOOKUP($A92,DSLOP,IN_DTK!R$5,0),""),"")</f>
        <v/>
      </c>
      <c r="S92" s="59" t="str">
        <f>IF(ISNA(VLOOKUP($A92,DSLOP,IN_DTK!S$5,0))=FALSE,IF(A$9&lt;&gt;0,VLOOKUP($A92,DSLOP,IN_DTK!S$5,0),""),"")</f>
        <v/>
      </c>
    </row>
    <row r="93" spans="1:19" ht="20.100000000000001" customHeight="1">
      <c r="A93" s="58">
        <v>85</v>
      </c>
      <c r="B93" s="59">
        <v>85</v>
      </c>
      <c r="C93" s="59" t="str">
        <f>IF(ISNA(VLOOKUP($A93,DSLOP,IN_DTK!C$5,0))=FALSE,VLOOKUP($A93,DSLOP,IN_DTK!C$5,0),"")</f>
        <v/>
      </c>
      <c r="D93" s="60" t="str">
        <f>IF(ISNA(VLOOKUP($A93,DSLOP,IN_DTK!D$5,0))=FALSE,VLOOKUP($A93,DSLOP,IN_DTK!D$5,0),"")</f>
        <v/>
      </c>
      <c r="E93" s="61" t="str">
        <f>IF(ISNA(VLOOKUP($A93,DSLOP,IN_DTK!E$5,0))=FALSE,VLOOKUP($A93,DSLOP,IN_DTK!E$5,0),"")</f>
        <v/>
      </c>
      <c r="F93" s="128" t="str">
        <f>IF(ISNA(VLOOKUP($A93,DSLOP,IN_DTK!F$5,0))=FALSE,VLOOKUP($A93,DSLOP,IN_DTK!F$5,0),"")</f>
        <v/>
      </c>
      <c r="G93" s="77" t="str">
        <f>IF(ISNA(VLOOKUP($A93,DSLOP,IN_DTK!G$5,0))=FALSE,VLOOKUP($A93,DSLOP,IN_DTK!G$5,0),"")</f>
        <v/>
      </c>
      <c r="H93" s="59" t="str">
        <f>IF(ISNA(VLOOKUP($A93,DSLOP,IN_DTK!H$5,0))=FALSE,IF(H$8&lt;&gt;0,VLOOKUP($A93,DSLOP,IN_DTK!H$5,0),""),"")</f>
        <v/>
      </c>
      <c r="I93" s="59" t="str">
        <f>IF(ISNA(VLOOKUP($A93,DSLOP,IN_DTK!I$5,0))=FALSE,IF(I$8&lt;&gt;0,VLOOKUP($A93,DSLOP,IN_DTK!I$5,0),""),"")</f>
        <v/>
      </c>
      <c r="J93" s="59" t="str">
        <f>IF(ISNA(VLOOKUP($A93,DSLOP,IN_DTK!J$5,0))=FALSE,IF(J$8&lt;&gt;0,VLOOKUP($A93,DSLOP,IN_DTK!J$5,0),""),"")</f>
        <v/>
      </c>
      <c r="K93" s="59" t="str">
        <f>IF(ISNA(VLOOKUP($A93,DSLOP,IN_DTK!K$5,0))=FALSE,IF(K$8&lt;&gt;0,VLOOKUP($A93,DSLOP,IN_DTK!K$5,0),""),"")</f>
        <v/>
      </c>
      <c r="L93" s="59" t="str">
        <f>IF(ISNA(VLOOKUP($A93,DSLOP,IN_DTK!L$5,0))=FALSE,IF(L$8&lt;&gt;0,VLOOKUP($A93,DSLOP,IN_DTK!L$5,0),""),"")</f>
        <v/>
      </c>
      <c r="M93" s="59" t="str">
        <f>IF(ISNA(VLOOKUP($A93,DSLOP,IN_DTK!M$5,0))=FALSE,IF(M$8&lt;&gt;0,VLOOKUP($A93,DSLOP,IN_DTK!M$5,0),""),"")</f>
        <v/>
      </c>
      <c r="N93" s="59" t="str">
        <f>IF(ISNA(VLOOKUP($A93,DSLOP,IN_DTK!N$5,0))=FALSE,IF(N$8&lt;&gt;0,VLOOKUP($A93,DSLOP,IN_DTK!N$5,0),""),"")</f>
        <v/>
      </c>
      <c r="O93" s="59" t="str">
        <f>IF(ISNA(VLOOKUP($A93,DSLOP,IN_DTK!O$5,0))=FALSE,IF(O$8&lt;&gt;0,VLOOKUP($A93,DSLOP,IN_DTK!O$5,0),""),"")</f>
        <v/>
      </c>
      <c r="P93" s="59" t="str">
        <f>IF(ISNA(VLOOKUP($A93,DSLOP,IN_DTK!P$5,0))=FALSE,IF(P$8&lt;&gt;0,VLOOKUP($A93,DSLOP,IN_DTK!P$5,0),""),"")</f>
        <v/>
      </c>
      <c r="Q93" s="59" t="str">
        <f>IF(ISNA(VLOOKUP($A93,DSLOP,IN_DTK!Q$5,0))=FALSE,IF(Q$8&lt;&gt;0,VLOOKUP($A93,DSLOP,IN_DTK!Q$5,0),""),"")</f>
        <v/>
      </c>
      <c r="R93" s="95" t="str">
        <f>IF(ISNA(VLOOKUP($A93,DSLOP,IN_DTK!R$5,0))=FALSE,IF(R$8&lt;&gt;0,VLOOKUP($A93,DSLOP,IN_DTK!R$5,0),""),"")</f>
        <v/>
      </c>
      <c r="S93" s="59" t="str">
        <f>IF(ISNA(VLOOKUP($A93,DSLOP,IN_DTK!S$5,0))=FALSE,IF(A$9&lt;&gt;0,VLOOKUP($A93,DSLOP,IN_DTK!S$5,0),""),"")</f>
        <v/>
      </c>
    </row>
    <row r="94" spans="1:19" ht="20.100000000000001" customHeight="1">
      <c r="A94" s="58">
        <v>86</v>
      </c>
      <c r="B94" s="59">
        <v>86</v>
      </c>
      <c r="C94" s="59" t="str">
        <f>IF(ISNA(VLOOKUP($A94,DSLOP,IN_DTK!C$5,0))=FALSE,VLOOKUP($A94,DSLOP,IN_DTK!C$5,0),"")</f>
        <v/>
      </c>
      <c r="D94" s="60" t="str">
        <f>IF(ISNA(VLOOKUP($A94,DSLOP,IN_DTK!D$5,0))=FALSE,VLOOKUP($A94,DSLOP,IN_DTK!D$5,0),"")</f>
        <v/>
      </c>
      <c r="E94" s="61" t="str">
        <f>IF(ISNA(VLOOKUP($A94,DSLOP,IN_DTK!E$5,0))=FALSE,VLOOKUP($A94,DSLOP,IN_DTK!E$5,0),"")</f>
        <v/>
      </c>
      <c r="F94" s="128" t="str">
        <f>IF(ISNA(VLOOKUP($A94,DSLOP,IN_DTK!F$5,0))=FALSE,VLOOKUP($A94,DSLOP,IN_DTK!F$5,0),"")</f>
        <v/>
      </c>
      <c r="G94" s="77" t="str">
        <f>IF(ISNA(VLOOKUP($A94,DSLOP,IN_DTK!G$5,0))=FALSE,VLOOKUP($A94,DSLOP,IN_DTK!G$5,0),"")</f>
        <v/>
      </c>
      <c r="H94" s="59" t="str">
        <f>IF(ISNA(VLOOKUP($A94,DSLOP,IN_DTK!H$5,0))=FALSE,IF(H$8&lt;&gt;0,VLOOKUP($A94,DSLOP,IN_DTK!H$5,0),""),"")</f>
        <v/>
      </c>
      <c r="I94" s="59" t="str">
        <f>IF(ISNA(VLOOKUP($A94,DSLOP,IN_DTK!I$5,0))=FALSE,IF(I$8&lt;&gt;0,VLOOKUP($A94,DSLOP,IN_DTK!I$5,0),""),"")</f>
        <v/>
      </c>
      <c r="J94" s="59" t="str">
        <f>IF(ISNA(VLOOKUP($A94,DSLOP,IN_DTK!J$5,0))=FALSE,IF(J$8&lt;&gt;0,VLOOKUP($A94,DSLOP,IN_DTK!J$5,0),""),"")</f>
        <v/>
      </c>
      <c r="K94" s="59" t="str">
        <f>IF(ISNA(VLOOKUP($A94,DSLOP,IN_DTK!K$5,0))=FALSE,IF(K$8&lt;&gt;0,VLOOKUP($A94,DSLOP,IN_DTK!K$5,0),""),"")</f>
        <v/>
      </c>
      <c r="L94" s="59" t="str">
        <f>IF(ISNA(VLOOKUP($A94,DSLOP,IN_DTK!L$5,0))=FALSE,IF(L$8&lt;&gt;0,VLOOKUP($A94,DSLOP,IN_DTK!L$5,0),""),"")</f>
        <v/>
      </c>
      <c r="M94" s="59" t="str">
        <f>IF(ISNA(VLOOKUP($A94,DSLOP,IN_DTK!M$5,0))=FALSE,IF(M$8&lt;&gt;0,VLOOKUP($A94,DSLOP,IN_DTK!M$5,0),""),"")</f>
        <v/>
      </c>
      <c r="N94" s="59" t="str">
        <f>IF(ISNA(VLOOKUP($A94,DSLOP,IN_DTK!N$5,0))=FALSE,IF(N$8&lt;&gt;0,VLOOKUP($A94,DSLOP,IN_DTK!N$5,0),""),"")</f>
        <v/>
      </c>
      <c r="O94" s="59" t="str">
        <f>IF(ISNA(VLOOKUP($A94,DSLOP,IN_DTK!O$5,0))=FALSE,IF(O$8&lt;&gt;0,VLOOKUP($A94,DSLOP,IN_DTK!O$5,0),""),"")</f>
        <v/>
      </c>
      <c r="P94" s="59" t="str">
        <f>IF(ISNA(VLOOKUP($A94,DSLOP,IN_DTK!P$5,0))=FALSE,IF(P$8&lt;&gt;0,VLOOKUP($A94,DSLOP,IN_DTK!P$5,0),""),"")</f>
        <v/>
      </c>
      <c r="Q94" s="59" t="str">
        <f>IF(ISNA(VLOOKUP($A94,DSLOP,IN_DTK!Q$5,0))=FALSE,IF(Q$8&lt;&gt;0,VLOOKUP($A94,DSLOP,IN_DTK!Q$5,0),""),"")</f>
        <v/>
      </c>
      <c r="R94" s="95" t="str">
        <f>IF(ISNA(VLOOKUP($A94,DSLOP,IN_DTK!R$5,0))=FALSE,IF(R$8&lt;&gt;0,VLOOKUP($A94,DSLOP,IN_DTK!R$5,0),""),"")</f>
        <v/>
      </c>
      <c r="S94" s="59" t="str">
        <f>IF(ISNA(VLOOKUP($A94,DSLOP,IN_DTK!S$5,0))=FALSE,IF(A$9&lt;&gt;0,VLOOKUP($A94,DSLOP,IN_DTK!S$5,0),""),"")</f>
        <v/>
      </c>
    </row>
    <row r="95" spans="1:19" ht="20.100000000000001" customHeight="1">
      <c r="A95" s="58">
        <v>87</v>
      </c>
      <c r="B95" s="59">
        <v>87</v>
      </c>
      <c r="C95" s="59" t="str">
        <f>IF(ISNA(VLOOKUP($A95,DSLOP,IN_DTK!C$5,0))=FALSE,VLOOKUP($A95,DSLOP,IN_DTK!C$5,0),"")</f>
        <v/>
      </c>
      <c r="D95" s="60" t="str">
        <f>IF(ISNA(VLOOKUP($A95,DSLOP,IN_DTK!D$5,0))=FALSE,VLOOKUP($A95,DSLOP,IN_DTK!D$5,0),"")</f>
        <v/>
      </c>
      <c r="E95" s="61" t="str">
        <f>IF(ISNA(VLOOKUP($A95,DSLOP,IN_DTK!E$5,0))=FALSE,VLOOKUP($A95,DSLOP,IN_DTK!E$5,0),"")</f>
        <v/>
      </c>
      <c r="F95" s="128" t="str">
        <f>IF(ISNA(VLOOKUP($A95,DSLOP,IN_DTK!F$5,0))=FALSE,VLOOKUP($A95,DSLOP,IN_DTK!F$5,0),"")</f>
        <v/>
      </c>
      <c r="G95" s="77" t="str">
        <f>IF(ISNA(VLOOKUP($A95,DSLOP,IN_DTK!G$5,0))=FALSE,VLOOKUP($A95,DSLOP,IN_DTK!G$5,0),"")</f>
        <v/>
      </c>
      <c r="H95" s="59" t="str">
        <f>IF(ISNA(VLOOKUP($A95,DSLOP,IN_DTK!H$5,0))=FALSE,IF(H$8&lt;&gt;0,VLOOKUP($A95,DSLOP,IN_DTK!H$5,0),""),"")</f>
        <v/>
      </c>
      <c r="I95" s="59" t="str">
        <f>IF(ISNA(VLOOKUP($A95,DSLOP,IN_DTK!I$5,0))=FALSE,IF(I$8&lt;&gt;0,VLOOKUP($A95,DSLOP,IN_DTK!I$5,0),""),"")</f>
        <v/>
      </c>
      <c r="J95" s="59" t="str">
        <f>IF(ISNA(VLOOKUP($A95,DSLOP,IN_DTK!J$5,0))=FALSE,IF(J$8&lt;&gt;0,VLOOKUP($A95,DSLOP,IN_DTK!J$5,0),""),"")</f>
        <v/>
      </c>
      <c r="K95" s="59" t="str">
        <f>IF(ISNA(VLOOKUP($A95,DSLOP,IN_DTK!K$5,0))=FALSE,IF(K$8&lt;&gt;0,VLOOKUP($A95,DSLOP,IN_DTK!K$5,0),""),"")</f>
        <v/>
      </c>
      <c r="L95" s="59" t="str">
        <f>IF(ISNA(VLOOKUP($A95,DSLOP,IN_DTK!L$5,0))=FALSE,IF(L$8&lt;&gt;0,VLOOKUP($A95,DSLOP,IN_DTK!L$5,0),""),"")</f>
        <v/>
      </c>
      <c r="M95" s="59" t="str">
        <f>IF(ISNA(VLOOKUP($A95,DSLOP,IN_DTK!M$5,0))=FALSE,IF(M$8&lt;&gt;0,VLOOKUP($A95,DSLOP,IN_DTK!M$5,0),""),"")</f>
        <v/>
      </c>
      <c r="N95" s="59" t="str">
        <f>IF(ISNA(VLOOKUP($A95,DSLOP,IN_DTK!N$5,0))=FALSE,IF(N$8&lt;&gt;0,VLOOKUP($A95,DSLOP,IN_DTK!N$5,0),""),"")</f>
        <v/>
      </c>
      <c r="O95" s="59" t="str">
        <f>IF(ISNA(VLOOKUP($A95,DSLOP,IN_DTK!O$5,0))=FALSE,IF(O$8&lt;&gt;0,VLOOKUP($A95,DSLOP,IN_DTK!O$5,0),""),"")</f>
        <v/>
      </c>
      <c r="P95" s="59" t="str">
        <f>IF(ISNA(VLOOKUP($A95,DSLOP,IN_DTK!P$5,0))=FALSE,IF(P$8&lt;&gt;0,VLOOKUP($A95,DSLOP,IN_DTK!P$5,0),""),"")</f>
        <v/>
      </c>
      <c r="Q95" s="59" t="str">
        <f>IF(ISNA(VLOOKUP($A95,DSLOP,IN_DTK!Q$5,0))=FALSE,IF(Q$8&lt;&gt;0,VLOOKUP($A95,DSLOP,IN_DTK!Q$5,0),""),"")</f>
        <v/>
      </c>
      <c r="R95" s="95" t="str">
        <f>IF(ISNA(VLOOKUP($A95,DSLOP,IN_DTK!R$5,0))=FALSE,IF(R$8&lt;&gt;0,VLOOKUP($A95,DSLOP,IN_DTK!R$5,0),""),"")</f>
        <v/>
      </c>
      <c r="S95" s="59" t="str">
        <f>IF(ISNA(VLOOKUP($A95,DSLOP,IN_DTK!S$5,0))=FALSE,IF(A$9&lt;&gt;0,VLOOKUP($A95,DSLOP,IN_DTK!S$5,0),""),"")</f>
        <v/>
      </c>
    </row>
    <row r="96" spans="1:19" ht="20.100000000000001" customHeight="1">
      <c r="A96" s="58">
        <v>88</v>
      </c>
      <c r="B96" s="59">
        <v>88</v>
      </c>
      <c r="C96" s="59" t="str">
        <f>IF(ISNA(VLOOKUP($A96,DSLOP,IN_DTK!C$5,0))=FALSE,VLOOKUP($A96,DSLOP,IN_DTK!C$5,0),"")</f>
        <v/>
      </c>
      <c r="D96" s="60" t="str">
        <f>IF(ISNA(VLOOKUP($A96,DSLOP,IN_DTK!D$5,0))=FALSE,VLOOKUP($A96,DSLOP,IN_DTK!D$5,0),"")</f>
        <v/>
      </c>
      <c r="E96" s="61" t="str">
        <f>IF(ISNA(VLOOKUP($A96,DSLOP,IN_DTK!E$5,0))=FALSE,VLOOKUP($A96,DSLOP,IN_DTK!E$5,0),"")</f>
        <v/>
      </c>
      <c r="F96" s="128" t="str">
        <f>IF(ISNA(VLOOKUP($A96,DSLOP,IN_DTK!F$5,0))=FALSE,VLOOKUP($A96,DSLOP,IN_DTK!F$5,0),"")</f>
        <v/>
      </c>
      <c r="G96" s="77" t="str">
        <f>IF(ISNA(VLOOKUP($A96,DSLOP,IN_DTK!G$5,0))=FALSE,VLOOKUP($A96,DSLOP,IN_DTK!G$5,0),"")</f>
        <v/>
      </c>
      <c r="H96" s="59" t="str">
        <f>IF(ISNA(VLOOKUP($A96,DSLOP,IN_DTK!H$5,0))=FALSE,IF(H$8&lt;&gt;0,VLOOKUP($A96,DSLOP,IN_DTK!H$5,0),""),"")</f>
        <v/>
      </c>
      <c r="I96" s="59" t="str">
        <f>IF(ISNA(VLOOKUP($A96,DSLOP,IN_DTK!I$5,0))=FALSE,IF(I$8&lt;&gt;0,VLOOKUP($A96,DSLOP,IN_DTK!I$5,0),""),"")</f>
        <v/>
      </c>
      <c r="J96" s="59" t="str">
        <f>IF(ISNA(VLOOKUP($A96,DSLOP,IN_DTK!J$5,0))=FALSE,IF(J$8&lt;&gt;0,VLOOKUP($A96,DSLOP,IN_DTK!J$5,0),""),"")</f>
        <v/>
      </c>
      <c r="K96" s="59" t="str">
        <f>IF(ISNA(VLOOKUP($A96,DSLOP,IN_DTK!K$5,0))=FALSE,IF(K$8&lt;&gt;0,VLOOKUP($A96,DSLOP,IN_DTK!K$5,0),""),"")</f>
        <v/>
      </c>
      <c r="L96" s="59" t="str">
        <f>IF(ISNA(VLOOKUP($A96,DSLOP,IN_DTK!L$5,0))=FALSE,IF(L$8&lt;&gt;0,VLOOKUP($A96,DSLOP,IN_DTK!L$5,0),""),"")</f>
        <v/>
      </c>
      <c r="M96" s="59" t="str">
        <f>IF(ISNA(VLOOKUP($A96,DSLOP,IN_DTK!M$5,0))=FALSE,IF(M$8&lt;&gt;0,VLOOKUP($A96,DSLOP,IN_DTK!M$5,0),""),"")</f>
        <v/>
      </c>
      <c r="N96" s="59" t="str">
        <f>IF(ISNA(VLOOKUP($A96,DSLOP,IN_DTK!N$5,0))=FALSE,IF(N$8&lt;&gt;0,VLOOKUP($A96,DSLOP,IN_DTK!N$5,0),""),"")</f>
        <v/>
      </c>
      <c r="O96" s="59" t="str">
        <f>IF(ISNA(VLOOKUP($A96,DSLOP,IN_DTK!O$5,0))=FALSE,IF(O$8&lt;&gt;0,VLOOKUP($A96,DSLOP,IN_DTK!O$5,0),""),"")</f>
        <v/>
      </c>
      <c r="P96" s="59" t="str">
        <f>IF(ISNA(VLOOKUP($A96,DSLOP,IN_DTK!P$5,0))=FALSE,IF(P$8&lt;&gt;0,VLOOKUP($A96,DSLOP,IN_DTK!P$5,0),""),"")</f>
        <v/>
      </c>
      <c r="Q96" s="59" t="str">
        <f>IF(ISNA(VLOOKUP($A96,DSLOP,IN_DTK!Q$5,0))=FALSE,IF(Q$8&lt;&gt;0,VLOOKUP($A96,DSLOP,IN_DTK!Q$5,0),""),"")</f>
        <v/>
      </c>
      <c r="R96" s="95" t="str">
        <f>IF(ISNA(VLOOKUP($A96,DSLOP,IN_DTK!R$5,0))=FALSE,IF(R$8&lt;&gt;0,VLOOKUP($A96,DSLOP,IN_DTK!R$5,0),""),"")</f>
        <v/>
      </c>
      <c r="S96" s="59" t="str">
        <f>IF(ISNA(VLOOKUP($A96,DSLOP,IN_DTK!S$5,0))=FALSE,IF(A$9&lt;&gt;0,VLOOKUP($A96,DSLOP,IN_DTK!S$5,0),""),"")</f>
        <v/>
      </c>
    </row>
    <row r="97" spans="1:19" ht="20.100000000000001" customHeight="1">
      <c r="A97" s="58">
        <v>89</v>
      </c>
      <c r="B97" s="59">
        <v>89</v>
      </c>
      <c r="C97" s="59" t="str">
        <f>IF(ISNA(VLOOKUP($A97,DSLOP,IN_DTK!C$5,0))=FALSE,VLOOKUP($A97,DSLOP,IN_DTK!C$5,0),"")</f>
        <v/>
      </c>
      <c r="D97" s="60" t="str">
        <f>IF(ISNA(VLOOKUP($A97,DSLOP,IN_DTK!D$5,0))=FALSE,VLOOKUP($A97,DSLOP,IN_DTK!D$5,0),"")</f>
        <v/>
      </c>
      <c r="E97" s="61" t="str">
        <f>IF(ISNA(VLOOKUP($A97,DSLOP,IN_DTK!E$5,0))=FALSE,VLOOKUP($A97,DSLOP,IN_DTK!E$5,0),"")</f>
        <v/>
      </c>
      <c r="F97" s="128" t="str">
        <f>IF(ISNA(VLOOKUP($A97,DSLOP,IN_DTK!F$5,0))=FALSE,VLOOKUP($A97,DSLOP,IN_DTK!F$5,0),"")</f>
        <v/>
      </c>
      <c r="G97" s="77" t="str">
        <f>IF(ISNA(VLOOKUP($A97,DSLOP,IN_DTK!G$5,0))=FALSE,VLOOKUP($A97,DSLOP,IN_DTK!G$5,0),"")</f>
        <v/>
      </c>
      <c r="H97" s="59" t="str">
        <f>IF(ISNA(VLOOKUP($A97,DSLOP,IN_DTK!H$5,0))=FALSE,IF(H$8&lt;&gt;0,VLOOKUP($A97,DSLOP,IN_DTK!H$5,0),""),"")</f>
        <v/>
      </c>
      <c r="I97" s="59" t="str">
        <f>IF(ISNA(VLOOKUP($A97,DSLOP,IN_DTK!I$5,0))=FALSE,IF(I$8&lt;&gt;0,VLOOKUP($A97,DSLOP,IN_DTK!I$5,0),""),"")</f>
        <v/>
      </c>
      <c r="J97" s="59" t="str">
        <f>IF(ISNA(VLOOKUP($A97,DSLOP,IN_DTK!J$5,0))=FALSE,IF(J$8&lt;&gt;0,VLOOKUP($A97,DSLOP,IN_DTK!J$5,0),""),"")</f>
        <v/>
      </c>
      <c r="K97" s="59" t="str">
        <f>IF(ISNA(VLOOKUP($A97,DSLOP,IN_DTK!K$5,0))=FALSE,IF(K$8&lt;&gt;0,VLOOKUP($A97,DSLOP,IN_DTK!K$5,0),""),"")</f>
        <v/>
      </c>
      <c r="L97" s="59" t="str">
        <f>IF(ISNA(VLOOKUP($A97,DSLOP,IN_DTK!L$5,0))=FALSE,IF(L$8&lt;&gt;0,VLOOKUP($A97,DSLOP,IN_DTK!L$5,0),""),"")</f>
        <v/>
      </c>
      <c r="M97" s="59" t="str">
        <f>IF(ISNA(VLOOKUP($A97,DSLOP,IN_DTK!M$5,0))=FALSE,IF(M$8&lt;&gt;0,VLOOKUP($A97,DSLOP,IN_DTK!M$5,0),""),"")</f>
        <v/>
      </c>
      <c r="N97" s="59" t="str">
        <f>IF(ISNA(VLOOKUP($A97,DSLOP,IN_DTK!N$5,0))=FALSE,IF(N$8&lt;&gt;0,VLOOKUP($A97,DSLOP,IN_DTK!N$5,0),""),"")</f>
        <v/>
      </c>
      <c r="O97" s="59" t="str">
        <f>IF(ISNA(VLOOKUP($A97,DSLOP,IN_DTK!O$5,0))=FALSE,IF(O$8&lt;&gt;0,VLOOKUP($A97,DSLOP,IN_DTK!O$5,0),""),"")</f>
        <v/>
      </c>
      <c r="P97" s="59" t="str">
        <f>IF(ISNA(VLOOKUP($A97,DSLOP,IN_DTK!P$5,0))=FALSE,IF(P$8&lt;&gt;0,VLOOKUP($A97,DSLOP,IN_DTK!P$5,0),""),"")</f>
        <v/>
      </c>
      <c r="Q97" s="59" t="str">
        <f>IF(ISNA(VLOOKUP($A97,DSLOP,IN_DTK!Q$5,0))=FALSE,IF(Q$8&lt;&gt;0,VLOOKUP($A97,DSLOP,IN_DTK!Q$5,0),""),"")</f>
        <v/>
      </c>
      <c r="R97" s="95" t="str">
        <f>IF(ISNA(VLOOKUP($A97,DSLOP,IN_DTK!R$5,0))=FALSE,IF(R$8&lt;&gt;0,VLOOKUP($A97,DSLOP,IN_DTK!R$5,0),""),"")</f>
        <v/>
      </c>
      <c r="S97" s="59" t="str">
        <f>IF(ISNA(VLOOKUP($A97,DSLOP,IN_DTK!S$5,0))=FALSE,IF(A$9&lt;&gt;0,VLOOKUP($A97,DSLOP,IN_DTK!S$5,0),""),"")</f>
        <v/>
      </c>
    </row>
    <row r="98" spans="1:19" ht="20.100000000000001" customHeight="1">
      <c r="A98" s="58">
        <v>90</v>
      </c>
      <c r="B98" s="59">
        <v>90</v>
      </c>
      <c r="C98" s="59" t="str">
        <f>IF(ISNA(VLOOKUP($A98,DSLOP,IN_DTK!C$5,0))=FALSE,VLOOKUP($A98,DSLOP,IN_DTK!C$5,0),"")</f>
        <v/>
      </c>
      <c r="D98" s="60" t="str">
        <f>IF(ISNA(VLOOKUP($A98,DSLOP,IN_DTK!D$5,0))=FALSE,VLOOKUP($A98,DSLOP,IN_DTK!D$5,0),"")</f>
        <v/>
      </c>
      <c r="E98" s="61" t="str">
        <f>IF(ISNA(VLOOKUP($A98,DSLOP,IN_DTK!E$5,0))=FALSE,VLOOKUP($A98,DSLOP,IN_DTK!E$5,0),"")</f>
        <v/>
      </c>
      <c r="F98" s="128" t="str">
        <f>IF(ISNA(VLOOKUP($A98,DSLOP,IN_DTK!F$5,0))=FALSE,VLOOKUP($A98,DSLOP,IN_DTK!F$5,0),"")</f>
        <v/>
      </c>
      <c r="G98" s="77" t="str">
        <f>IF(ISNA(VLOOKUP($A98,DSLOP,IN_DTK!G$5,0))=FALSE,VLOOKUP($A98,DSLOP,IN_DTK!G$5,0),"")</f>
        <v/>
      </c>
      <c r="H98" s="59" t="str">
        <f>IF(ISNA(VLOOKUP($A98,DSLOP,IN_DTK!H$5,0))=FALSE,IF(H$8&lt;&gt;0,VLOOKUP($A98,DSLOP,IN_DTK!H$5,0),""),"")</f>
        <v/>
      </c>
      <c r="I98" s="59" t="str">
        <f>IF(ISNA(VLOOKUP($A98,DSLOP,IN_DTK!I$5,0))=FALSE,IF(I$8&lt;&gt;0,VLOOKUP($A98,DSLOP,IN_DTK!I$5,0),""),"")</f>
        <v/>
      </c>
      <c r="J98" s="59" t="str">
        <f>IF(ISNA(VLOOKUP($A98,DSLOP,IN_DTK!J$5,0))=FALSE,IF(J$8&lt;&gt;0,VLOOKUP($A98,DSLOP,IN_DTK!J$5,0),""),"")</f>
        <v/>
      </c>
      <c r="K98" s="59" t="str">
        <f>IF(ISNA(VLOOKUP($A98,DSLOP,IN_DTK!K$5,0))=FALSE,IF(K$8&lt;&gt;0,VLOOKUP($A98,DSLOP,IN_DTK!K$5,0),""),"")</f>
        <v/>
      </c>
      <c r="L98" s="59" t="str">
        <f>IF(ISNA(VLOOKUP($A98,DSLOP,IN_DTK!L$5,0))=FALSE,IF(L$8&lt;&gt;0,VLOOKUP($A98,DSLOP,IN_DTK!L$5,0),""),"")</f>
        <v/>
      </c>
      <c r="M98" s="59" t="str">
        <f>IF(ISNA(VLOOKUP($A98,DSLOP,IN_DTK!M$5,0))=FALSE,IF(M$8&lt;&gt;0,VLOOKUP($A98,DSLOP,IN_DTK!M$5,0),""),"")</f>
        <v/>
      </c>
      <c r="N98" s="59" t="str">
        <f>IF(ISNA(VLOOKUP($A98,DSLOP,IN_DTK!N$5,0))=FALSE,IF(N$8&lt;&gt;0,VLOOKUP($A98,DSLOP,IN_DTK!N$5,0),""),"")</f>
        <v/>
      </c>
      <c r="O98" s="59" t="str">
        <f>IF(ISNA(VLOOKUP($A98,DSLOP,IN_DTK!O$5,0))=FALSE,IF(O$8&lt;&gt;0,VLOOKUP($A98,DSLOP,IN_DTK!O$5,0),""),"")</f>
        <v/>
      </c>
      <c r="P98" s="59" t="str">
        <f>IF(ISNA(VLOOKUP($A98,DSLOP,IN_DTK!P$5,0))=FALSE,IF(P$8&lt;&gt;0,VLOOKUP($A98,DSLOP,IN_DTK!P$5,0),""),"")</f>
        <v/>
      </c>
      <c r="Q98" s="59" t="str">
        <f>IF(ISNA(VLOOKUP($A98,DSLOP,IN_DTK!Q$5,0))=FALSE,IF(Q$8&lt;&gt;0,VLOOKUP($A98,DSLOP,IN_DTK!Q$5,0),""),"")</f>
        <v/>
      </c>
      <c r="R98" s="95" t="str">
        <f>IF(ISNA(VLOOKUP($A98,DSLOP,IN_DTK!R$5,0))=FALSE,IF(R$8&lt;&gt;0,VLOOKUP($A98,DSLOP,IN_DTK!R$5,0),""),"")</f>
        <v/>
      </c>
      <c r="S98" s="59" t="str">
        <f>IF(ISNA(VLOOKUP($A98,DSLOP,IN_DTK!S$5,0))=FALSE,IF(A$9&lt;&gt;0,VLOOKUP($A98,DSLOP,IN_DTK!S$5,0),""),"")</f>
        <v/>
      </c>
    </row>
    <row r="99" spans="1:19" ht="20.100000000000001" customHeight="1">
      <c r="A99" s="58">
        <v>91</v>
      </c>
      <c r="B99" s="59">
        <v>91</v>
      </c>
      <c r="C99" s="59" t="str">
        <f>IF(ISNA(VLOOKUP($A99,DSLOP,IN_DTK!C$5,0))=FALSE,VLOOKUP($A99,DSLOP,IN_DTK!C$5,0),"")</f>
        <v/>
      </c>
      <c r="D99" s="60" t="str">
        <f>IF(ISNA(VLOOKUP($A99,DSLOP,IN_DTK!D$5,0))=FALSE,VLOOKUP($A99,DSLOP,IN_DTK!D$5,0),"")</f>
        <v/>
      </c>
      <c r="E99" s="61" t="str">
        <f>IF(ISNA(VLOOKUP($A99,DSLOP,IN_DTK!E$5,0))=FALSE,VLOOKUP($A99,DSLOP,IN_DTK!E$5,0),"")</f>
        <v/>
      </c>
      <c r="F99" s="128" t="str">
        <f>IF(ISNA(VLOOKUP($A99,DSLOP,IN_DTK!F$5,0))=FALSE,VLOOKUP($A99,DSLOP,IN_DTK!F$5,0),"")</f>
        <v/>
      </c>
      <c r="G99" s="77" t="str">
        <f>IF(ISNA(VLOOKUP($A99,DSLOP,IN_DTK!G$5,0))=FALSE,VLOOKUP($A99,DSLOP,IN_DTK!G$5,0),"")</f>
        <v/>
      </c>
      <c r="H99" s="59" t="str">
        <f>IF(ISNA(VLOOKUP($A99,DSLOP,IN_DTK!H$5,0))=FALSE,IF(H$8&lt;&gt;0,VLOOKUP($A99,DSLOP,IN_DTK!H$5,0),""),"")</f>
        <v/>
      </c>
      <c r="I99" s="59" t="str">
        <f>IF(ISNA(VLOOKUP($A99,DSLOP,IN_DTK!I$5,0))=FALSE,IF(I$8&lt;&gt;0,VLOOKUP($A99,DSLOP,IN_DTK!I$5,0),""),"")</f>
        <v/>
      </c>
      <c r="J99" s="59" t="str">
        <f>IF(ISNA(VLOOKUP($A99,DSLOP,IN_DTK!J$5,0))=FALSE,IF(J$8&lt;&gt;0,VLOOKUP($A99,DSLOP,IN_DTK!J$5,0),""),"")</f>
        <v/>
      </c>
      <c r="K99" s="59" t="str">
        <f>IF(ISNA(VLOOKUP($A99,DSLOP,IN_DTK!K$5,0))=FALSE,IF(K$8&lt;&gt;0,VLOOKUP($A99,DSLOP,IN_DTK!K$5,0),""),"")</f>
        <v/>
      </c>
      <c r="L99" s="59" t="str">
        <f>IF(ISNA(VLOOKUP($A99,DSLOP,IN_DTK!L$5,0))=FALSE,IF(L$8&lt;&gt;0,VLOOKUP($A99,DSLOP,IN_DTK!L$5,0),""),"")</f>
        <v/>
      </c>
      <c r="M99" s="59" t="str">
        <f>IF(ISNA(VLOOKUP($A99,DSLOP,IN_DTK!M$5,0))=FALSE,IF(M$8&lt;&gt;0,VLOOKUP($A99,DSLOP,IN_DTK!M$5,0),""),"")</f>
        <v/>
      </c>
      <c r="N99" s="59" t="str">
        <f>IF(ISNA(VLOOKUP($A99,DSLOP,IN_DTK!N$5,0))=FALSE,IF(N$8&lt;&gt;0,VLOOKUP($A99,DSLOP,IN_DTK!N$5,0),""),"")</f>
        <v/>
      </c>
      <c r="O99" s="59" t="str">
        <f>IF(ISNA(VLOOKUP($A99,DSLOP,IN_DTK!O$5,0))=FALSE,IF(O$8&lt;&gt;0,VLOOKUP($A99,DSLOP,IN_DTK!O$5,0),""),"")</f>
        <v/>
      </c>
      <c r="P99" s="59" t="str">
        <f>IF(ISNA(VLOOKUP($A99,DSLOP,IN_DTK!P$5,0))=FALSE,IF(P$8&lt;&gt;0,VLOOKUP($A99,DSLOP,IN_DTK!P$5,0),""),"")</f>
        <v/>
      </c>
      <c r="Q99" s="59" t="str">
        <f>IF(ISNA(VLOOKUP($A99,DSLOP,IN_DTK!Q$5,0))=FALSE,IF(Q$8&lt;&gt;0,VLOOKUP($A99,DSLOP,IN_DTK!Q$5,0),""),"")</f>
        <v/>
      </c>
      <c r="R99" s="95" t="str">
        <f>IF(ISNA(VLOOKUP($A99,DSLOP,IN_DTK!R$5,0))=FALSE,IF(R$8&lt;&gt;0,VLOOKUP($A99,DSLOP,IN_DTK!R$5,0),""),"")</f>
        <v/>
      </c>
      <c r="S99" s="59" t="str">
        <f>IF(ISNA(VLOOKUP($A99,DSLOP,IN_DTK!S$5,0))=FALSE,IF(A$9&lt;&gt;0,VLOOKUP($A99,DSLOP,IN_DTK!S$5,0),""),"")</f>
        <v/>
      </c>
    </row>
    <row r="100" spans="1:19" ht="20.100000000000001" customHeight="1">
      <c r="A100" s="58">
        <v>92</v>
      </c>
      <c r="B100" s="59">
        <v>92</v>
      </c>
      <c r="C100" s="59" t="str">
        <f>IF(ISNA(VLOOKUP($A100,DSLOP,IN_DTK!C$5,0))=FALSE,VLOOKUP($A100,DSLOP,IN_DTK!C$5,0),"")</f>
        <v/>
      </c>
      <c r="D100" s="60" t="str">
        <f>IF(ISNA(VLOOKUP($A100,DSLOP,IN_DTK!D$5,0))=FALSE,VLOOKUP($A100,DSLOP,IN_DTK!D$5,0),"")</f>
        <v/>
      </c>
      <c r="E100" s="61" t="str">
        <f>IF(ISNA(VLOOKUP($A100,DSLOP,IN_DTK!E$5,0))=FALSE,VLOOKUP($A100,DSLOP,IN_DTK!E$5,0),"")</f>
        <v/>
      </c>
      <c r="F100" s="128" t="str">
        <f>IF(ISNA(VLOOKUP($A100,DSLOP,IN_DTK!F$5,0))=FALSE,VLOOKUP($A100,DSLOP,IN_DTK!F$5,0),"")</f>
        <v/>
      </c>
      <c r="G100" s="77" t="str">
        <f>IF(ISNA(VLOOKUP($A100,DSLOP,IN_DTK!G$5,0))=FALSE,VLOOKUP($A100,DSLOP,IN_DTK!G$5,0),"")</f>
        <v/>
      </c>
      <c r="H100" s="59" t="str">
        <f>IF(ISNA(VLOOKUP($A100,DSLOP,IN_DTK!H$5,0))=FALSE,IF(H$8&lt;&gt;0,VLOOKUP($A100,DSLOP,IN_DTK!H$5,0),""),"")</f>
        <v/>
      </c>
      <c r="I100" s="59" t="str">
        <f>IF(ISNA(VLOOKUP($A100,DSLOP,IN_DTK!I$5,0))=FALSE,IF(I$8&lt;&gt;0,VLOOKUP($A100,DSLOP,IN_DTK!I$5,0),""),"")</f>
        <v/>
      </c>
      <c r="J100" s="59" t="str">
        <f>IF(ISNA(VLOOKUP($A100,DSLOP,IN_DTK!J$5,0))=FALSE,IF(J$8&lt;&gt;0,VLOOKUP($A100,DSLOP,IN_DTK!J$5,0),""),"")</f>
        <v/>
      </c>
      <c r="K100" s="59" t="str">
        <f>IF(ISNA(VLOOKUP($A100,DSLOP,IN_DTK!K$5,0))=FALSE,IF(K$8&lt;&gt;0,VLOOKUP($A100,DSLOP,IN_DTK!K$5,0),""),"")</f>
        <v/>
      </c>
      <c r="L100" s="59" t="str">
        <f>IF(ISNA(VLOOKUP($A100,DSLOP,IN_DTK!L$5,0))=FALSE,IF(L$8&lt;&gt;0,VLOOKUP($A100,DSLOP,IN_DTK!L$5,0),""),"")</f>
        <v/>
      </c>
      <c r="M100" s="59" t="str">
        <f>IF(ISNA(VLOOKUP($A100,DSLOP,IN_DTK!M$5,0))=FALSE,IF(M$8&lt;&gt;0,VLOOKUP($A100,DSLOP,IN_DTK!M$5,0),""),"")</f>
        <v/>
      </c>
      <c r="N100" s="59" t="str">
        <f>IF(ISNA(VLOOKUP($A100,DSLOP,IN_DTK!N$5,0))=FALSE,IF(N$8&lt;&gt;0,VLOOKUP($A100,DSLOP,IN_DTK!N$5,0),""),"")</f>
        <v/>
      </c>
      <c r="O100" s="59" t="str">
        <f>IF(ISNA(VLOOKUP($A100,DSLOP,IN_DTK!O$5,0))=FALSE,IF(O$8&lt;&gt;0,VLOOKUP($A100,DSLOP,IN_DTK!O$5,0),""),"")</f>
        <v/>
      </c>
      <c r="P100" s="59" t="str">
        <f>IF(ISNA(VLOOKUP($A100,DSLOP,IN_DTK!P$5,0))=FALSE,IF(P$8&lt;&gt;0,VLOOKUP($A100,DSLOP,IN_DTK!P$5,0),""),"")</f>
        <v/>
      </c>
      <c r="Q100" s="59" t="str">
        <f>IF(ISNA(VLOOKUP($A100,DSLOP,IN_DTK!Q$5,0))=FALSE,IF(Q$8&lt;&gt;0,VLOOKUP($A100,DSLOP,IN_DTK!Q$5,0),""),"")</f>
        <v/>
      </c>
      <c r="R100" s="95" t="str">
        <f>IF(ISNA(VLOOKUP($A100,DSLOP,IN_DTK!R$5,0))=FALSE,IF(R$8&lt;&gt;0,VLOOKUP($A100,DSLOP,IN_DTK!R$5,0),""),"")</f>
        <v/>
      </c>
      <c r="S100" s="59" t="str">
        <f>IF(ISNA(VLOOKUP($A100,DSLOP,IN_DTK!S$5,0))=FALSE,IF(A$9&lt;&gt;0,VLOOKUP($A100,DSLOP,IN_DTK!S$5,0),""),"")</f>
        <v/>
      </c>
    </row>
    <row r="101" spans="1:19" ht="20.100000000000001" customHeight="1">
      <c r="A101" s="58">
        <v>93</v>
      </c>
      <c r="B101" s="59">
        <v>93</v>
      </c>
      <c r="C101" s="59" t="str">
        <f>IF(ISNA(VLOOKUP($A101,DSLOP,IN_DTK!C$5,0))=FALSE,VLOOKUP($A101,DSLOP,IN_DTK!C$5,0),"")</f>
        <v/>
      </c>
      <c r="D101" s="60" t="str">
        <f>IF(ISNA(VLOOKUP($A101,DSLOP,IN_DTK!D$5,0))=FALSE,VLOOKUP($A101,DSLOP,IN_DTK!D$5,0),"")</f>
        <v/>
      </c>
      <c r="E101" s="61" t="str">
        <f>IF(ISNA(VLOOKUP($A101,DSLOP,IN_DTK!E$5,0))=FALSE,VLOOKUP($A101,DSLOP,IN_DTK!E$5,0),"")</f>
        <v/>
      </c>
      <c r="F101" s="128" t="str">
        <f>IF(ISNA(VLOOKUP($A101,DSLOP,IN_DTK!F$5,0))=FALSE,VLOOKUP($A101,DSLOP,IN_DTK!F$5,0),"")</f>
        <v/>
      </c>
      <c r="G101" s="77" t="str">
        <f>IF(ISNA(VLOOKUP($A101,DSLOP,IN_DTK!G$5,0))=FALSE,VLOOKUP($A101,DSLOP,IN_DTK!G$5,0),"")</f>
        <v/>
      </c>
      <c r="H101" s="59" t="str">
        <f>IF(ISNA(VLOOKUP($A101,DSLOP,IN_DTK!H$5,0))=FALSE,IF(H$8&lt;&gt;0,VLOOKUP($A101,DSLOP,IN_DTK!H$5,0),""),"")</f>
        <v/>
      </c>
      <c r="I101" s="59" t="str">
        <f>IF(ISNA(VLOOKUP($A101,DSLOP,IN_DTK!I$5,0))=FALSE,IF(I$8&lt;&gt;0,VLOOKUP($A101,DSLOP,IN_DTK!I$5,0),""),"")</f>
        <v/>
      </c>
      <c r="J101" s="59" t="str">
        <f>IF(ISNA(VLOOKUP($A101,DSLOP,IN_DTK!J$5,0))=FALSE,IF(J$8&lt;&gt;0,VLOOKUP($A101,DSLOP,IN_DTK!J$5,0),""),"")</f>
        <v/>
      </c>
      <c r="K101" s="59" t="str">
        <f>IF(ISNA(VLOOKUP($A101,DSLOP,IN_DTK!K$5,0))=FALSE,IF(K$8&lt;&gt;0,VLOOKUP($A101,DSLOP,IN_DTK!K$5,0),""),"")</f>
        <v/>
      </c>
      <c r="L101" s="59" t="str">
        <f>IF(ISNA(VLOOKUP($A101,DSLOP,IN_DTK!L$5,0))=FALSE,IF(L$8&lt;&gt;0,VLOOKUP($A101,DSLOP,IN_DTK!L$5,0),""),"")</f>
        <v/>
      </c>
      <c r="M101" s="59" t="str">
        <f>IF(ISNA(VLOOKUP($A101,DSLOP,IN_DTK!M$5,0))=FALSE,IF(M$8&lt;&gt;0,VLOOKUP($A101,DSLOP,IN_DTK!M$5,0),""),"")</f>
        <v/>
      </c>
      <c r="N101" s="59" t="str">
        <f>IF(ISNA(VLOOKUP($A101,DSLOP,IN_DTK!N$5,0))=FALSE,IF(N$8&lt;&gt;0,VLOOKUP($A101,DSLOP,IN_DTK!N$5,0),""),"")</f>
        <v/>
      </c>
      <c r="O101" s="59" t="str">
        <f>IF(ISNA(VLOOKUP($A101,DSLOP,IN_DTK!O$5,0))=FALSE,IF(O$8&lt;&gt;0,VLOOKUP($A101,DSLOP,IN_DTK!O$5,0),""),"")</f>
        <v/>
      </c>
      <c r="P101" s="59" t="str">
        <f>IF(ISNA(VLOOKUP($A101,DSLOP,IN_DTK!P$5,0))=FALSE,IF(P$8&lt;&gt;0,VLOOKUP($A101,DSLOP,IN_DTK!P$5,0),""),"")</f>
        <v/>
      </c>
      <c r="Q101" s="59" t="str">
        <f>IF(ISNA(VLOOKUP($A101,DSLOP,IN_DTK!Q$5,0))=FALSE,IF(Q$8&lt;&gt;0,VLOOKUP($A101,DSLOP,IN_DTK!Q$5,0),""),"")</f>
        <v/>
      </c>
      <c r="R101" s="95" t="str">
        <f>IF(ISNA(VLOOKUP($A101,DSLOP,IN_DTK!R$5,0))=FALSE,IF(R$8&lt;&gt;0,VLOOKUP($A101,DSLOP,IN_DTK!R$5,0),""),"")</f>
        <v/>
      </c>
      <c r="S101" s="59" t="str">
        <f>IF(ISNA(VLOOKUP($A101,DSLOP,IN_DTK!S$5,0))=FALSE,IF(A$9&lt;&gt;0,VLOOKUP($A101,DSLOP,IN_DTK!S$5,0),""),"")</f>
        <v/>
      </c>
    </row>
    <row r="102" spans="1:19" ht="20.100000000000001" customHeight="1">
      <c r="A102" s="58">
        <v>94</v>
      </c>
      <c r="B102" s="59">
        <v>94</v>
      </c>
      <c r="C102" s="59" t="str">
        <f>IF(ISNA(VLOOKUP($A102,DSLOP,IN_DTK!C$5,0))=FALSE,VLOOKUP($A102,DSLOP,IN_DTK!C$5,0),"")</f>
        <v/>
      </c>
      <c r="D102" s="60" t="str">
        <f>IF(ISNA(VLOOKUP($A102,DSLOP,IN_DTK!D$5,0))=FALSE,VLOOKUP($A102,DSLOP,IN_DTK!D$5,0),"")</f>
        <v/>
      </c>
      <c r="E102" s="61" t="str">
        <f>IF(ISNA(VLOOKUP($A102,DSLOP,IN_DTK!E$5,0))=FALSE,VLOOKUP($A102,DSLOP,IN_DTK!E$5,0),"")</f>
        <v/>
      </c>
      <c r="F102" s="128" t="str">
        <f>IF(ISNA(VLOOKUP($A102,DSLOP,IN_DTK!F$5,0))=FALSE,VLOOKUP($A102,DSLOP,IN_DTK!F$5,0),"")</f>
        <v/>
      </c>
      <c r="G102" s="77" t="str">
        <f>IF(ISNA(VLOOKUP($A102,DSLOP,IN_DTK!G$5,0))=FALSE,VLOOKUP($A102,DSLOP,IN_DTK!G$5,0),"")</f>
        <v/>
      </c>
      <c r="H102" s="59" t="str">
        <f>IF(ISNA(VLOOKUP($A102,DSLOP,IN_DTK!H$5,0))=FALSE,IF(H$8&lt;&gt;0,VLOOKUP($A102,DSLOP,IN_DTK!H$5,0),""),"")</f>
        <v/>
      </c>
      <c r="I102" s="59" t="str">
        <f>IF(ISNA(VLOOKUP($A102,DSLOP,IN_DTK!I$5,0))=FALSE,IF(I$8&lt;&gt;0,VLOOKUP($A102,DSLOP,IN_DTK!I$5,0),""),"")</f>
        <v/>
      </c>
      <c r="J102" s="59" t="str">
        <f>IF(ISNA(VLOOKUP($A102,DSLOP,IN_DTK!J$5,0))=FALSE,IF(J$8&lt;&gt;0,VLOOKUP($A102,DSLOP,IN_DTK!J$5,0),""),"")</f>
        <v/>
      </c>
      <c r="K102" s="59" t="str">
        <f>IF(ISNA(VLOOKUP($A102,DSLOP,IN_DTK!K$5,0))=FALSE,IF(K$8&lt;&gt;0,VLOOKUP($A102,DSLOP,IN_DTK!K$5,0),""),"")</f>
        <v/>
      </c>
      <c r="L102" s="59" t="str">
        <f>IF(ISNA(VLOOKUP($A102,DSLOP,IN_DTK!L$5,0))=FALSE,IF(L$8&lt;&gt;0,VLOOKUP($A102,DSLOP,IN_DTK!L$5,0),""),"")</f>
        <v/>
      </c>
      <c r="M102" s="59" t="str">
        <f>IF(ISNA(VLOOKUP($A102,DSLOP,IN_DTK!M$5,0))=FALSE,IF(M$8&lt;&gt;0,VLOOKUP($A102,DSLOP,IN_DTK!M$5,0),""),"")</f>
        <v/>
      </c>
      <c r="N102" s="59" t="str">
        <f>IF(ISNA(VLOOKUP($A102,DSLOP,IN_DTK!N$5,0))=FALSE,IF(N$8&lt;&gt;0,VLOOKUP($A102,DSLOP,IN_DTK!N$5,0),""),"")</f>
        <v/>
      </c>
      <c r="O102" s="59" t="str">
        <f>IF(ISNA(VLOOKUP($A102,DSLOP,IN_DTK!O$5,0))=FALSE,IF(O$8&lt;&gt;0,VLOOKUP($A102,DSLOP,IN_DTK!O$5,0),""),"")</f>
        <v/>
      </c>
      <c r="P102" s="59" t="str">
        <f>IF(ISNA(VLOOKUP($A102,DSLOP,IN_DTK!P$5,0))=FALSE,IF(P$8&lt;&gt;0,VLOOKUP($A102,DSLOP,IN_DTK!P$5,0),""),"")</f>
        <v/>
      </c>
      <c r="Q102" s="59" t="str">
        <f>IF(ISNA(VLOOKUP($A102,DSLOP,IN_DTK!Q$5,0))=FALSE,IF(Q$8&lt;&gt;0,VLOOKUP($A102,DSLOP,IN_DTK!Q$5,0),""),"")</f>
        <v/>
      </c>
      <c r="R102" s="95" t="str">
        <f>IF(ISNA(VLOOKUP($A102,DSLOP,IN_DTK!R$5,0))=FALSE,IF(R$8&lt;&gt;0,VLOOKUP($A102,DSLOP,IN_DTK!R$5,0),""),"")</f>
        <v/>
      </c>
      <c r="S102" s="59" t="str">
        <f>IF(ISNA(VLOOKUP($A102,DSLOP,IN_DTK!S$5,0))=FALSE,IF(A$9&lt;&gt;0,VLOOKUP($A102,DSLOP,IN_DTK!S$5,0),""),"")</f>
        <v/>
      </c>
    </row>
    <row r="103" spans="1:19" ht="20.100000000000001" customHeight="1">
      <c r="A103" s="58">
        <v>95</v>
      </c>
      <c r="B103" s="59">
        <v>95</v>
      </c>
      <c r="C103" s="59" t="str">
        <f>IF(ISNA(VLOOKUP($A103,DSLOP,IN_DTK!C$5,0))=FALSE,VLOOKUP($A103,DSLOP,IN_DTK!C$5,0),"")</f>
        <v/>
      </c>
      <c r="D103" s="60" t="str">
        <f>IF(ISNA(VLOOKUP($A103,DSLOP,IN_DTK!D$5,0))=FALSE,VLOOKUP($A103,DSLOP,IN_DTK!D$5,0),"")</f>
        <v/>
      </c>
      <c r="E103" s="61" t="str">
        <f>IF(ISNA(VLOOKUP($A103,DSLOP,IN_DTK!E$5,0))=FALSE,VLOOKUP($A103,DSLOP,IN_DTK!E$5,0),"")</f>
        <v/>
      </c>
      <c r="F103" s="128" t="str">
        <f>IF(ISNA(VLOOKUP($A103,DSLOP,IN_DTK!F$5,0))=FALSE,VLOOKUP($A103,DSLOP,IN_DTK!F$5,0),"")</f>
        <v/>
      </c>
      <c r="G103" s="77" t="str">
        <f>IF(ISNA(VLOOKUP($A103,DSLOP,IN_DTK!G$5,0))=FALSE,VLOOKUP($A103,DSLOP,IN_DTK!G$5,0),"")</f>
        <v/>
      </c>
      <c r="H103" s="59" t="str">
        <f>IF(ISNA(VLOOKUP($A103,DSLOP,IN_DTK!H$5,0))=FALSE,IF(H$8&lt;&gt;0,VLOOKUP($A103,DSLOP,IN_DTK!H$5,0),""),"")</f>
        <v/>
      </c>
      <c r="I103" s="59" t="str">
        <f>IF(ISNA(VLOOKUP($A103,DSLOP,IN_DTK!I$5,0))=FALSE,IF(I$8&lt;&gt;0,VLOOKUP($A103,DSLOP,IN_DTK!I$5,0),""),"")</f>
        <v/>
      </c>
      <c r="J103" s="59" t="str">
        <f>IF(ISNA(VLOOKUP($A103,DSLOP,IN_DTK!J$5,0))=FALSE,IF(J$8&lt;&gt;0,VLOOKUP($A103,DSLOP,IN_DTK!J$5,0),""),"")</f>
        <v/>
      </c>
      <c r="K103" s="59" t="str">
        <f>IF(ISNA(VLOOKUP($A103,DSLOP,IN_DTK!K$5,0))=FALSE,IF(K$8&lt;&gt;0,VLOOKUP($A103,DSLOP,IN_DTK!K$5,0),""),"")</f>
        <v/>
      </c>
      <c r="L103" s="59" t="str">
        <f>IF(ISNA(VLOOKUP($A103,DSLOP,IN_DTK!L$5,0))=FALSE,IF(L$8&lt;&gt;0,VLOOKUP($A103,DSLOP,IN_DTK!L$5,0),""),"")</f>
        <v/>
      </c>
      <c r="M103" s="59" t="str">
        <f>IF(ISNA(VLOOKUP($A103,DSLOP,IN_DTK!M$5,0))=FALSE,IF(M$8&lt;&gt;0,VLOOKUP($A103,DSLOP,IN_DTK!M$5,0),""),"")</f>
        <v/>
      </c>
      <c r="N103" s="59" t="str">
        <f>IF(ISNA(VLOOKUP($A103,DSLOP,IN_DTK!N$5,0))=FALSE,IF(N$8&lt;&gt;0,VLOOKUP($A103,DSLOP,IN_DTK!N$5,0),""),"")</f>
        <v/>
      </c>
      <c r="O103" s="59" t="str">
        <f>IF(ISNA(VLOOKUP($A103,DSLOP,IN_DTK!O$5,0))=FALSE,IF(O$8&lt;&gt;0,VLOOKUP($A103,DSLOP,IN_DTK!O$5,0),""),"")</f>
        <v/>
      </c>
      <c r="P103" s="59" t="str">
        <f>IF(ISNA(VLOOKUP($A103,DSLOP,IN_DTK!P$5,0))=FALSE,IF(P$8&lt;&gt;0,VLOOKUP($A103,DSLOP,IN_DTK!P$5,0),""),"")</f>
        <v/>
      </c>
      <c r="Q103" s="59" t="str">
        <f>IF(ISNA(VLOOKUP($A103,DSLOP,IN_DTK!Q$5,0))=FALSE,IF(Q$8&lt;&gt;0,VLOOKUP($A103,DSLOP,IN_DTK!Q$5,0),""),"")</f>
        <v/>
      </c>
      <c r="R103" s="95" t="str">
        <f>IF(ISNA(VLOOKUP($A103,DSLOP,IN_DTK!R$5,0))=FALSE,IF(R$8&lt;&gt;0,VLOOKUP($A103,DSLOP,IN_DTK!R$5,0),""),"")</f>
        <v/>
      </c>
      <c r="S103" s="59" t="str">
        <f>IF(ISNA(VLOOKUP($A103,DSLOP,IN_DTK!S$5,0))=FALSE,IF(A$9&lt;&gt;0,VLOOKUP($A103,DSLOP,IN_DTK!S$5,0),""),"")</f>
        <v/>
      </c>
    </row>
    <row r="104" spans="1:19" ht="20.100000000000001" customHeight="1">
      <c r="A104" s="58">
        <v>96</v>
      </c>
      <c r="B104" s="59">
        <v>96</v>
      </c>
      <c r="C104" s="59" t="str">
        <f>IF(ISNA(VLOOKUP($A104,DSLOP,IN_DTK!C$5,0))=FALSE,VLOOKUP($A104,DSLOP,IN_DTK!C$5,0),"")</f>
        <v/>
      </c>
      <c r="D104" s="60" t="str">
        <f>IF(ISNA(VLOOKUP($A104,DSLOP,IN_DTK!D$5,0))=FALSE,VLOOKUP($A104,DSLOP,IN_DTK!D$5,0),"")</f>
        <v/>
      </c>
      <c r="E104" s="61" t="str">
        <f>IF(ISNA(VLOOKUP($A104,DSLOP,IN_DTK!E$5,0))=FALSE,VLOOKUP($A104,DSLOP,IN_DTK!E$5,0),"")</f>
        <v/>
      </c>
      <c r="F104" s="128" t="str">
        <f>IF(ISNA(VLOOKUP($A104,DSLOP,IN_DTK!F$5,0))=FALSE,VLOOKUP($A104,DSLOP,IN_DTK!F$5,0),"")</f>
        <v/>
      </c>
      <c r="G104" s="77" t="str">
        <f>IF(ISNA(VLOOKUP($A104,DSLOP,IN_DTK!G$5,0))=FALSE,VLOOKUP($A104,DSLOP,IN_DTK!G$5,0),"")</f>
        <v/>
      </c>
      <c r="H104" s="59" t="str">
        <f>IF(ISNA(VLOOKUP($A104,DSLOP,IN_DTK!H$5,0))=FALSE,IF(H$8&lt;&gt;0,VLOOKUP($A104,DSLOP,IN_DTK!H$5,0),""),"")</f>
        <v/>
      </c>
      <c r="I104" s="59" t="str">
        <f>IF(ISNA(VLOOKUP($A104,DSLOP,IN_DTK!I$5,0))=FALSE,IF(I$8&lt;&gt;0,VLOOKUP($A104,DSLOP,IN_DTK!I$5,0),""),"")</f>
        <v/>
      </c>
      <c r="J104" s="59" t="str">
        <f>IF(ISNA(VLOOKUP($A104,DSLOP,IN_DTK!J$5,0))=FALSE,IF(J$8&lt;&gt;0,VLOOKUP($A104,DSLOP,IN_DTK!J$5,0),""),"")</f>
        <v/>
      </c>
      <c r="K104" s="59" t="str">
        <f>IF(ISNA(VLOOKUP($A104,DSLOP,IN_DTK!K$5,0))=FALSE,IF(K$8&lt;&gt;0,VLOOKUP($A104,DSLOP,IN_DTK!K$5,0),""),"")</f>
        <v/>
      </c>
      <c r="L104" s="59" t="str">
        <f>IF(ISNA(VLOOKUP($A104,DSLOP,IN_DTK!L$5,0))=FALSE,IF(L$8&lt;&gt;0,VLOOKUP($A104,DSLOP,IN_DTK!L$5,0),""),"")</f>
        <v/>
      </c>
      <c r="M104" s="59" t="str">
        <f>IF(ISNA(VLOOKUP($A104,DSLOP,IN_DTK!M$5,0))=FALSE,IF(M$8&lt;&gt;0,VLOOKUP($A104,DSLOP,IN_DTK!M$5,0),""),"")</f>
        <v/>
      </c>
      <c r="N104" s="59" t="str">
        <f>IF(ISNA(VLOOKUP($A104,DSLOP,IN_DTK!N$5,0))=FALSE,IF(N$8&lt;&gt;0,VLOOKUP($A104,DSLOP,IN_DTK!N$5,0),""),"")</f>
        <v/>
      </c>
      <c r="O104" s="59" t="str">
        <f>IF(ISNA(VLOOKUP($A104,DSLOP,IN_DTK!O$5,0))=FALSE,IF(O$8&lt;&gt;0,VLOOKUP($A104,DSLOP,IN_DTK!O$5,0),""),"")</f>
        <v/>
      </c>
      <c r="P104" s="59" t="str">
        <f>IF(ISNA(VLOOKUP($A104,DSLOP,IN_DTK!P$5,0))=FALSE,IF(P$8&lt;&gt;0,VLOOKUP($A104,DSLOP,IN_DTK!P$5,0),""),"")</f>
        <v/>
      </c>
      <c r="Q104" s="59" t="str">
        <f>IF(ISNA(VLOOKUP($A104,DSLOP,IN_DTK!Q$5,0))=FALSE,IF(Q$8&lt;&gt;0,VLOOKUP($A104,DSLOP,IN_DTK!Q$5,0),""),"")</f>
        <v/>
      </c>
      <c r="R104" s="95" t="str">
        <f>IF(ISNA(VLOOKUP($A104,DSLOP,IN_DTK!R$5,0))=FALSE,IF(R$8&lt;&gt;0,VLOOKUP($A104,DSLOP,IN_DTK!R$5,0),""),"")</f>
        <v/>
      </c>
      <c r="S104" s="59" t="str">
        <f>IF(ISNA(VLOOKUP($A104,DSLOP,IN_DTK!S$5,0))=FALSE,IF(A$9&lt;&gt;0,VLOOKUP($A104,DSLOP,IN_DTK!S$5,0),""),"")</f>
        <v/>
      </c>
    </row>
    <row r="105" spans="1:19" ht="20.100000000000001" customHeight="1">
      <c r="A105" s="58">
        <v>97</v>
      </c>
      <c r="B105" s="59">
        <v>97</v>
      </c>
      <c r="C105" s="59" t="str">
        <f>IF(ISNA(VLOOKUP($A105,DSLOP,IN_DTK!C$5,0))=FALSE,VLOOKUP($A105,DSLOP,IN_DTK!C$5,0),"")</f>
        <v/>
      </c>
      <c r="D105" s="60" t="str">
        <f>IF(ISNA(VLOOKUP($A105,DSLOP,IN_DTK!D$5,0))=FALSE,VLOOKUP($A105,DSLOP,IN_DTK!D$5,0),"")</f>
        <v/>
      </c>
      <c r="E105" s="61" t="str">
        <f>IF(ISNA(VLOOKUP($A105,DSLOP,IN_DTK!E$5,0))=FALSE,VLOOKUP($A105,DSLOP,IN_DTK!E$5,0),"")</f>
        <v/>
      </c>
      <c r="F105" s="128" t="str">
        <f>IF(ISNA(VLOOKUP($A105,DSLOP,IN_DTK!F$5,0))=FALSE,VLOOKUP($A105,DSLOP,IN_DTK!F$5,0),"")</f>
        <v/>
      </c>
      <c r="G105" s="77" t="str">
        <f>IF(ISNA(VLOOKUP($A105,DSLOP,IN_DTK!G$5,0))=FALSE,VLOOKUP($A105,DSLOP,IN_DTK!G$5,0),"")</f>
        <v/>
      </c>
      <c r="H105" s="59" t="str">
        <f>IF(ISNA(VLOOKUP($A105,DSLOP,IN_DTK!H$5,0))=FALSE,IF(H$8&lt;&gt;0,VLOOKUP($A105,DSLOP,IN_DTK!H$5,0),""),"")</f>
        <v/>
      </c>
      <c r="I105" s="59" t="str">
        <f>IF(ISNA(VLOOKUP($A105,DSLOP,IN_DTK!I$5,0))=FALSE,IF(I$8&lt;&gt;0,VLOOKUP($A105,DSLOP,IN_DTK!I$5,0),""),"")</f>
        <v/>
      </c>
      <c r="J105" s="59" t="str">
        <f>IF(ISNA(VLOOKUP($A105,DSLOP,IN_DTK!J$5,0))=FALSE,IF(J$8&lt;&gt;0,VLOOKUP($A105,DSLOP,IN_DTK!J$5,0),""),"")</f>
        <v/>
      </c>
      <c r="K105" s="59" t="str">
        <f>IF(ISNA(VLOOKUP($A105,DSLOP,IN_DTK!K$5,0))=FALSE,IF(K$8&lt;&gt;0,VLOOKUP($A105,DSLOP,IN_DTK!K$5,0),""),"")</f>
        <v/>
      </c>
      <c r="L105" s="59" t="str">
        <f>IF(ISNA(VLOOKUP($A105,DSLOP,IN_DTK!L$5,0))=FALSE,IF(L$8&lt;&gt;0,VLOOKUP($A105,DSLOP,IN_DTK!L$5,0),""),"")</f>
        <v/>
      </c>
      <c r="M105" s="59" t="str">
        <f>IF(ISNA(VLOOKUP($A105,DSLOP,IN_DTK!M$5,0))=FALSE,IF(M$8&lt;&gt;0,VLOOKUP($A105,DSLOP,IN_DTK!M$5,0),""),"")</f>
        <v/>
      </c>
      <c r="N105" s="59" t="str">
        <f>IF(ISNA(VLOOKUP($A105,DSLOP,IN_DTK!N$5,0))=FALSE,IF(N$8&lt;&gt;0,VLOOKUP($A105,DSLOP,IN_DTK!N$5,0),""),"")</f>
        <v/>
      </c>
      <c r="O105" s="59" t="str">
        <f>IF(ISNA(VLOOKUP($A105,DSLOP,IN_DTK!O$5,0))=FALSE,IF(O$8&lt;&gt;0,VLOOKUP($A105,DSLOP,IN_DTK!O$5,0),""),"")</f>
        <v/>
      </c>
      <c r="P105" s="59" t="str">
        <f>IF(ISNA(VLOOKUP($A105,DSLOP,IN_DTK!P$5,0))=FALSE,IF(P$8&lt;&gt;0,VLOOKUP($A105,DSLOP,IN_DTK!P$5,0),""),"")</f>
        <v/>
      </c>
      <c r="Q105" s="59" t="str">
        <f>IF(ISNA(VLOOKUP($A105,DSLOP,IN_DTK!Q$5,0))=FALSE,IF(Q$8&lt;&gt;0,VLOOKUP($A105,DSLOP,IN_DTK!Q$5,0),""),"")</f>
        <v/>
      </c>
      <c r="R105" s="95" t="str">
        <f>IF(ISNA(VLOOKUP($A105,DSLOP,IN_DTK!R$5,0))=FALSE,IF(R$8&lt;&gt;0,VLOOKUP($A105,DSLOP,IN_DTK!R$5,0),""),"")</f>
        <v/>
      </c>
      <c r="S105" s="59" t="str">
        <f>IF(ISNA(VLOOKUP($A105,DSLOP,IN_DTK!S$5,0))=FALSE,IF(A$9&lt;&gt;0,VLOOKUP($A105,DSLOP,IN_DTK!S$5,0),""),"")</f>
        <v/>
      </c>
    </row>
    <row r="106" spans="1:19" ht="20.100000000000001" customHeight="1">
      <c r="A106" s="58">
        <v>98</v>
      </c>
      <c r="B106" s="59">
        <v>98</v>
      </c>
      <c r="C106" s="59" t="str">
        <f>IF(ISNA(VLOOKUP($A106,DSLOP,IN_DTK!C$5,0))=FALSE,VLOOKUP($A106,DSLOP,IN_DTK!C$5,0),"")</f>
        <v/>
      </c>
      <c r="D106" s="60" t="str">
        <f>IF(ISNA(VLOOKUP($A106,DSLOP,IN_DTK!D$5,0))=FALSE,VLOOKUP($A106,DSLOP,IN_DTK!D$5,0),"")</f>
        <v/>
      </c>
      <c r="E106" s="61" t="str">
        <f>IF(ISNA(VLOOKUP($A106,DSLOP,IN_DTK!E$5,0))=FALSE,VLOOKUP($A106,DSLOP,IN_DTK!E$5,0),"")</f>
        <v/>
      </c>
      <c r="F106" s="128" t="str">
        <f>IF(ISNA(VLOOKUP($A106,DSLOP,IN_DTK!F$5,0))=FALSE,VLOOKUP($A106,DSLOP,IN_DTK!F$5,0),"")</f>
        <v/>
      </c>
      <c r="G106" s="77" t="str">
        <f>IF(ISNA(VLOOKUP($A106,DSLOP,IN_DTK!G$5,0))=FALSE,VLOOKUP($A106,DSLOP,IN_DTK!G$5,0),"")</f>
        <v/>
      </c>
      <c r="H106" s="59" t="str">
        <f>IF(ISNA(VLOOKUP($A106,DSLOP,IN_DTK!H$5,0))=FALSE,IF(H$8&lt;&gt;0,VLOOKUP($A106,DSLOP,IN_DTK!H$5,0),""),"")</f>
        <v/>
      </c>
      <c r="I106" s="59" t="str">
        <f>IF(ISNA(VLOOKUP($A106,DSLOP,IN_DTK!I$5,0))=FALSE,IF(I$8&lt;&gt;0,VLOOKUP($A106,DSLOP,IN_DTK!I$5,0),""),"")</f>
        <v/>
      </c>
      <c r="J106" s="59" t="str">
        <f>IF(ISNA(VLOOKUP($A106,DSLOP,IN_DTK!J$5,0))=FALSE,IF(J$8&lt;&gt;0,VLOOKUP($A106,DSLOP,IN_DTK!J$5,0),""),"")</f>
        <v/>
      </c>
      <c r="K106" s="59" t="str">
        <f>IF(ISNA(VLOOKUP($A106,DSLOP,IN_DTK!K$5,0))=FALSE,IF(K$8&lt;&gt;0,VLOOKUP($A106,DSLOP,IN_DTK!K$5,0),""),"")</f>
        <v/>
      </c>
      <c r="L106" s="59" t="str">
        <f>IF(ISNA(VLOOKUP($A106,DSLOP,IN_DTK!L$5,0))=FALSE,IF(L$8&lt;&gt;0,VLOOKUP($A106,DSLOP,IN_DTK!L$5,0),""),"")</f>
        <v/>
      </c>
      <c r="M106" s="59" t="str">
        <f>IF(ISNA(VLOOKUP($A106,DSLOP,IN_DTK!M$5,0))=FALSE,IF(M$8&lt;&gt;0,VLOOKUP($A106,DSLOP,IN_DTK!M$5,0),""),"")</f>
        <v/>
      </c>
      <c r="N106" s="59" t="str">
        <f>IF(ISNA(VLOOKUP($A106,DSLOP,IN_DTK!N$5,0))=FALSE,IF(N$8&lt;&gt;0,VLOOKUP($A106,DSLOP,IN_DTK!N$5,0),""),"")</f>
        <v/>
      </c>
      <c r="O106" s="59" t="str">
        <f>IF(ISNA(VLOOKUP($A106,DSLOP,IN_DTK!O$5,0))=FALSE,IF(O$8&lt;&gt;0,VLOOKUP($A106,DSLOP,IN_DTK!O$5,0),""),"")</f>
        <v/>
      </c>
      <c r="P106" s="59" t="str">
        <f>IF(ISNA(VLOOKUP($A106,DSLOP,IN_DTK!P$5,0))=FALSE,IF(P$8&lt;&gt;0,VLOOKUP($A106,DSLOP,IN_DTK!P$5,0),""),"")</f>
        <v/>
      </c>
      <c r="Q106" s="59" t="str">
        <f>IF(ISNA(VLOOKUP($A106,DSLOP,IN_DTK!Q$5,0))=FALSE,IF(Q$8&lt;&gt;0,VLOOKUP($A106,DSLOP,IN_DTK!Q$5,0),""),"")</f>
        <v/>
      </c>
      <c r="R106" s="95" t="str">
        <f>IF(ISNA(VLOOKUP($A106,DSLOP,IN_DTK!R$5,0))=FALSE,IF(R$8&lt;&gt;0,VLOOKUP($A106,DSLOP,IN_DTK!R$5,0),""),"")</f>
        <v/>
      </c>
      <c r="S106" s="59" t="str">
        <f>IF(ISNA(VLOOKUP($A106,DSLOP,IN_DTK!S$5,0))=FALSE,IF(A$9&lt;&gt;0,VLOOKUP($A106,DSLOP,IN_DTK!S$5,0),""),"")</f>
        <v/>
      </c>
    </row>
    <row r="107" spans="1:19" ht="20.100000000000001" customHeight="1">
      <c r="A107" s="58">
        <v>99</v>
      </c>
      <c r="B107" s="59">
        <v>99</v>
      </c>
      <c r="C107" s="59" t="str">
        <f>IF(ISNA(VLOOKUP($A107,DSLOP,IN_DTK!C$5,0))=FALSE,VLOOKUP($A107,DSLOP,IN_DTK!C$5,0),"")</f>
        <v/>
      </c>
      <c r="D107" s="60" t="str">
        <f>IF(ISNA(VLOOKUP($A107,DSLOP,IN_DTK!D$5,0))=FALSE,VLOOKUP($A107,DSLOP,IN_DTK!D$5,0),"")</f>
        <v/>
      </c>
      <c r="E107" s="61" t="str">
        <f>IF(ISNA(VLOOKUP($A107,DSLOP,IN_DTK!E$5,0))=FALSE,VLOOKUP($A107,DSLOP,IN_DTK!E$5,0),"")</f>
        <v/>
      </c>
      <c r="F107" s="128" t="str">
        <f>IF(ISNA(VLOOKUP($A107,DSLOP,IN_DTK!F$5,0))=FALSE,VLOOKUP($A107,DSLOP,IN_DTK!F$5,0),"")</f>
        <v/>
      </c>
      <c r="G107" s="77" t="str">
        <f>IF(ISNA(VLOOKUP($A107,DSLOP,IN_DTK!G$5,0))=FALSE,VLOOKUP($A107,DSLOP,IN_DTK!G$5,0),"")</f>
        <v/>
      </c>
      <c r="H107" s="59" t="str">
        <f>IF(ISNA(VLOOKUP($A107,DSLOP,IN_DTK!H$5,0))=FALSE,IF(H$8&lt;&gt;0,VLOOKUP($A107,DSLOP,IN_DTK!H$5,0),""),"")</f>
        <v/>
      </c>
      <c r="I107" s="59" t="str">
        <f>IF(ISNA(VLOOKUP($A107,DSLOP,IN_DTK!I$5,0))=FALSE,IF(I$8&lt;&gt;0,VLOOKUP($A107,DSLOP,IN_DTK!I$5,0),""),"")</f>
        <v/>
      </c>
      <c r="J107" s="59" t="str">
        <f>IF(ISNA(VLOOKUP($A107,DSLOP,IN_DTK!J$5,0))=FALSE,IF(J$8&lt;&gt;0,VLOOKUP($A107,DSLOP,IN_DTK!J$5,0),""),"")</f>
        <v/>
      </c>
      <c r="K107" s="59" t="str">
        <f>IF(ISNA(VLOOKUP($A107,DSLOP,IN_DTK!K$5,0))=FALSE,IF(K$8&lt;&gt;0,VLOOKUP($A107,DSLOP,IN_DTK!K$5,0),""),"")</f>
        <v/>
      </c>
      <c r="L107" s="59" t="str">
        <f>IF(ISNA(VLOOKUP($A107,DSLOP,IN_DTK!L$5,0))=FALSE,IF(L$8&lt;&gt;0,VLOOKUP($A107,DSLOP,IN_DTK!L$5,0),""),"")</f>
        <v/>
      </c>
      <c r="M107" s="59" t="str">
        <f>IF(ISNA(VLOOKUP($A107,DSLOP,IN_DTK!M$5,0))=FALSE,IF(M$8&lt;&gt;0,VLOOKUP($A107,DSLOP,IN_DTK!M$5,0),""),"")</f>
        <v/>
      </c>
      <c r="N107" s="59" t="str">
        <f>IF(ISNA(VLOOKUP($A107,DSLOP,IN_DTK!N$5,0))=FALSE,IF(N$8&lt;&gt;0,VLOOKUP($A107,DSLOP,IN_DTK!N$5,0),""),"")</f>
        <v/>
      </c>
      <c r="O107" s="59" t="str">
        <f>IF(ISNA(VLOOKUP($A107,DSLOP,IN_DTK!O$5,0))=FALSE,IF(O$8&lt;&gt;0,VLOOKUP($A107,DSLOP,IN_DTK!O$5,0),""),"")</f>
        <v/>
      </c>
      <c r="P107" s="59" t="str">
        <f>IF(ISNA(VLOOKUP($A107,DSLOP,IN_DTK!P$5,0))=FALSE,IF(P$8&lt;&gt;0,VLOOKUP($A107,DSLOP,IN_DTK!P$5,0),""),"")</f>
        <v/>
      </c>
      <c r="Q107" s="59" t="str">
        <f>IF(ISNA(VLOOKUP($A107,DSLOP,IN_DTK!Q$5,0))=FALSE,IF(Q$8&lt;&gt;0,VLOOKUP($A107,DSLOP,IN_DTK!Q$5,0),""),"")</f>
        <v/>
      </c>
      <c r="R107" s="95" t="str">
        <f>IF(ISNA(VLOOKUP($A107,DSLOP,IN_DTK!R$5,0))=FALSE,IF(R$8&lt;&gt;0,VLOOKUP($A107,DSLOP,IN_DTK!R$5,0),""),"")</f>
        <v/>
      </c>
      <c r="S107" s="59" t="str">
        <f>IF(ISNA(VLOOKUP($A107,DSLOP,IN_DTK!S$5,0))=FALSE,IF(A$9&lt;&gt;0,VLOOKUP($A107,DSLOP,IN_DTK!S$5,0),""),"")</f>
        <v/>
      </c>
    </row>
    <row r="108" spans="1:19" ht="20.100000000000001" customHeight="1">
      <c r="A108" s="58">
        <v>100</v>
      </c>
      <c r="B108" s="59">
        <v>100</v>
      </c>
      <c r="C108" s="59" t="str">
        <f>IF(ISNA(VLOOKUP($A108,DSLOP,IN_DTK!C$5,0))=FALSE,VLOOKUP($A108,DSLOP,IN_DTK!C$5,0),"")</f>
        <v/>
      </c>
      <c r="D108" s="60" t="str">
        <f>IF(ISNA(VLOOKUP($A108,DSLOP,IN_DTK!D$5,0))=FALSE,VLOOKUP($A108,DSLOP,IN_DTK!D$5,0),"")</f>
        <v/>
      </c>
      <c r="E108" s="61" t="str">
        <f>IF(ISNA(VLOOKUP($A108,DSLOP,IN_DTK!E$5,0))=FALSE,VLOOKUP($A108,DSLOP,IN_DTK!E$5,0),"")</f>
        <v/>
      </c>
      <c r="F108" s="128" t="str">
        <f>IF(ISNA(VLOOKUP($A108,DSLOP,IN_DTK!F$5,0))=FALSE,VLOOKUP($A108,DSLOP,IN_DTK!F$5,0),"")</f>
        <v/>
      </c>
      <c r="G108" s="77" t="str">
        <f>IF(ISNA(VLOOKUP($A108,DSLOP,IN_DTK!G$5,0))=FALSE,VLOOKUP($A108,DSLOP,IN_DTK!G$5,0),"")</f>
        <v/>
      </c>
      <c r="H108" s="59" t="str">
        <f>IF(ISNA(VLOOKUP($A108,DSLOP,IN_DTK!H$5,0))=FALSE,IF(H$8&lt;&gt;0,VLOOKUP($A108,DSLOP,IN_DTK!H$5,0),""),"")</f>
        <v/>
      </c>
      <c r="I108" s="59" t="str">
        <f>IF(ISNA(VLOOKUP($A108,DSLOP,IN_DTK!I$5,0))=FALSE,IF(I$8&lt;&gt;0,VLOOKUP($A108,DSLOP,IN_DTK!I$5,0),""),"")</f>
        <v/>
      </c>
      <c r="J108" s="59" t="str">
        <f>IF(ISNA(VLOOKUP($A108,DSLOP,IN_DTK!J$5,0))=FALSE,IF(J$8&lt;&gt;0,VLOOKUP($A108,DSLOP,IN_DTK!J$5,0),""),"")</f>
        <v/>
      </c>
      <c r="K108" s="59" t="str">
        <f>IF(ISNA(VLOOKUP($A108,DSLOP,IN_DTK!K$5,0))=FALSE,IF(K$8&lt;&gt;0,VLOOKUP($A108,DSLOP,IN_DTK!K$5,0),""),"")</f>
        <v/>
      </c>
      <c r="L108" s="59" t="str">
        <f>IF(ISNA(VLOOKUP($A108,DSLOP,IN_DTK!L$5,0))=FALSE,IF(L$8&lt;&gt;0,VLOOKUP($A108,DSLOP,IN_DTK!L$5,0),""),"")</f>
        <v/>
      </c>
      <c r="M108" s="59" t="str">
        <f>IF(ISNA(VLOOKUP($A108,DSLOP,IN_DTK!M$5,0))=FALSE,IF(M$8&lt;&gt;0,VLOOKUP($A108,DSLOP,IN_DTK!M$5,0),""),"")</f>
        <v/>
      </c>
      <c r="N108" s="59" t="str">
        <f>IF(ISNA(VLOOKUP($A108,DSLOP,IN_DTK!N$5,0))=FALSE,IF(N$8&lt;&gt;0,VLOOKUP($A108,DSLOP,IN_DTK!N$5,0),""),"")</f>
        <v/>
      </c>
      <c r="O108" s="59" t="str">
        <f>IF(ISNA(VLOOKUP($A108,DSLOP,IN_DTK!O$5,0))=FALSE,IF(O$8&lt;&gt;0,VLOOKUP($A108,DSLOP,IN_DTK!O$5,0),""),"")</f>
        <v/>
      </c>
      <c r="P108" s="59" t="str">
        <f>IF(ISNA(VLOOKUP($A108,DSLOP,IN_DTK!P$5,0))=FALSE,IF(P$8&lt;&gt;0,VLOOKUP($A108,DSLOP,IN_DTK!P$5,0),""),"")</f>
        <v/>
      </c>
      <c r="Q108" s="59" t="str">
        <f>IF(ISNA(VLOOKUP($A108,DSLOP,IN_DTK!Q$5,0))=FALSE,IF(Q$8&lt;&gt;0,VLOOKUP($A108,DSLOP,IN_DTK!Q$5,0),""),"")</f>
        <v/>
      </c>
      <c r="R108" s="95" t="str">
        <f>IF(ISNA(VLOOKUP($A108,DSLOP,IN_DTK!R$5,0))=FALSE,IF(R$8&lt;&gt;0,VLOOKUP($A108,DSLOP,IN_DTK!R$5,0),""),"")</f>
        <v/>
      </c>
      <c r="S108" s="59" t="str">
        <f>IF(ISNA(VLOOKUP($A108,DSLOP,IN_DTK!S$5,0))=FALSE,IF(A$9&lt;&gt;0,VLOOKUP($A108,DSLOP,IN_DTK!S$5,0),""),"")</f>
        <v/>
      </c>
    </row>
    <row r="109" spans="1:19" ht="20.100000000000001" customHeight="1">
      <c r="A109" s="58">
        <v>101</v>
      </c>
      <c r="B109" s="59">
        <v>101</v>
      </c>
      <c r="C109" s="59" t="str">
        <f>IF(ISNA(VLOOKUP($A109,DSLOP,IN_DTK!C$5,0))=FALSE,VLOOKUP($A109,DSLOP,IN_DTK!C$5,0),"")</f>
        <v/>
      </c>
      <c r="D109" s="60" t="str">
        <f>IF(ISNA(VLOOKUP($A109,DSLOP,IN_DTK!D$5,0))=FALSE,VLOOKUP($A109,DSLOP,IN_DTK!D$5,0),"")</f>
        <v/>
      </c>
      <c r="E109" s="61" t="str">
        <f>IF(ISNA(VLOOKUP($A109,DSLOP,IN_DTK!E$5,0))=FALSE,VLOOKUP($A109,DSLOP,IN_DTK!E$5,0),"")</f>
        <v/>
      </c>
      <c r="F109" s="128" t="str">
        <f>IF(ISNA(VLOOKUP($A109,DSLOP,IN_DTK!F$5,0))=FALSE,VLOOKUP($A109,DSLOP,IN_DTK!F$5,0),"")</f>
        <v/>
      </c>
      <c r="G109" s="77" t="str">
        <f>IF(ISNA(VLOOKUP($A109,DSLOP,IN_DTK!G$5,0))=FALSE,VLOOKUP($A109,DSLOP,IN_DTK!G$5,0),"")</f>
        <v/>
      </c>
      <c r="H109" s="59" t="str">
        <f>IF(ISNA(VLOOKUP($A109,DSLOP,IN_DTK!H$5,0))=FALSE,IF(H$8&lt;&gt;0,VLOOKUP($A109,DSLOP,IN_DTK!H$5,0),""),"")</f>
        <v/>
      </c>
      <c r="I109" s="59" t="str">
        <f>IF(ISNA(VLOOKUP($A109,DSLOP,IN_DTK!I$5,0))=FALSE,IF(I$8&lt;&gt;0,VLOOKUP($A109,DSLOP,IN_DTK!I$5,0),""),"")</f>
        <v/>
      </c>
      <c r="J109" s="59" t="str">
        <f>IF(ISNA(VLOOKUP($A109,DSLOP,IN_DTK!J$5,0))=FALSE,IF(J$8&lt;&gt;0,VLOOKUP($A109,DSLOP,IN_DTK!J$5,0),""),"")</f>
        <v/>
      </c>
      <c r="K109" s="59" t="str">
        <f>IF(ISNA(VLOOKUP($A109,DSLOP,IN_DTK!K$5,0))=FALSE,IF(K$8&lt;&gt;0,VLOOKUP($A109,DSLOP,IN_DTK!K$5,0),""),"")</f>
        <v/>
      </c>
      <c r="L109" s="59" t="str">
        <f>IF(ISNA(VLOOKUP($A109,DSLOP,IN_DTK!L$5,0))=FALSE,IF(L$8&lt;&gt;0,VLOOKUP($A109,DSLOP,IN_DTK!L$5,0),""),"")</f>
        <v/>
      </c>
      <c r="M109" s="59" t="str">
        <f>IF(ISNA(VLOOKUP($A109,DSLOP,IN_DTK!M$5,0))=FALSE,IF(M$8&lt;&gt;0,VLOOKUP($A109,DSLOP,IN_DTK!M$5,0),""),"")</f>
        <v/>
      </c>
      <c r="N109" s="59" t="str">
        <f>IF(ISNA(VLOOKUP($A109,DSLOP,IN_DTK!N$5,0))=FALSE,IF(N$8&lt;&gt;0,VLOOKUP($A109,DSLOP,IN_DTK!N$5,0),""),"")</f>
        <v/>
      </c>
      <c r="O109" s="59" t="str">
        <f>IF(ISNA(VLOOKUP($A109,DSLOP,IN_DTK!O$5,0))=FALSE,IF(O$8&lt;&gt;0,VLOOKUP($A109,DSLOP,IN_DTK!O$5,0),""),"")</f>
        <v/>
      </c>
      <c r="P109" s="59" t="str">
        <f>IF(ISNA(VLOOKUP($A109,DSLOP,IN_DTK!P$5,0))=FALSE,IF(P$8&lt;&gt;0,VLOOKUP($A109,DSLOP,IN_DTK!P$5,0),""),"")</f>
        <v/>
      </c>
      <c r="Q109" s="59" t="str">
        <f>IF(ISNA(VLOOKUP($A109,DSLOP,IN_DTK!Q$5,0))=FALSE,IF(Q$8&lt;&gt;0,VLOOKUP($A109,DSLOP,IN_DTK!Q$5,0),""),"")</f>
        <v/>
      </c>
      <c r="R109" s="95" t="str">
        <f>IF(ISNA(VLOOKUP($A109,DSLOP,IN_DTK!R$5,0))=FALSE,IF(R$8&lt;&gt;0,VLOOKUP($A109,DSLOP,IN_DTK!R$5,0),""),"")</f>
        <v/>
      </c>
      <c r="S109" s="59" t="str">
        <f>IF(ISNA(VLOOKUP($A109,DSLOP,IN_DTK!S$5,0))=FALSE,IF(A$9&lt;&gt;0,VLOOKUP($A109,DSLOP,IN_DTK!S$5,0),""),"")</f>
        <v/>
      </c>
    </row>
    <row r="110" spans="1:19" ht="20.100000000000001" customHeight="1">
      <c r="A110" s="58">
        <v>102</v>
      </c>
      <c r="B110" s="59">
        <v>102</v>
      </c>
      <c r="C110" s="59" t="str">
        <f>IF(ISNA(VLOOKUP($A110,DSLOP,IN_DTK!C$5,0))=FALSE,VLOOKUP($A110,DSLOP,IN_DTK!C$5,0),"")</f>
        <v/>
      </c>
      <c r="D110" s="60" t="str">
        <f>IF(ISNA(VLOOKUP($A110,DSLOP,IN_DTK!D$5,0))=FALSE,VLOOKUP($A110,DSLOP,IN_DTK!D$5,0),"")</f>
        <v/>
      </c>
      <c r="E110" s="61" t="str">
        <f>IF(ISNA(VLOOKUP($A110,DSLOP,IN_DTK!E$5,0))=FALSE,VLOOKUP($A110,DSLOP,IN_DTK!E$5,0),"")</f>
        <v/>
      </c>
      <c r="F110" s="128" t="str">
        <f>IF(ISNA(VLOOKUP($A110,DSLOP,IN_DTK!F$5,0))=FALSE,VLOOKUP($A110,DSLOP,IN_DTK!F$5,0),"")</f>
        <v/>
      </c>
      <c r="G110" s="77" t="str">
        <f>IF(ISNA(VLOOKUP($A110,DSLOP,IN_DTK!G$5,0))=FALSE,VLOOKUP($A110,DSLOP,IN_DTK!G$5,0),"")</f>
        <v/>
      </c>
      <c r="H110" s="59" t="str">
        <f>IF(ISNA(VLOOKUP($A110,DSLOP,IN_DTK!H$5,0))=FALSE,IF(H$8&lt;&gt;0,VLOOKUP($A110,DSLOP,IN_DTK!H$5,0),""),"")</f>
        <v/>
      </c>
      <c r="I110" s="59" t="str">
        <f>IF(ISNA(VLOOKUP($A110,DSLOP,IN_DTK!I$5,0))=FALSE,IF(I$8&lt;&gt;0,VLOOKUP($A110,DSLOP,IN_DTK!I$5,0),""),"")</f>
        <v/>
      </c>
      <c r="J110" s="59" t="str">
        <f>IF(ISNA(VLOOKUP($A110,DSLOP,IN_DTK!J$5,0))=FALSE,IF(J$8&lt;&gt;0,VLOOKUP($A110,DSLOP,IN_DTK!J$5,0),""),"")</f>
        <v/>
      </c>
      <c r="K110" s="59" t="str">
        <f>IF(ISNA(VLOOKUP($A110,DSLOP,IN_DTK!K$5,0))=FALSE,IF(K$8&lt;&gt;0,VLOOKUP($A110,DSLOP,IN_DTK!K$5,0),""),"")</f>
        <v/>
      </c>
      <c r="L110" s="59" t="str">
        <f>IF(ISNA(VLOOKUP($A110,DSLOP,IN_DTK!L$5,0))=FALSE,IF(L$8&lt;&gt;0,VLOOKUP($A110,DSLOP,IN_DTK!L$5,0),""),"")</f>
        <v/>
      </c>
      <c r="M110" s="59" t="str">
        <f>IF(ISNA(VLOOKUP($A110,DSLOP,IN_DTK!M$5,0))=FALSE,IF(M$8&lt;&gt;0,VLOOKUP($A110,DSLOP,IN_DTK!M$5,0),""),"")</f>
        <v/>
      </c>
      <c r="N110" s="59" t="str">
        <f>IF(ISNA(VLOOKUP($A110,DSLOP,IN_DTK!N$5,0))=FALSE,IF(N$8&lt;&gt;0,VLOOKUP($A110,DSLOP,IN_DTK!N$5,0),""),"")</f>
        <v/>
      </c>
      <c r="O110" s="59" t="str">
        <f>IF(ISNA(VLOOKUP($A110,DSLOP,IN_DTK!O$5,0))=FALSE,IF(O$8&lt;&gt;0,VLOOKUP($A110,DSLOP,IN_DTK!O$5,0),""),"")</f>
        <v/>
      </c>
      <c r="P110" s="59" t="str">
        <f>IF(ISNA(VLOOKUP($A110,DSLOP,IN_DTK!P$5,0))=FALSE,IF(P$8&lt;&gt;0,VLOOKUP($A110,DSLOP,IN_DTK!P$5,0),""),"")</f>
        <v/>
      </c>
      <c r="Q110" s="59" t="str">
        <f>IF(ISNA(VLOOKUP($A110,DSLOP,IN_DTK!Q$5,0))=FALSE,IF(Q$8&lt;&gt;0,VLOOKUP($A110,DSLOP,IN_DTK!Q$5,0),""),"")</f>
        <v/>
      </c>
      <c r="R110" s="95" t="str">
        <f>IF(ISNA(VLOOKUP($A110,DSLOP,IN_DTK!R$5,0))=FALSE,IF(R$8&lt;&gt;0,VLOOKUP($A110,DSLOP,IN_DTK!R$5,0),""),"")</f>
        <v/>
      </c>
      <c r="S110" s="59" t="str">
        <f>IF(ISNA(VLOOKUP($A110,DSLOP,IN_DTK!S$5,0))=FALSE,IF(A$9&lt;&gt;0,VLOOKUP($A110,DSLOP,IN_DTK!S$5,0),""),"")</f>
        <v/>
      </c>
    </row>
    <row r="111" spans="1:19" ht="20.100000000000001" customHeight="1">
      <c r="A111" s="58">
        <v>103</v>
      </c>
      <c r="B111" s="59">
        <v>103</v>
      </c>
      <c r="C111" s="59" t="str">
        <f>IF(ISNA(VLOOKUP($A111,DSLOP,IN_DTK!C$5,0))=FALSE,VLOOKUP($A111,DSLOP,IN_DTK!C$5,0),"")</f>
        <v/>
      </c>
      <c r="D111" s="60" t="str">
        <f>IF(ISNA(VLOOKUP($A111,DSLOP,IN_DTK!D$5,0))=FALSE,VLOOKUP($A111,DSLOP,IN_DTK!D$5,0),"")</f>
        <v/>
      </c>
      <c r="E111" s="61" t="str">
        <f>IF(ISNA(VLOOKUP($A111,DSLOP,IN_DTK!E$5,0))=FALSE,VLOOKUP($A111,DSLOP,IN_DTK!E$5,0),"")</f>
        <v/>
      </c>
      <c r="F111" s="128" t="str">
        <f>IF(ISNA(VLOOKUP($A111,DSLOP,IN_DTK!F$5,0))=FALSE,VLOOKUP($A111,DSLOP,IN_DTK!F$5,0),"")</f>
        <v/>
      </c>
      <c r="G111" s="77" t="str">
        <f>IF(ISNA(VLOOKUP($A111,DSLOP,IN_DTK!G$5,0))=FALSE,VLOOKUP($A111,DSLOP,IN_DTK!G$5,0),"")</f>
        <v/>
      </c>
      <c r="H111" s="59" t="str">
        <f>IF(ISNA(VLOOKUP($A111,DSLOP,IN_DTK!H$5,0))=FALSE,IF(H$8&lt;&gt;0,VLOOKUP($A111,DSLOP,IN_DTK!H$5,0),""),"")</f>
        <v/>
      </c>
      <c r="I111" s="59" t="str">
        <f>IF(ISNA(VLOOKUP($A111,DSLOP,IN_DTK!I$5,0))=FALSE,IF(I$8&lt;&gt;0,VLOOKUP($A111,DSLOP,IN_DTK!I$5,0),""),"")</f>
        <v/>
      </c>
      <c r="J111" s="59" t="str">
        <f>IF(ISNA(VLOOKUP($A111,DSLOP,IN_DTK!J$5,0))=FALSE,IF(J$8&lt;&gt;0,VLOOKUP($A111,DSLOP,IN_DTK!J$5,0),""),"")</f>
        <v/>
      </c>
      <c r="K111" s="59" t="str">
        <f>IF(ISNA(VLOOKUP($A111,DSLOP,IN_DTK!K$5,0))=FALSE,IF(K$8&lt;&gt;0,VLOOKUP($A111,DSLOP,IN_DTK!K$5,0),""),"")</f>
        <v/>
      </c>
      <c r="L111" s="59" t="str">
        <f>IF(ISNA(VLOOKUP($A111,DSLOP,IN_DTK!L$5,0))=FALSE,IF(L$8&lt;&gt;0,VLOOKUP($A111,DSLOP,IN_DTK!L$5,0),""),"")</f>
        <v/>
      </c>
      <c r="M111" s="59" t="str">
        <f>IF(ISNA(VLOOKUP($A111,DSLOP,IN_DTK!M$5,0))=FALSE,IF(M$8&lt;&gt;0,VLOOKUP($A111,DSLOP,IN_DTK!M$5,0),""),"")</f>
        <v/>
      </c>
      <c r="N111" s="59" t="str">
        <f>IF(ISNA(VLOOKUP($A111,DSLOP,IN_DTK!N$5,0))=FALSE,IF(N$8&lt;&gt;0,VLOOKUP($A111,DSLOP,IN_DTK!N$5,0),""),"")</f>
        <v/>
      </c>
      <c r="O111" s="59" t="str">
        <f>IF(ISNA(VLOOKUP($A111,DSLOP,IN_DTK!O$5,0))=FALSE,IF(O$8&lt;&gt;0,VLOOKUP($A111,DSLOP,IN_DTK!O$5,0),""),"")</f>
        <v/>
      </c>
      <c r="P111" s="59" t="str">
        <f>IF(ISNA(VLOOKUP($A111,DSLOP,IN_DTK!P$5,0))=FALSE,IF(P$8&lt;&gt;0,VLOOKUP($A111,DSLOP,IN_DTK!P$5,0),""),"")</f>
        <v/>
      </c>
      <c r="Q111" s="59" t="str">
        <f>IF(ISNA(VLOOKUP($A111,DSLOP,IN_DTK!Q$5,0))=FALSE,IF(Q$8&lt;&gt;0,VLOOKUP($A111,DSLOP,IN_DTK!Q$5,0),""),"")</f>
        <v/>
      </c>
      <c r="R111" s="95" t="str">
        <f>IF(ISNA(VLOOKUP($A111,DSLOP,IN_DTK!R$5,0))=FALSE,IF(R$8&lt;&gt;0,VLOOKUP($A111,DSLOP,IN_DTK!R$5,0),""),"")</f>
        <v/>
      </c>
      <c r="S111" s="59" t="str">
        <f>IF(ISNA(VLOOKUP($A111,DSLOP,IN_DTK!S$5,0))=FALSE,IF(A$9&lt;&gt;0,VLOOKUP($A111,DSLOP,IN_DTK!S$5,0),""),"")</f>
        <v/>
      </c>
    </row>
    <row r="112" spans="1:19" ht="20.100000000000001" customHeight="1">
      <c r="A112" s="58">
        <v>104</v>
      </c>
      <c r="B112" s="59">
        <v>104</v>
      </c>
      <c r="C112" s="59" t="str">
        <f>IF(ISNA(VLOOKUP($A112,DSLOP,IN_DTK!C$5,0))=FALSE,VLOOKUP($A112,DSLOP,IN_DTK!C$5,0),"")</f>
        <v/>
      </c>
      <c r="D112" s="60" t="str">
        <f>IF(ISNA(VLOOKUP($A112,DSLOP,IN_DTK!D$5,0))=FALSE,VLOOKUP($A112,DSLOP,IN_DTK!D$5,0),"")</f>
        <v/>
      </c>
      <c r="E112" s="61" t="str">
        <f>IF(ISNA(VLOOKUP($A112,DSLOP,IN_DTK!E$5,0))=FALSE,VLOOKUP($A112,DSLOP,IN_DTK!E$5,0),"")</f>
        <v/>
      </c>
      <c r="F112" s="128" t="str">
        <f>IF(ISNA(VLOOKUP($A112,DSLOP,IN_DTK!F$5,0))=FALSE,VLOOKUP($A112,DSLOP,IN_DTK!F$5,0),"")</f>
        <v/>
      </c>
      <c r="G112" s="77" t="str">
        <f>IF(ISNA(VLOOKUP($A112,DSLOP,IN_DTK!G$5,0))=FALSE,VLOOKUP($A112,DSLOP,IN_DTK!G$5,0),"")</f>
        <v/>
      </c>
      <c r="H112" s="59" t="str">
        <f>IF(ISNA(VLOOKUP($A112,DSLOP,IN_DTK!H$5,0))=FALSE,IF(H$8&lt;&gt;0,VLOOKUP($A112,DSLOP,IN_DTK!H$5,0),""),"")</f>
        <v/>
      </c>
      <c r="I112" s="59" t="str">
        <f>IF(ISNA(VLOOKUP($A112,DSLOP,IN_DTK!I$5,0))=FALSE,IF(I$8&lt;&gt;0,VLOOKUP($A112,DSLOP,IN_DTK!I$5,0),""),"")</f>
        <v/>
      </c>
      <c r="J112" s="59" t="str">
        <f>IF(ISNA(VLOOKUP($A112,DSLOP,IN_DTK!J$5,0))=FALSE,IF(J$8&lt;&gt;0,VLOOKUP($A112,DSLOP,IN_DTK!J$5,0),""),"")</f>
        <v/>
      </c>
      <c r="K112" s="59" t="str">
        <f>IF(ISNA(VLOOKUP($A112,DSLOP,IN_DTK!K$5,0))=FALSE,IF(K$8&lt;&gt;0,VLOOKUP($A112,DSLOP,IN_DTK!K$5,0),""),"")</f>
        <v/>
      </c>
      <c r="L112" s="59" t="str">
        <f>IF(ISNA(VLOOKUP($A112,DSLOP,IN_DTK!L$5,0))=FALSE,IF(L$8&lt;&gt;0,VLOOKUP($A112,DSLOP,IN_DTK!L$5,0),""),"")</f>
        <v/>
      </c>
      <c r="M112" s="59" t="str">
        <f>IF(ISNA(VLOOKUP($A112,DSLOP,IN_DTK!M$5,0))=FALSE,IF(M$8&lt;&gt;0,VLOOKUP($A112,DSLOP,IN_DTK!M$5,0),""),"")</f>
        <v/>
      </c>
      <c r="N112" s="59" t="str">
        <f>IF(ISNA(VLOOKUP($A112,DSLOP,IN_DTK!N$5,0))=FALSE,IF(N$8&lt;&gt;0,VLOOKUP($A112,DSLOP,IN_DTK!N$5,0),""),"")</f>
        <v/>
      </c>
      <c r="O112" s="59" t="str">
        <f>IF(ISNA(VLOOKUP($A112,DSLOP,IN_DTK!O$5,0))=FALSE,IF(O$8&lt;&gt;0,VLOOKUP($A112,DSLOP,IN_DTK!O$5,0),""),"")</f>
        <v/>
      </c>
      <c r="P112" s="59" t="str">
        <f>IF(ISNA(VLOOKUP($A112,DSLOP,IN_DTK!P$5,0))=FALSE,IF(P$8&lt;&gt;0,VLOOKUP($A112,DSLOP,IN_DTK!P$5,0),""),"")</f>
        <v/>
      </c>
      <c r="Q112" s="59" t="str">
        <f>IF(ISNA(VLOOKUP($A112,DSLOP,IN_DTK!Q$5,0))=FALSE,IF(Q$8&lt;&gt;0,VLOOKUP($A112,DSLOP,IN_DTK!Q$5,0),""),"")</f>
        <v/>
      </c>
      <c r="R112" s="95" t="str">
        <f>IF(ISNA(VLOOKUP($A112,DSLOP,IN_DTK!R$5,0))=FALSE,IF(R$8&lt;&gt;0,VLOOKUP($A112,DSLOP,IN_DTK!R$5,0),""),"")</f>
        <v/>
      </c>
      <c r="S112" s="59" t="str">
        <f>IF(ISNA(VLOOKUP($A112,DSLOP,IN_DTK!S$5,0))=FALSE,IF(A$9&lt;&gt;0,VLOOKUP($A112,DSLOP,IN_DTK!S$5,0),""),"")</f>
        <v/>
      </c>
    </row>
    <row r="113" spans="1:19" ht="20.100000000000001" customHeight="1">
      <c r="A113" s="58">
        <v>105</v>
      </c>
      <c r="B113" s="59">
        <v>105</v>
      </c>
      <c r="C113" s="59" t="str">
        <f>IF(ISNA(VLOOKUP($A113,DSLOP,IN_DTK!C$5,0))=FALSE,VLOOKUP($A113,DSLOP,IN_DTK!C$5,0),"")</f>
        <v/>
      </c>
      <c r="D113" s="60" t="str">
        <f>IF(ISNA(VLOOKUP($A113,DSLOP,IN_DTK!D$5,0))=FALSE,VLOOKUP($A113,DSLOP,IN_DTK!D$5,0),"")</f>
        <v/>
      </c>
      <c r="E113" s="61" t="str">
        <f>IF(ISNA(VLOOKUP($A113,DSLOP,IN_DTK!E$5,0))=FALSE,VLOOKUP($A113,DSLOP,IN_DTK!E$5,0),"")</f>
        <v/>
      </c>
      <c r="F113" s="128" t="str">
        <f>IF(ISNA(VLOOKUP($A113,DSLOP,IN_DTK!F$5,0))=FALSE,VLOOKUP($A113,DSLOP,IN_DTK!F$5,0),"")</f>
        <v/>
      </c>
      <c r="G113" s="77" t="str">
        <f>IF(ISNA(VLOOKUP($A113,DSLOP,IN_DTK!G$5,0))=FALSE,VLOOKUP($A113,DSLOP,IN_DTK!G$5,0),"")</f>
        <v/>
      </c>
      <c r="H113" s="59" t="str">
        <f>IF(ISNA(VLOOKUP($A113,DSLOP,IN_DTK!H$5,0))=FALSE,IF(H$8&lt;&gt;0,VLOOKUP($A113,DSLOP,IN_DTK!H$5,0),""),"")</f>
        <v/>
      </c>
      <c r="I113" s="59" t="str">
        <f>IF(ISNA(VLOOKUP($A113,DSLOP,IN_DTK!I$5,0))=FALSE,IF(I$8&lt;&gt;0,VLOOKUP($A113,DSLOP,IN_DTK!I$5,0),""),"")</f>
        <v/>
      </c>
      <c r="J113" s="59" t="str">
        <f>IF(ISNA(VLOOKUP($A113,DSLOP,IN_DTK!J$5,0))=FALSE,IF(J$8&lt;&gt;0,VLOOKUP($A113,DSLOP,IN_DTK!J$5,0),""),"")</f>
        <v/>
      </c>
      <c r="K113" s="59" t="str">
        <f>IF(ISNA(VLOOKUP($A113,DSLOP,IN_DTK!K$5,0))=FALSE,IF(K$8&lt;&gt;0,VLOOKUP($A113,DSLOP,IN_DTK!K$5,0),""),"")</f>
        <v/>
      </c>
      <c r="L113" s="59" t="str">
        <f>IF(ISNA(VLOOKUP($A113,DSLOP,IN_DTK!L$5,0))=FALSE,IF(L$8&lt;&gt;0,VLOOKUP($A113,DSLOP,IN_DTK!L$5,0),""),"")</f>
        <v/>
      </c>
      <c r="M113" s="59" t="str">
        <f>IF(ISNA(VLOOKUP($A113,DSLOP,IN_DTK!M$5,0))=FALSE,IF(M$8&lt;&gt;0,VLOOKUP($A113,DSLOP,IN_DTK!M$5,0),""),"")</f>
        <v/>
      </c>
      <c r="N113" s="59" t="str">
        <f>IF(ISNA(VLOOKUP($A113,DSLOP,IN_DTK!N$5,0))=FALSE,IF(N$8&lt;&gt;0,VLOOKUP($A113,DSLOP,IN_DTK!N$5,0),""),"")</f>
        <v/>
      </c>
      <c r="O113" s="59" t="str">
        <f>IF(ISNA(VLOOKUP($A113,DSLOP,IN_DTK!O$5,0))=FALSE,IF(O$8&lt;&gt;0,VLOOKUP($A113,DSLOP,IN_DTK!O$5,0),""),"")</f>
        <v/>
      </c>
      <c r="P113" s="59" t="str">
        <f>IF(ISNA(VLOOKUP($A113,DSLOP,IN_DTK!P$5,0))=FALSE,IF(P$8&lt;&gt;0,VLOOKUP($A113,DSLOP,IN_DTK!P$5,0),""),"")</f>
        <v/>
      </c>
      <c r="Q113" s="59" t="str">
        <f>IF(ISNA(VLOOKUP($A113,DSLOP,IN_DTK!Q$5,0))=FALSE,IF(Q$8&lt;&gt;0,VLOOKUP($A113,DSLOP,IN_DTK!Q$5,0),""),"")</f>
        <v/>
      </c>
      <c r="R113" s="95" t="str">
        <f>IF(ISNA(VLOOKUP($A113,DSLOP,IN_DTK!R$5,0))=FALSE,IF(R$8&lt;&gt;0,VLOOKUP($A113,DSLOP,IN_DTK!R$5,0),""),"")</f>
        <v/>
      </c>
      <c r="S113" s="59" t="str">
        <f>IF(ISNA(VLOOKUP($A113,DSLOP,IN_DTK!S$5,0))=FALSE,IF(A$9&lt;&gt;0,VLOOKUP($A113,DSLOP,IN_DTK!S$5,0),""),"")</f>
        <v/>
      </c>
    </row>
    <row r="114" spans="1:19" ht="20.100000000000001" customHeight="1">
      <c r="A114" s="58">
        <v>106</v>
      </c>
      <c r="B114" s="59">
        <v>106</v>
      </c>
      <c r="C114" s="59" t="str">
        <f>IF(ISNA(VLOOKUP($A114,DSLOP,IN_DTK!C$5,0))=FALSE,VLOOKUP($A114,DSLOP,IN_DTK!C$5,0),"")</f>
        <v/>
      </c>
      <c r="D114" s="60" t="str">
        <f>IF(ISNA(VLOOKUP($A114,DSLOP,IN_DTK!D$5,0))=FALSE,VLOOKUP($A114,DSLOP,IN_DTK!D$5,0),"")</f>
        <v/>
      </c>
      <c r="E114" s="61" t="str">
        <f>IF(ISNA(VLOOKUP($A114,DSLOP,IN_DTK!E$5,0))=FALSE,VLOOKUP($A114,DSLOP,IN_DTK!E$5,0),"")</f>
        <v/>
      </c>
      <c r="F114" s="128" t="str">
        <f>IF(ISNA(VLOOKUP($A114,DSLOP,IN_DTK!F$5,0))=FALSE,VLOOKUP($A114,DSLOP,IN_DTK!F$5,0),"")</f>
        <v/>
      </c>
      <c r="G114" s="77" t="str">
        <f>IF(ISNA(VLOOKUP($A114,DSLOP,IN_DTK!G$5,0))=FALSE,VLOOKUP($A114,DSLOP,IN_DTK!G$5,0),"")</f>
        <v/>
      </c>
      <c r="H114" s="59" t="str">
        <f>IF(ISNA(VLOOKUP($A114,DSLOP,IN_DTK!H$5,0))=FALSE,IF(H$8&lt;&gt;0,VLOOKUP($A114,DSLOP,IN_DTK!H$5,0),""),"")</f>
        <v/>
      </c>
      <c r="I114" s="59" t="str">
        <f>IF(ISNA(VLOOKUP($A114,DSLOP,IN_DTK!I$5,0))=FALSE,IF(I$8&lt;&gt;0,VLOOKUP($A114,DSLOP,IN_DTK!I$5,0),""),"")</f>
        <v/>
      </c>
      <c r="J114" s="59" t="str">
        <f>IF(ISNA(VLOOKUP($A114,DSLOP,IN_DTK!J$5,0))=FALSE,IF(J$8&lt;&gt;0,VLOOKUP($A114,DSLOP,IN_DTK!J$5,0),""),"")</f>
        <v/>
      </c>
      <c r="K114" s="59" t="str">
        <f>IF(ISNA(VLOOKUP($A114,DSLOP,IN_DTK!K$5,0))=FALSE,IF(K$8&lt;&gt;0,VLOOKUP($A114,DSLOP,IN_DTK!K$5,0),""),"")</f>
        <v/>
      </c>
      <c r="L114" s="59" t="str">
        <f>IF(ISNA(VLOOKUP($A114,DSLOP,IN_DTK!L$5,0))=FALSE,IF(L$8&lt;&gt;0,VLOOKUP($A114,DSLOP,IN_DTK!L$5,0),""),"")</f>
        <v/>
      </c>
      <c r="M114" s="59" t="str">
        <f>IF(ISNA(VLOOKUP($A114,DSLOP,IN_DTK!M$5,0))=FALSE,IF(M$8&lt;&gt;0,VLOOKUP($A114,DSLOP,IN_DTK!M$5,0),""),"")</f>
        <v/>
      </c>
      <c r="N114" s="59" t="str">
        <f>IF(ISNA(VLOOKUP($A114,DSLOP,IN_DTK!N$5,0))=FALSE,IF(N$8&lt;&gt;0,VLOOKUP($A114,DSLOP,IN_DTK!N$5,0),""),"")</f>
        <v/>
      </c>
      <c r="O114" s="59" t="str">
        <f>IF(ISNA(VLOOKUP($A114,DSLOP,IN_DTK!O$5,0))=FALSE,IF(O$8&lt;&gt;0,VLOOKUP($A114,DSLOP,IN_DTK!O$5,0),""),"")</f>
        <v/>
      </c>
      <c r="P114" s="59" t="str">
        <f>IF(ISNA(VLOOKUP($A114,DSLOP,IN_DTK!P$5,0))=FALSE,IF(P$8&lt;&gt;0,VLOOKUP($A114,DSLOP,IN_DTK!P$5,0),""),"")</f>
        <v/>
      </c>
      <c r="Q114" s="59" t="str">
        <f>IF(ISNA(VLOOKUP($A114,DSLOP,IN_DTK!Q$5,0))=FALSE,IF(Q$8&lt;&gt;0,VLOOKUP($A114,DSLOP,IN_DTK!Q$5,0),""),"")</f>
        <v/>
      </c>
      <c r="R114" s="95" t="str">
        <f>IF(ISNA(VLOOKUP($A114,DSLOP,IN_DTK!R$5,0))=FALSE,IF(R$8&lt;&gt;0,VLOOKUP($A114,DSLOP,IN_DTK!R$5,0),""),"")</f>
        <v/>
      </c>
      <c r="S114" s="59" t="str">
        <f>IF(ISNA(VLOOKUP($A114,DSLOP,IN_DTK!S$5,0))=FALSE,IF(A$9&lt;&gt;0,VLOOKUP($A114,DSLOP,IN_DTK!S$5,0),""),"")</f>
        <v/>
      </c>
    </row>
    <row r="115" spans="1:19" ht="20.100000000000001" customHeight="1">
      <c r="A115" s="58">
        <v>107</v>
      </c>
      <c r="B115" s="59">
        <v>107</v>
      </c>
      <c r="C115" s="59" t="str">
        <f>IF(ISNA(VLOOKUP($A115,DSLOP,IN_DTK!C$5,0))=FALSE,VLOOKUP($A115,DSLOP,IN_DTK!C$5,0),"")</f>
        <v/>
      </c>
      <c r="D115" s="60" t="str">
        <f>IF(ISNA(VLOOKUP($A115,DSLOP,IN_DTK!D$5,0))=FALSE,VLOOKUP($A115,DSLOP,IN_DTK!D$5,0),"")</f>
        <v/>
      </c>
      <c r="E115" s="61" t="str">
        <f>IF(ISNA(VLOOKUP($A115,DSLOP,IN_DTK!E$5,0))=FALSE,VLOOKUP($A115,DSLOP,IN_DTK!E$5,0),"")</f>
        <v/>
      </c>
      <c r="F115" s="128" t="str">
        <f>IF(ISNA(VLOOKUP($A115,DSLOP,IN_DTK!F$5,0))=FALSE,VLOOKUP($A115,DSLOP,IN_DTK!F$5,0),"")</f>
        <v/>
      </c>
      <c r="G115" s="77" t="str">
        <f>IF(ISNA(VLOOKUP($A115,DSLOP,IN_DTK!G$5,0))=FALSE,VLOOKUP($A115,DSLOP,IN_DTK!G$5,0),"")</f>
        <v/>
      </c>
      <c r="H115" s="59" t="str">
        <f>IF(ISNA(VLOOKUP($A115,DSLOP,IN_DTK!H$5,0))=FALSE,IF(H$8&lt;&gt;0,VLOOKUP($A115,DSLOP,IN_DTK!H$5,0),""),"")</f>
        <v/>
      </c>
      <c r="I115" s="59" t="str">
        <f>IF(ISNA(VLOOKUP($A115,DSLOP,IN_DTK!I$5,0))=FALSE,IF(I$8&lt;&gt;0,VLOOKUP($A115,DSLOP,IN_DTK!I$5,0),""),"")</f>
        <v/>
      </c>
      <c r="J115" s="59" t="str">
        <f>IF(ISNA(VLOOKUP($A115,DSLOP,IN_DTK!J$5,0))=FALSE,IF(J$8&lt;&gt;0,VLOOKUP($A115,DSLOP,IN_DTK!J$5,0),""),"")</f>
        <v/>
      </c>
      <c r="K115" s="59" t="str">
        <f>IF(ISNA(VLOOKUP($A115,DSLOP,IN_DTK!K$5,0))=FALSE,IF(K$8&lt;&gt;0,VLOOKUP($A115,DSLOP,IN_DTK!K$5,0),""),"")</f>
        <v/>
      </c>
      <c r="L115" s="59" t="str">
        <f>IF(ISNA(VLOOKUP($A115,DSLOP,IN_DTK!L$5,0))=FALSE,IF(L$8&lt;&gt;0,VLOOKUP($A115,DSLOP,IN_DTK!L$5,0),""),"")</f>
        <v/>
      </c>
      <c r="M115" s="59" t="str">
        <f>IF(ISNA(VLOOKUP($A115,DSLOP,IN_DTK!M$5,0))=FALSE,IF(M$8&lt;&gt;0,VLOOKUP($A115,DSLOP,IN_DTK!M$5,0),""),"")</f>
        <v/>
      </c>
      <c r="N115" s="59" t="str">
        <f>IF(ISNA(VLOOKUP($A115,DSLOP,IN_DTK!N$5,0))=FALSE,IF(N$8&lt;&gt;0,VLOOKUP($A115,DSLOP,IN_DTK!N$5,0),""),"")</f>
        <v/>
      </c>
      <c r="O115" s="59" t="str">
        <f>IF(ISNA(VLOOKUP($A115,DSLOP,IN_DTK!O$5,0))=FALSE,IF(O$8&lt;&gt;0,VLOOKUP($A115,DSLOP,IN_DTK!O$5,0),""),"")</f>
        <v/>
      </c>
      <c r="P115" s="59" t="str">
        <f>IF(ISNA(VLOOKUP($A115,DSLOP,IN_DTK!P$5,0))=FALSE,IF(P$8&lt;&gt;0,VLOOKUP($A115,DSLOP,IN_DTK!P$5,0),""),"")</f>
        <v/>
      </c>
      <c r="Q115" s="59" t="str">
        <f>IF(ISNA(VLOOKUP($A115,DSLOP,IN_DTK!Q$5,0))=FALSE,IF(Q$8&lt;&gt;0,VLOOKUP($A115,DSLOP,IN_DTK!Q$5,0),""),"")</f>
        <v/>
      </c>
      <c r="R115" s="95" t="str">
        <f>IF(ISNA(VLOOKUP($A115,DSLOP,IN_DTK!R$5,0))=FALSE,IF(R$8&lt;&gt;0,VLOOKUP($A115,DSLOP,IN_DTK!R$5,0),""),"")</f>
        <v/>
      </c>
      <c r="S115" s="59" t="str">
        <f>IF(ISNA(VLOOKUP($A115,DSLOP,IN_DTK!S$5,0))=FALSE,IF(A$9&lt;&gt;0,VLOOKUP($A115,DSLOP,IN_DTK!S$5,0),""),"")</f>
        <v/>
      </c>
    </row>
    <row r="116" spans="1:19" ht="20.100000000000001" customHeight="1">
      <c r="A116" s="58">
        <v>108</v>
      </c>
      <c r="B116" s="59">
        <v>108</v>
      </c>
      <c r="C116" s="59" t="str">
        <f>IF(ISNA(VLOOKUP($A116,DSLOP,IN_DTK!C$5,0))=FALSE,VLOOKUP($A116,DSLOP,IN_DTK!C$5,0),"")</f>
        <v/>
      </c>
      <c r="D116" s="60" t="str">
        <f>IF(ISNA(VLOOKUP($A116,DSLOP,IN_DTK!D$5,0))=FALSE,VLOOKUP($A116,DSLOP,IN_DTK!D$5,0),"")</f>
        <v/>
      </c>
      <c r="E116" s="61" t="str">
        <f>IF(ISNA(VLOOKUP($A116,DSLOP,IN_DTK!E$5,0))=FALSE,VLOOKUP($A116,DSLOP,IN_DTK!E$5,0),"")</f>
        <v/>
      </c>
      <c r="F116" s="128" t="str">
        <f>IF(ISNA(VLOOKUP($A116,DSLOP,IN_DTK!F$5,0))=FALSE,VLOOKUP($A116,DSLOP,IN_DTK!F$5,0),"")</f>
        <v/>
      </c>
      <c r="G116" s="77" t="str">
        <f>IF(ISNA(VLOOKUP($A116,DSLOP,IN_DTK!G$5,0))=FALSE,VLOOKUP($A116,DSLOP,IN_DTK!G$5,0),"")</f>
        <v/>
      </c>
      <c r="H116" s="59" t="str">
        <f>IF(ISNA(VLOOKUP($A116,DSLOP,IN_DTK!H$5,0))=FALSE,IF(H$8&lt;&gt;0,VLOOKUP($A116,DSLOP,IN_DTK!H$5,0),""),"")</f>
        <v/>
      </c>
      <c r="I116" s="59" t="str">
        <f>IF(ISNA(VLOOKUP($A116,DSLOP,IN_DTK!I$5,0))=FALSE,IF(I$8&lt;&gt;0,VLOOKUP($A116,DSLOP,IN_DTK!I$5,0),""),"")</f>
        <v/>
      </c>
      <c r="J116" s="59" t="str">
        <f>IF(ISNA(VLOOKUP($A116,DSLOP,IN_DTK!J$5,0))=FALSE,IF(J$8&lt;&gt;0,VLOOKUP($A116,DSLOP,IN_DTK!J$5,0),""),"")</f>
        <v/>
      </c>
      <c r="K116" s="59" t="str">
        <f>IF(ISNA(VLOOKUP($A116,DSLOP,IN_DTK!K$5,0))=FALSE,IF(K$8&lt;&gt;0,VLOOKUP($A116,DSLOP,IN_DTK!K$5,0),""),"")</f>
        <v/>
      </c>
      <c r="L116" s="59" t="str">
        <f>IF(ISNA(VLOOKUP($A116,DSLOP,IN_DTK!L$5,0))=FALSE,IF(L$8&lt;&gt;0,VLOOKUP($A116,DSLOP,IN_DTK!L$5,0),""),"")</f>
        <v/>
      </c>
      <c r="M116" s="59" t="str">
        <f>IF(ISNA(VLOOKUP($A116,DSLOP,IN_DTK!M$5,0))=FALSE,IF(M$8&lt;&gt;0,VLOOKUP($A116,DSLOP,IN_DTK!M$5,0),""),"")</f>
        <v/>
      </c>
      <c r="N116" s="59" t="str">
        <f>IF(ISNA(VLOOKUP($A116,DSLOP,IN_DTK!N$5,0))=FALSE,IF(N$8&lt;&gt;0,VLOOKUP($A116,DSLOP,IN_DTK!N$5,0),""),"")</f>
        <v/>
      </c>
      <c r="O116" s="59" t="str">
        <f>IF(ISNA(VLOOKUP($A116,DSLOP,IN_DTK!O$5,0))=FALSE,IF(O$8&lt;&gt;0,VLOOKUP($A116,DSLOP,IN_DTK!O$5,0),""),"")</f>
        <v/>
      </c>
      <c r="P116" s="59" t="str">
        <f>IF(ISNA(VLOOKUP($A116,DSLOP,IN_DTK!P$5,0))=FALSE,IF(P$8&lt;&gt;0,VLOOKUP($A116,DSLOP,IN_DTK!P$5,0),""),"")</f>
        <v/>
      </c>
      <c r="Q116" s="59" t="str">
        <f>IF(ISNA(VLOOKUP($A116,DSLOP,IN_DTK!Q$5,0))=FALSE,IF(Q$8&lt;&gt;0,VLOOKUP($A116,DSLOP,IN_DTK!Q$5,0),""),"")</f>
        <v/>
      </c>
      <c r="R116" s="95" t="str">
        <f>IF(ISNA(VLOOKUP($A116,DSLOP,IN_DTK!R$5,0))=FALSE,IF(R$8&lt;&gt;0,VLOOKUP($A116,DSLOP,IN_DTK!R$5,0),""),"")</f>
        <v/>
      </c>
      <c r="S116" s="59" t="str">
        <f>IF(ISNA(VLOOKUP($A116,DSLOP,IN_DTK!S$5,0))=FALSE,IF(A$9&lt;&gt;0,VLOOKUP($A116,DSLOP,IN_DTK!S$5,0),""),"")</f>
        <v/>
      </c>
    </row>
    <row r="117" spans="1:19" ht="20.100000000000001" customHeight="1">
      <c r="A117" s="58">
        <v>109</v>
      </c>
      <c r="B117" s="59">
        <v>109</v>
      </c>
      <c r="C117" s="59" t="str">
        <f>IF(ISNA(VLOOKUP($A117,DSLOP,IN_DTK!C$5,0))=FALSE,VLOOKUP($A117,DSLOP,IN_DTK!C$5,0),"")</f>
        <v/>
      </c>
      <c r="D117" s="60" t="str">
        <f>IF(ISNA(VLOOKUP($A117,DSLOP,IN_DTK!D$5,0))=FALSE,VLOOKUP($A117,DSLOP,IN_DTK!D$5,0),"")</f>
        <v/>
      </c>
      <c r="E117" s="61" t="str">
        <f>IF(ISNA(VLOOKUP($A117,DSLOP,IN_DTK!E$5,0))=FALSE,VLOOKUP($A117,DSLOP,IN_DTK!E$5,0),"")</f>
        <v/>
      </c>
      <c r="F117" s="128" t="str">
        <f>IF(ISNA(VLOOKUP($A117,DSLOP,IN_DTK!F$5,0))=FALSE,VLOOKUP($A117,DSLOP,IN_DTK!F$5,0),"")</f>
        <v/>
      </c>
      <c r="G117" s="77" t="str">
        <f>IF(ISNA(VLOOKUP($A117,DSLOP,IN_DTK!G$5,0))=FALSE,VLOOKUP($A117,DSLOP,IN_DTK!G$5,0),"")</f>
        <v/>
      </c>
      <c r="H117" s="59" t="str">
        <f>IF(ISNA(VLOOKUP($A117,DSLOP,IN_DTK!H$5,0))=FALSE,IF(H$8&lt;&gt;0,VLOOKUP($A117,DSLOP,IN_DTK!H$5,0),""),"")</f>
        <v/>
      </c>
      <c r="I117" s="59" t="str">
        <f>IF(ISNA(VLOOKUP($A117,DSLOP,IN_DTK!I$5,0))=FALSE,IF(I$8&lt;&gt;0,VLOOKUP($A117,DSLOP,IN_DTK!I$5,0),""),"")</f>
        <v/>
      </c>
      <c r="J117" s="59" t="str">
        <f>IF(ISNA(VLOOKUP($A117,DSLOP,IN_DTK!J$5,0))=FALSE,IF(J$8&lt;&gt;0,VLOOKUP($A117,DSLOP,IN_DTK!J$5,0),""),"")</f>
        <v/>
      </c>
      <c r="K117" s="59" t="str">
        <f>IF(ISNA(VLOOKUP($A117,DSLOP,IN_DTK!K$5,0))=FALSE,IF(K$8&lt;&gt;0,VLOOKUP($A117,DSLOP,IN_DTK!K$5,0),""),"")</f>
        <v/>
      </c>
      <c r="L117" s="59" t="str">
        <f>IF(ISNA(VLOOKUP($A117,DSLOP,IN_DTK!L$5,0))=FALSE,IF(L$8&lt;&gt;0,VLOOKUP($A117,DSLOP,IN_DTK!L$5,0),""),"")</f>
        <v/>
      </c>
      <c r="M117" s="59" t="str">
        <f>IF(ISNA(VLOOKUP($A117,DSLOP,IN_DTK!M$5,0))=FALSE,IF(M$8&lt;&gt;0,VLOOKUP($A117,DSLOP,IN_DTK!M$5,0),""),"")</f>
        <v/>
      </c>
      <c r="N117" s="59" t="str">
        <f>IF(ISNA(VLOOKUP($A117,DSLOP,IN_DTK!N$5,0))=FALSE,IF(N$8&lt;&gt;0,VLOOKUP($A117,DSLOP,IN_DTK!N$5,0),""),"")</f>
        <v/>
      </c>
      <c r="O117" s="59" t="str">
        <f>IF(ISNA(VLOOKUP($A117,DSLOP,IN_DTK!O$5,0))=FALSE,IF(O$8&lt;&gt;0,VLOOKUP($A117,DSLOP,IN_DTK!O$5,0),""),"")</f>
        <v/>
      </c>
      <c r="P117" s="59" t="str">
        <f>IF(ISNA(VLOOKUP($A117,DSLOP,IN_DTK!P$5,0))=FALSE,IF(P$8&lt;&gt;0,VLOOKUP($A117,DSLOP,IN_DTK!P$5,0),""),"")</f>
        <v/>
      </c>
      <c r="Q117" s="59" t="str">
        <f>IF(ISNA(VLOOKUP($A117,DSLOP,IN_DTK!Q$5,0))=FALSE,IF(Q$8&lt;&gt;0,VLOOKUP($A117,DSLOP,IN_DTK!Q$5,0),""),"")</f>
        <v/>
      </c>
      <c r="R117" s="95" t="str">
        <f>IF(ISNA(VLOOKUP($A117,DSLOP,IN_DTK!R$5,0))=FALSE,IF(R$8&lt;&gt;0,VLOOKUP($A117,DSLOP,IN_DTK!R$5,0),""),"")</f>
        <v/>
      </c>
      <c r="S117" s="59" t="str">
        <f>IF(ISNA(VLOOKUP($A117,DSLOP,IN_DTK!S$5,0))=FALSE,IF(A$9&lt;&gt;0,VLOOKUP($A117,DSLOP,IN_DTK!S$5,0),""),"")</f>
        <v/>
      </c>
    </row>
    <row r="118" spans="1:19" ht="20.100000000000001" customHeight="1">
      <c r="A118" s="58">
        <v>110</v>
      </c>
      <c r="B118" s="59">
        <v>110</v>
      </c>
      <c r="C118" s="59" t="str">
        <f>IF(ISNA(VLOOKUP($A118,DSLOP,IN_DTK!C$5,0))=FALSE,VLOOKUP($A118,DSLOP,IN_DTK!C$5,0),"")</f>
        <v/>
      </c>
      <c r="D118" s="60" t="str">
        <f>IF(ISNA(VLOOKUP($A118,DSLOP,IN_DTK!D$5,0))=FALSE,VLOOKUP($A118,DSLOP,IN_DTK!D$5,0),"")</f>
        <v/>
      </c>
      <c r="E118" s="61" t="str">
        <f>IF(ISNA(VLOOKUP($A118,DSLOP,IN_DTK!E$5,0))=FALSE,VLOOKUP($A118,DSLOP,IN_DTK!E$5,0),"")</f>
        <v/>
      </c>
      <c r="F118" s="128" t="str">
        <f>IF(ISNA(VLOOKUP($A118,DSLOP,IN_DTK!F$5,0))=FALSE,VLOOKUP($A118,DSLOP,IN_DTK!F$5,0),"")</f>
        <v/>
      </c>
      <c r="G118" s="77" t="str">
        <f>IF(ISNA(VLOOKUP($A118,DSLOP,IN_DTK!G$5,0))=FALSE,VLOOKUP($A118,DSLOP,IN_DTK!G$5,0),"")</f>
        <v/>
      </c>
      <c r="H118" s="59" t="str">
        <f>IF(ISNA(VLOOKUP($A118,DSLOP,IN_DTK!H$5,0))=FALSE,IF(H$8&lt;&gt;0,VLOOKUP($A118,DSLOP,IN_DTK!H$5,0),""),"")</f>
        <v/>
      </c>
      <c r="I118" s="59" t="str">
        <f>IF(ISNA(VLOOKUP($A118,DSLOP,IN_DTK!I$5,0))=FALSE,IF(I$8&lt;&gt;0,VLOOKUP($A118,DSLOP,IN_DTK!I$5,0),""),"")</f>
        <v/>
      </c>
      <c r="J118" s="59" t="str">
        <f>IF(ISNA(VLOOKUP($A118,DSLOP,IN_DTK!J$5,0))=FALSE,IF(J$8&lt;&gt;0,VLOOKUP($A118,DSLOP,IN_DTK!J$5,0),""),"")</f>
        <v/>
      </c>
      <c r="K118" s="59" t="str">
        <f>IF(ISNA(VLOOKUP($A118,DSLOP,IN_DTK!K$5,0))=FALSE,IF(K$8&lt;&gt;0,VLOOKUP($A118,DSLOP,IN_DTK!K$5,0),""),"")</f>
        <v/>
      </c>
      <c r="L118" s="59" t="str">
        <f>IF(ISNA(VLOOKUP($A118,DSLOP,IN_DTK!L$5,0))=FALSE,IF(L$8&lt;&gt;0,VLOOKUP($A118,DSLOP,IN_DTK!L$5,0),""),"")</f>
        <v/>
      </c>
      <c r="M118" s="59" t="str">
        <f>IF(ISNA(VLOOKUP($A118,DSLOP,IN_DTK!M$5,0))=FALSE,IF(M$8&lt;&gt;0,VLOOKUP($A118,DSLOP,IN_DTK!M$5,0),""),"")</f>
        <v/>
      </c>
      <c r="N118" s="59" t="str">
        <f>IF(ISNA(VLOOKUP($A118,DSLOP,IN_DTK!N$5,0))=FALSE,IF(N$8&lt;&gt;0,VLOOKUP($A118,DSLOP,IN_DTK!N$5,0),""),"")</f>
        <v/>
      </c>
      <c r="O118" s="59" t="str">
        <f>IF(ISNA(VLOOKUP($A118,DSLOP,IN_DTK!O$5,0))=FALSE,IF(O$8&lt;&gt;0,VLOOKUP($A118,DSLOP,IN_DTK!O$5,0),""),"")</f>
        <v/>
      </c>
      <c r="P118" s="59" t="str">
        <f>IF(ISNA(VLOOKUP($A118,DSLOP,IN_DTK!P$5,0))=FALSE,IF(P$8&lt;&gt;0,VLOOKUP($A118,DSLOP,IN_DTK!P$5,0),""),"")</f>
        <v/>
      </c>
      <c r="Q118" s="59" t="str">
        <f>IF(ISNA(VLOOKUP($A118,DSLOP,IN_DTK!Q$5,0))=FALSE,IF(Q$8&lt;&gt;0,VLOOKUP($A118,DSLOP,IN_DTK!Q$5,0),""),"")</f>
        <v/>
      </c>
      <c r="R118" s="95" t="str">
        <f>IF(ISNA(VLOOKUP($A118,DSLOP,IN_DTK!R$5,0))=FALSE,IF(R$8&lt;&gt;0,VLOOKUP($A118,DSLOP,IN_DTK!R$5,0),""),"")</f>
        <v/>
      </c>
      <c r="S118" s="59" t="str">
        <f>IF(ISNA(VLOOKUP($A118,DSLOP,IN_DTK!S$5,0))=FALSE,IF(A$9&lt;&gt;0,VLOOKUP($A118,DSLOP,IN_DTK!S$5,0),""),"")</f>
        <v/>
      </c>
    </row>
    <row r="119" spans="1:19" ht="20.100000000000001" customHeight="1">
      <c r="A119" s="58">
        <v>111</v>
      </c>
      <c r="B119" s="59">
        <v>111</v>
      </c>
      <c r="C119" s="59" t="str">
        <f>IF(ISNA(VLOOKUP($A119,DSLOP,IN_DTK!C$5,0))=FALSE,VLOOKUP($A119,DSLOP,IN_DTK!C$5,0),"")</f>
        <v/>
      </c>
      <c r="D119" s="60" t="str">
        <f>IF(ISNA(VLOOKUP($A119,DSLOP,IN_DTK!D$5,0))=FALSE,VLOOKUP($A119,DSLOP,IN_DTK!D$5,0),"")</f>
        <v/>
      </c>
      <c r="E119" s="61" t="str">
        <f>IF(ISNA(VLOOKUP($A119,DSLOP,IN_DTK!E$5,0))=FALSE,VLOOKUP($A119,DSLOP,IN_DTK!E$5,0),"")</f>
        <v/>
      </c>
      <c r="F119" s="128" t="str">
        <f>IF(ISNA(VLOOKUP($A119,DSLOP,IN_DTK!F$5,0))=FALSE,VLOOKUP($A119,DSLOP,IN_DTK!F$5,0),"")</f>
        <v/>
      </c>
      <c r="G119" s="77" t="str">
        <f>IF(ISNA(VLOOKUP($A119,DSLOP,IN_DTK!G$5,0))=FALSE,VLOOKUP($A119,DSLOP,IN_DTK!G$5,0),"")</f>
        <v/>
      </c>
      <c r="H119" s="59" t="str">
        <f>IF(ISNA(VLOOKUP($A119,DSLOP,IN_DTK!H$5,0))=FALSE,IF(H$8&lt;&gt;0,VLOOKUP($A119,DSLOP,IN_DTK!H$5,0),""),"")</f>
        <v/>
      </c>
      <c r="I119" s="59" t="str">
        <f>IF(ISNA(VLOOKUP($A119,DSLOP,IN_DTK!I$5,0))=FALSE,IF(I$8&lt;&gt;0,VLOOKUP($A119,DSLOP,IN_DTK!I$5,0),""),"")</f>
        <v/>
      </c>
      <c r="J119" s="59" t="str">
        <f>IF(ISNA(VLOOKUP($A119,DSLOP,IN_DTK!J$5,0))=FALSE,IF(J$8&lt;&gt;0,VLOOKUP($A119,DSLOP,IN_DTK!J$5,0),""),"")</f>
        <v/>
      </c>
      <c r="K119" s="59" t="str">
        <f>IF(ISNA(VLOOKUP($A119,DSLOP,IN_DTK!K$5,0))=FALSE,IF(K$8&lt;&gt;0,VLOOKUP($A119,DSLOP,IN_DTK!K$5,0),""),"")</f>
        <v/>
      </c>
      <c r="L119" s="59" t="str">
        <f>IF(ISNA(VLOOKUP($A119,DSLOP,IN_DTK!L$5,0))=FALSE,IF(L$8&lt;&gt;0,VLOOKUP($A119,DSLOP,IN_DTK!L$5,0),""),"")</f>
        <v/>
      </c>
      <c r="M119" s="59" t="str">
        <f>IF(ISNA(VLOOKUP($A119,DSLOP,IN_DTK!M$5,0))=FALSE,IF(M$8&lt;&gt;0,VLOOKUP($A119,DSLOP,IN_DTK!M$5,0),""),"")</f>
        <v/>
      </c>
      <c r="N119" s="59" t="str">
        <f>IF(ISNA(VLOOKUP($A119,DSLOP,IN_DTK!N$5,0))=FALSE,IF(N$8&lt;&gt;0,VLOOKUP($A119,DSLOP,IN_DTK!N$5,0),""),"")</f>
        <v/>
      </c>
      <c r="O119" s="59" t="str">
        <f>IF(ISNA(VLOOKUP($A119,DSLOP,IN_DTK!O$5,0))=FALSE,IF(O$8&lt;&gt;0,VLOOKUP($A119,DSLOP,IN_DTK!O$5,0),""),"")</f>
        <v/>
      </c>
      <c r="P119" s="59" t="str">
        <f>IF(ISNA(VLOOKUP($A119,DSLOP,IN_DTK!P$5,0))=FALSE,IF(P$8&lt;&gt;0,VLOOKUP($A119,DSLOP,IN_DTK!P$5,0),""),"")</f>
        <v/>
      </c>
      <c r="Q119" s="59" t="str">
        <f>IF(ISNA(VLOOKUP($A119,DSLOP,IN_DTK!Q$5,0))=FALSE,IF(Q$8&lt;&gt;0,VLOOKUP($A119,DSLOP,IN_DTK!Q$5,0),""),"")</f>
        <v/>
      </c>
      <c r="R119" s="95" t="str">
        <f>IF(ISNA(VLOOKUP($A119,DSLOP,IN_DTK!R$5,0))=FALSE,IF(R$8&lt;&gt;0,VLOOKUP($A119,DSLOP,IN_DTK!R$5,0),""),"")</f>
        <v/>
      </c>
      <c r="S119" s="59" t="str">
        <f>IF(ISNA(VLOOKUP($A119,DSLOP,IN_DTK!S$5,0))=FALSE,IF(A$9&lt;&gt;0,VLOOKUP($A119,DSLOP,IN_DTK!S$5,0),""),"")</f>
        <v/>
      </c>
    </row>
    <row r="120" spans="1:19" ht="20.100000000000001" customHeight="1">
      <c r="A120" s="58">
        <v>112</v>
      </c>
      <c r="B120" s="59">
        <v>112</v>
      </c>
      <c r="C120" s="59" t="str">
        <f>IF(ISNA(VLOOKUP($A120,DSLOP,IN_DTK!C$5,0))=FALSE,VLOOKUP($A120,DSLOP,IN_DTK!C$5,0),"")</f>
        <v/>
      </c>
      <c r="D120" s="60" t="str">
        <f>IF(ISNA(VLOOKUP($A120,DSLOP,IN_DTK!D$5,0))=FALSE,VLOOKUP($A120,DSLOP,IN_DTK!D$5,0),"")</f>
        <v/>
      </c>
      <c r="E120" s="61" t="str">
        <f>IF(ISNA(VLOOKUP($A120,DSLOP,IN_DTK!E$5,0))=FALSE,VLOOKUP($A120,DSLOP,IN_DTK!E$5,0),"")</f>
        <v/>
      </c>
      <c r="F120" s="128" t="str">
        <f>IF(ISNA(VLOOKUP($A120,DSLOP,IN_DTK!F$5,0))=FALSE,VLOOKUP($A120,DSLOP,IN_DTK!F$5,0),"")</f>
        <v/>
      </c>
      <c r="G120" s="77" t="str">
        <f>IF(ISNA(VLOOKUP($A120,DSLOP,IN_DTK!G$5,0))=FALSE,VLOOKUP($A120,DSLOP,IN_DTK!G$5,0),"")</f>
        <v/>
      </c>
      <c r="H120" s="59" t="str">
        <f>IF(ISNA(VLOOKUP($A120,DSLOP,IN_DTK!H$5,0))=FALSE,IF(H$8&lt;&gt;0,VLOOKUP($A120,DSLOP,IN_DTK!H$5,0),""),"")</f>
        <v/>
      </c>
      <c r="I120" s="59" t="str">
        <f>IF(ISNA(VLOOKUP($A120,DSLOP,IN_DTK!I$5,0))=FALSE,IF(I$8&lt;&gt;0,VLOOKUP($A120,DSLOP,IN_DTK!I$5,0),""),"")</f>
        <v/>
      </c>
      <c r="J120" s="59" t="str">
        <f>IF(ISNA(VLOOKUP($A120,DSLOP,IN_DTK!J$5,0))=FALSE,IF(J$8&lt;&gt;0,VLOOKUP($A120,DSLOP,IN_DTK!J$5,0),""),"")</f>
        <v/>
      </c>
      <c r="K120" s="59" t="str">
        <f>IF(ISNA(VLOOKUP($A120,DSLOP,IN_DTK!K$5,0))=FALSE,IF(K$8&lt;&gt;0,VLOOKUP($A120,DSLOP,IN_DTK!K$5,0),""),"")</f>
        <v/>
      </c>
      <c r="L120" s="59" t="str">
        <f>IF(ISNA(VLOOKUP($A120,DSLOP,IN_DTK!L$5,0))=FALSE,IF(L$8&lt;&gt;0,VLOOKUP($A120,DSLOP,IN_DTK!L$5,0),""),"")</f>
        <v/>
      </c>
      <c r="M120" s="59" t="str">
        <f>IF(ISNA(VLOOKUP($A120,DSLOP,IN_DTK!M$5,0))=FALSE,IF(M$8&lt;&gt;0,VLOOKUP($A120,DSLOP,IN_DTK!M$5,0),""),"")</f>
        <v/>
      </c>
      <c r="N120" s="59" t="str">
        <f>IF(ISNA(VLOOKUP($A120,DSLOP,IN_DTK!N$5,0))=FALSE,IF(N$8&lt;&gt;0,VLOOKUP($A120,DSLOP,IN_DTK!N$5,0),""),"")</f>
        <v/>
      </c>
      <c r="O120" s="59" t="str">
        <f>IF(ISNA(VLOOKUP($A120,DSLOP,IN_DTK!O$5,0))=FALSE,IF(O$8&lt;&gt;0,VLOOKUP($A120,DSLOP,IN_DTK!O$5,0),""),"")</f>
        <v/>
      </c>
      <c r="P120" s="59" t="str">
        <f>IF(ISNA(VLOOKUP($A120,DSLOP,IN_DTK!P$5,0))=FALSE,IF(P$8&lt;&gt;0,VLOOKUP($A120,DSLOP,IN_DTK!P$5,0),""),"")</f>
        <v/>
      </c>
      <c r="Q120" s="59" t="str">
        <f>IF(ISNA(VLOOKUP($A120,DSLOP,IN_DTK!Q$5,0))=FALSE,IF(Q$8&lt;&gt;0,VLOOKUP($A120,DSLOP,IN_DTK!Q$5,0),""),"")</f>
        <v/>
      </c>
      <c r="R120" s="95" t="str">
        <f>IF(ISNA(VLOOKUP($A120,DSLOP,IN_DTK!R$5,0))=FALSE,IF(R$8&lt;&gt;0,VLOOKUP($A120,DSLOP,IN_DTK!R$5,0),""),"")</f>
        <v/>
      </c>
      <c r="S120" s="59" t="str">
        <f>IF(ISNA(VLOOKUP($A120,DSLOP,IN_DTK!S$5,0))=FALSE,IF(A$9&lt;&gt;0,VLOOKUP($A120,DSLOP,IN_DTK!S$5,0),""),"")</f>
        <v/>
      </c>
    </row>
    <row r="121" spans="1:19" ht="20.100000000000001" customHeight="1">
      <c r="A121" s="58">
        <v>113</v>
      </c>
      <c r="B121" s="59">
        <v>113</v>
      </c>
      <c r="C121" s="59" t="str">
        <f>IF(ISNA(VLOOKUP($A121,DSLOP,IN_DTK!C$5,0))=FALSE,VLOOKUP($A121,DSLOP,IN_DTK!C$5,0),"")</f>
        <v/>
      </c>
      <c r="D121" s="60" t="str">
        <f>IF(ISNA(VLOOKUP($A121,DSLOP,IN_DTK!D$5,0))=FALSE,VLOOKUP($A121,DSLOP,IN_DTK!D$5,0),"")</f>
        <v/>
      </c>
      <c r="E121" s="61" t="str">
        <f>IF(ISNA(VLOOKUP($A121,DSLOP,IN_DTK!E$5,0))=FALSE,VLOOKUP($A121,DSLOP,IN_DTK!E$5,0),"")</f>
        <v/>
      </c>
      <c r="F121" s="128" t="str">
        <f>IF(ISNA(VLOOKUP($A121,DSLOP,IN_DTK!F$5,0))=FALSE,VLOOKUP($A121,DSLOP,IN_DTK!F$5,0),"")</f>
        <v/>
      </c>
      <c r="G121" s="77" t="str">
        <f>IF(ISNA(VLOOKUP($A121,DSLOP,IN_DTK!G$5,0))=FALSE,VLOOKUP($A121,DSLOP,IN_DTK!G$5,0),"")</f>
        <v/>
      </c>
      <c r="H121" s="59" t="str">
        <f>IF(ISNA(VLOOKUP($A121,DSLOP,IN_DTK!H$5,0))=FALSE,IF(H$8&lt;&gt;0,VLOOKUP($A121,DSLOP,IN_DTK!H$5,0),""),"")</f>
        <v/>
      </c>
      <c r="I121" s="59" t="str">
        <f>IF(ISNA(VLOOKUP($A121,DSLOP,IN_DTK!I$5,0))=FALSE,IF(I$8&lt;&gt;0,VLOOKUP($A121,DSLOP,IN_DTK!I$5,0),""),"")</f>
        <v/>
      </c>
      <c r="J121" s="59" t="str">
        <f>IF(ISNA(VLOOKUP($A121,DSLOP,IN_DTK!J$5,0))=FALSE,IF(J$8&lt;&gt;0,VLOOKUP($A121,DSLOP,IN_DTK!J$5,0),""),"")</f>
        <v/>
      </c>
      <c r="K121" s="59" t="str">
        <f>IF(ISNA(VLOOKUP($A121,DSLOP,IN_DTK!K$5,0))=FALSE,IF(K$8&lt;&gt;0,VLOOKUP($A121,DSLOP,IN_DTK!K$5,0),""),"")</f>
        <v/>
      </c>
      <c r="L121" s="59" t="str">
        <f>IF(ISNA(VLOOKUP($A121,DSLOP,IN_DTK!L$5,0))=FALSE,IF(L$8&lt;&gt;0,VLOOKUP($A121,DSLOP,IN_DTK!L$5,0),""),"")</f>
        <v/>
      </c>
      <c r="M121" s="59" t="str">
        <f>IF(ISNA(VLOOKUP($A121,DSLOP,IN_DTK!M$5,0))=FALSE,IF(M$8&lt;&gt;0,VLOOKUP($A121,DSLOP,IN_DTK!M$5,0),""),"")</f>
        <v/>
      </c>
      <c r="N121" s="59" t="str">
        <f>IF(ISNA(VLOOKUP($A121,DSLOP,IN_DTK!N$5,0))=FALSE,IF(N$8&lt;&gt;0,VLOOKUP($A121,DSLOP,IN_DTK!N$5,0),""),"")</f>
        <v/>
      </c>
      <c r="O121" s="59" t="str">
        <f>IF(ISNA(VLOOKUP($A121,DSLOP,IN_DTK!O$5,0))=FALSE,IF(O$8&lt;&gt;0,VLOOKUP($A121,DSLOP,IN_DTK!O$5,0),""),"")</f>
        <v/>
      </c>
      <c r="P121" s="59" t="str">
        <f>IF(ISNA(VLOOKUP($A121,DSLOP,IN_DTK!P$5,0))=FALSE,IF(P$8&lt;&gt;0,VLOOKUP($A121,DSLOP,IN_DTK!P$5,0),""),"")</f>
        <v/>
      </c>
      <c r="Q121" s="59" t="str">
        <f>IF(ISNA(VLOOKUP($A121,DSLOP,IN_DTK!Q$5,0))=FALSE,IF(Q$8&lt;&gt;0,VLOOKUP($A121,DSLOP,IN_DTK!Q$5,0),""),"")</f>
        <v/>
      </c>
      <c r="R121" s="95" t="str">
        <f>IF(ISNA(VLOOKUP($A121,DSLOP,IN_DTK!R$5,0))=FALSE,IF(R$8&lt;&gt;0,VLOOKUP($A121,DSLOP,IN_DTK!R$5,0),""),"")</f>
        <v/>
      </c>
      <c r="S121" s="59" t="str">
        <f>IF(ISNA(VLOOKUP($A121,DSLOP,IN_DTK!S$5,0))=FALSE,IF(A$9&lt;&gt;0,VLOOKUP($A121,DSLOP,IN_DTK!S$5,0),""),"")</f>
        <v/>
      </c>
    </row>
    <row r="122" spans="1:19" ht="20.100000000000001" customHeight="1">
      <c r="A122" s="58">
        <v>114</v>
      </c>
      <c r="B122" s="59">
        <v>114</v>
      </c>
      <c r="C122" s="59" t="str">
        <f>IF(ISNA(VLOOKUP($A122,DSLOP,IN_DTK!C$5,0))=FALSE,VLOOKUP($A122,DSLOP,IN_DTK!C$5,0),"")</f>
        <v/>
      </c>
      <c r="D122" s="60" t="str">
        <f>IF(ISNA(VLOOKUP($A122,DSLOP,IN_DTK!D$5,0))=FALSE,VLOOKUP($A122,DSLOP,IN_DTK!D$5,0),"")</f>
        <v/>
      </c>
      <c r="E122" s="61" t="str">
        <f>IF(ISNA(VLOOKUP($A122,DSLOP,IN_DTK!E$5,0))=FALSE,VLOOKUP($A122,DSLOP,IN_DTK!E$5,0),"")</f>
        <v/>
      </c>
      <c r="F122" s="128" t="str">
        <f>IF(ISNA(VLOOKUP($A122,DSLOP,IN_DTK!F$5,0))=FALSE,VLOOKUP($A122,DSLOP,IN_DTK!F$5,0),"")</f>
        <v/>
      </c>
      <c r="G122" s="77" t="str">
        <f>IF(ISNA(VLOOKUP($A122,DSLOP,IN_DTK!G$5,0))=FALSE,VLOOKUP($A122,DSLOP,IN_DTK!G$5,0),"")</f>
        <v/>
      </c>
      <c r="H122" s="59" t="str">
        <f>IF(ISNA(VLOOKUP($A122,DSLOP,IN_DTK!H$5,0))=FALSE,IF(H$8&lt;&gt;0,VLOOKUP($A122,DSLOP,IN_DTK!H$5,0),""),"")</f>
        <v/>
      </c>
      <c r="I122" s="59" t="str">
        <f>IF(ISNA(VLOOKUP($A122,DSLOP,IN_DTK!I$5,0))=FALSE,IF(I$8&lt;&gt;0,VLOOKUP($A122,DSLOP,IN_DTK!I$5,0),""),"")</f>
        <v/>
      </c>
      <c r="J122" s="59" t="str">
        <f>IF(ISNA(VLOOKUP($A122,DSLOP,IN_DTK!J$5,0))=FALSE,IF(J$8&lt;&gt;0,VLOOKUP($A122,DSLOP,IN_DTK!J$5,0),""),"")</f>
        <v/>
      </c>
      <c r="K122" s="59" t="str">
        <f>IF(ISNA(VLOOKUP($A122,DSLOP,IN_DTK!K$5,0))=FALSE,IF(K$8&lt;&gt;0,VLOOKUP($A122,DSLOP,IN_DTK!K$5,0),""),"")</f>
        <v/>
      </c>
      <c r="L122" s="59" t="str">
        <f>IF(ISNA(VLOOKUP($A122,DSLOP,IN_DTK!L$5,0))=FALSE,IF(L$8&lt;&gt;0,VLOOKUP($A122,DSLOP,IN_DTK!L$5,0),""),"")</f>
        <v/>
      </c>
      <c r="M122" s="59" t="str">
        <f>IF(ISNA(VLOOKUP($A122,DSLOP,IN_DTK!M$5,0))=FALSE,IF(M$8&lt;&gt;0,VLOOKUP($A122,DSLOP,IN_DTK!M$5,0),""),"")</f>
        <v/>
      </c>
      <c r="N122" s="59" t="str">
        <f>IF(ISNA(VLOOKUP($A122,DSLOP,IN_DTK!N$5,0))=FALSE,IF(N$8&lt;&gt;0,VLOOKUP($A122,DSLOP,IN_DTK!N$5,0),""),"")</f>
        <v/>
      </c>
      <c r="O122" s="59" t="str">
        <f>IF(ISNA(VLOOKUP($A122,DSLOP,IN_DTK!O$5,0))=FALSE,IF(O$8&lt;&gt;0,VLOOKUP($A122,DSLOP,IN_DTK!O$5,0),""),"")</f>
        <v/>
      </c>
      <c r="P122" s="59" t="str">
        <f>IF(ISNA(VLOOKUP($A122,DSLOP,IN_DTK!P$5,0))=FALSE,IF(P$8&lt;&gt;0,VLOOKUP($A122,DSLOP,IN_DTK!P$5,0),""),"")</f>
        <v/>
      </c>
      <c r="Q122" s="59" t="str">
        <f>IF(ISNA(VLOOKUP($A122,DSLOP,IN_DTK!Q$5,0))=FALSE,IF(Q$8&lt;&gt;0,VLOOKUP($A122,DSLOP,IN_DTK!Q$5,0),""),"")</f>
        <v/>
      </c>
      <c r="R122" s="95" t="str">
        <f>IF(ISNA(VLOOKUP($A122,DSLOP,IN_DTK!R$5,0))=FALSE,IF(R$8&lt;&gt;0,VLOOKUP($A122,DSLOP,IN_DTK!R$5,0),""),"")</f>
        <v/>
      </c>
      <c r="S122" s="59" t="str">
        <f>IF(ISNA(VLOOKUP($A122,DSLOP,IN_DTK!S$5,0))=FALSE,IF(A$9&lt;&gt;0,VLOOKUP($A122,DSLOP,IN_DTK!S$5,0),""),"")</f>
        <v/>
      </c>
    </row>
    <row r="123" spans="1:19" ht="20.100000000000001" customHeight="1">
      <c r="A123" s="58">
        <v>115</v>
      </c>
      <c r="B123" s="59">
        <v>115</v>
      </c>
      <c r="C123" s="59" t="str">
        <f>IF(ISNA(VLOOKUP($A123,DSLOP,IN_DTK!C$5,0))=FALSE,VLOOKUP($A123,DSLOP,IN_DTK!C$5,0),"")</f>
        <v/>
      </c>
      <c r="D123" s="60" t="str">
        <f>IF(ISNA(VLOOKUP($A123,DSLOP,IN_DTK!D$5,0))=FALSE,VLOOKUP($A123,DSLOP,IN_DTK!D$5,0),"")</f>
        <v/>
      </c>
      <c r="E123" s="61" t="str">
        <f>IF(ISNA(VLOOKUP($A123,DSLOP,IN_DTK!E$5,0))=FALSE,VLOOKUP($A123,DSLOP,IN_DTK!E$5,0),"")</f>
        <v/>
      </c>
      <c r="F123" s="128" t="str">
        <f>IF(ISNA(VLOOKUP($A123,DSLOP,IN_DTK!F$5,0))=FALSE,VLOOKUP($A123,DSLOP,IN_DTK!F$5,0),"")</f>
        <v/>
      </c>
      <c r="G123" s="77" t="str">
        <f>IF(ISNA(VLOOKUP($A123,DSLOP,IN_DTK!G$5,0))=FALSE,VLOOKUP($A123,DSLOP,IN_DTK!G$5,0),"")</f>
        <v/>
      </c>
      <c r="H123" s="59" t="str">
        <f>IF(ISNA(VLOOKUP($A123,DSLOP,IN_DTK!H$5,0))=FALSE,IF(H$8&lt;&gt;0,VLOOKUP($A123,DSLOP,IN_DTK!H$5,0),""),"")</f>
        <v/>
      </c>
      <c r="I123" s="59" t="str">
        <f>IF(ISNA(VLOOKUP($A123,DSLOP,IN_DTK!I$5,0))=FALSE,IF(I$8&lt;&gt;0,VLOOKUP($A123,DSLOP,IN_DTK!I$5,0),""),"")</f>
        <v/>
      </c>
      <c r="J123" s="59" t="str">
        <f>IF(ISNA(VLOOKUP($A123,DSLOP,IN_DTK!J$5,0))=FALSE,IF(J$8&lt;&gt;0,VLOOKUP($A123,DSLOP,IN_DTK!J$5,0),""),"")</f>
        <v/>
      </c>
      <c r="K123" s="59" t="str">
        <f>IF(ISNA(VLOOKUP($A123,DSLOP,IN_DTK!K$5,0))=FALSE,IF(K$8&lt;&gt;0,VLOOKUP($A123,DSLOP,IN_DTK!K$5,0),""),"")</f>
        <v/>
      </c>
      <c r="L123" s="59" t="str">
        <f>IF(ISNA(VLOOKUP($A123,DSLOP,IN_DTK!L$5,0))=FALSE,IF(L$8&lt;&gt;0,VLOOKUP($A123,DSLOP,IN_DTK!L$5,0),""),"")</f>
        <v/>
      </c>
      <c r="M123" s="59" t="str">
        <f>IF(ISNA(VLOOKUP($A123,DSLOP,IN_DTK!M$5,0))=FALSE,IF(M$8&lt;&gt;0,VLOOKUP($A123,DSLOP,IN_DTK!M$5,0),""),"")</f>
        <v/>
      </c>
      <c r="N123" s="59" t="str">
        <f>IF(ISNA(VLOOKUP($A123,DSLOP,IN_DTK!N$5,0))=FALSE,IF(N$8&lt;&gt;0,VLOOKUP($A123,DSLOP,IN_DTK!N$5,0),""),"")</f>
        <v/>
      </c>
      <c r="O123" s="59" t="str">
        <f>IF(ISNA(VLOOKUP($A123,DSLOP,IN_DTK!O$5,0))=FALSE,IF(O$8&lt;&gt;0,VLOOKUP($A123,DSLOP,IN_DTK!O$5,0),""),"")</f>
        <v/>
      </c>
      <c r="P123" s="59" t="str">
        <f>IF(ISNA(VLOOKUP($A123,DSLOP,IN_DTK!P$5,0))=FALSE,IF(P$8&lt;&gt;0,VLOOKUP($A123,DSLOP,IN_DTK!P$5,0),""),"")</f>
        <v/>
      </c>
      <c r="Q123" s="59" t="str">
        <f>IF(ISNA(VLOOKUP($A123,DSLOP,IN_DTK!Q$5,0))=FALSE,IF(Q$8&lt;&gt;0,VLOOKUP($A123,DSLOP,IN_DTK!Q$5,0),""),"")</f>
        <v/>
      </c>
      <c r="R123" s="95" t="str">
        <f>IF(ISNA(VLOOKUP($A123,DSLOP,IN_DTK!R$5,0))=FALSE,IF(R$8&lt;&gt;0,VLOOKUP($A123,DSLOP,IN_DTK!R$5,0),""),"")</f>
        <v/>
      </c>
      <c r="S123" s="59" t="str">
        <f>IF(ISNA(VLOOKUP($A123,DSLOP,IN_DTK!S$5,0))=FALSE,IF(A$9&lt;&gt;0,VLOOKUP($A123,DSLOP,IN_DTK!S$5,0),""),"")</f>
        <v/>
      </c>
    </row>
    <row r="124" spans="1:19" ht="20.100000000000001" customHeight="1">
      <c r="A124" s="58">
        <v>116</v>
      </c>
      <c r="B124" s="59">
        <v>116</v>
      </c>
      <c r="C124" s="59" t="str">
        <f>IF(ISNA(VLOOKUP($A124,DSLOP,IN_DTK!C$5,0))=FALSE,VLOOKUP($A124,DSLOP,IN_DTK!C$5,0),"")</f>
        <v/>
      </c>
      <c r="D124" s="60" t="str">
        <f>IF(ISNA(VLOOKUP($A124,DSLOP,IN_DTK!D$5,0))=FALSE,VLOOKUP($A124,DSLOP,IN_DTK!D$5,0),"")</f>
        <v/>
      </c>
      <c r="E124" s="61" t="str">
        <f>IF(ISNA(VLOOKUP($A124,DSLOP,IN_DTK!E$5,0))=FALSE,VLOOKUP($A124,DSLOP,IN_DTK!E$5,0),"")</f>
        <v/>
      </c>
      <c r="F124" s="128" t="str">
        <f>IF(ISNA(VLOOKUP($A124,DSLOP,IN_DTK!F$5,0))=FALSE,VLOOKUP($A124,DSLOP,IN_DTK!F$5,0),"")</f>
        <v/>
      </c>
      <c r="G124" s="77" t="str">
        <f>IF(ISNA(VLOOKUP($A124,DSLOP,IN_DTK!G$5,0))=FALSE,VLOOKUP($A124,DSLOP,IN_DTK!G$5,0),"")</f>
        <v/>
      </c>
      <c r="H124" s="59" t="str">
        <f>IF(ISNA(VLOOKUP($A124,DSLOP,IN_DTK!H$5,0))=FALSE,IF(H$8&lt;&gt;0,VLOOKUP($A124,DSLOP,IN_DTK!H$5,0),""),"")</f>
        <v/>
      </c>
      <c r="I124" s="59" t="str">
        <f>IF(ISNA(VLOOKUP($A124,DSLOP,IN_DTK!I$5,0))=FALSE,IF(I$8&lt;&gt;0,VLOOKUP($A124,DSLOP,IN_DTK!I$5,0),""),"")</f>
        <v/>
      </c>
      <c r="J124" s="59" t="str">
        <f>IF(ISNA(VLOOKUP($A124,DSLOP,IN_DTK!J$5,0))=FALSE,IF(J$8&lt;&gt;0,VLOOKUP($A124,DSLOP,IN_DTK!J$5,0),""),"")</f>
        <v/>
      </c>
      <c r="K124" s="59" t="str">
        <f>IF(ISNA(VLOOKUP($A124,DSLOP,IN_DTK!K$5,0))=FALSE,IF(K$8&lt;&gt;0,VLOOKUP($A124,DSLOP,IN_DTK!K$5,0),""),"")</f>
        <v/>
      </c>
      <c r="L124" s="59" t="str">
        <f>IF(ISNA(VLOOKUP($A124,DSLOP,IN_DTK!L$5,0))=FALSE,IF(L$8&lt;&gt;0,VLOOKUP($A124,DSLOP,IN_DTK!L$5,0),""),"")</f>
        <v/>
      </c>
      <c r="M124" s="59" t="str">
        <f>IF(ISNA(VLOOKUP($A124,DSLOP,IN_DTK!M$5,0))=FALSE,IF(M$8&lt;&gt;0,VLOOKUP($A124,DSLOP,IN_DTK!M$5,0),""),"")</f>
        <v/>
      </c>
      <c r="N124" s="59" t="str">
        <f>IF(ISNA(VLOOKUP($A124,DSLOP,IN_DTK!N$5,0))=FALSE,IF(N$8&lt;&gt;0,VLOOKUP($A124,DSLOP,IN_DTK!N$5,0),""),"")</f>
        <v/>
      </c>
      <c r="O124" s="59" t="str">
        <f>IF(ISNA(VLOOKUP($A124,DSLOP,IN_DTK!O$5,0))=FALSE,IF(O$8&lt;&gt;0,VLOOKUP($A124,DSLOP,IN_DTK!O$5,0),""),"")</f>
        <v/>
      </c>
      <c r="P124" s="59" t="str">
        <f>IF(ISNA(VLOOKUP($A124,DSLOP,IN_DTK!P$5,0))=FALSE,IF(P$8&lt;&gt;0,VLOOKUP($A124,DSLOP,IN_DTK!P$5,0),""),"")</f>
        <v/>
      </c>
      <c r="Q124" s="59" t="str">
        <f>IF(ISNA(VLOOKUP($A124,DSLOP,IN_DTK!Q$5,0))=FALSE,IF(Q$8&lt;&gt;0,VLOOKUP($A124,DSLOP,IN_DTK!Q$5,0),""),"")</f>
        <v/>
      </c>
      <c r="R124" s="95" t="str">
        <f>IF(ISNA(VLOOKUP($A124,DSLOP,IN_DTK!R$5,0))=FALSE,IF(R$8&lt;&gt;0,VLOOKUP($A124,DSLOP,IN_DTK!R$5,0),""),"")</f>
        <v/>
      </c>
      <c r="S124" s="59" t="str">
        <f>IF(ISNA(VLOOKUP($A124,DSLOP,IN_DTK!S$5,0))=FALSE,IF(A$9&lt;&gt;0,VLOOKUP($A124,DSLOP,IN_DTK!S$5,0),""),"")</f>
        <v/>
      </c>
    </row>
    <row r="125" spans="1:19" ht="20.100000000000001" customHeight="1">
      <c r="A125" s="58">
        <v>117</v>
      </c>
      <c r="B125" s="59">
        <v>117</v>
      </c>
      <c r="C125" s="59" t="str">
        <f>IF(ISNA(VLOOKUP($A125,DSLOP,IN_DTK!C$5,0))=FALSE,VLOOKUP($A125,DSLOP,IN_DTK!C$5,0),"")</f>
        <v/>
      </c>
      <c r="D125" s="60" t="str">
        <f>IF(ISNA(VLOOKUP($A125,DSLOP,IN_DTK!D$5,0))=FALSE,VLOOKUP($A125,DSLOP,IN_DTK!D$5,0),"")</f>
        <v/>
      </c>
      <c r="E125" s="61" t="str">
        <f>IF(ISNA(VLOOKUP($A125,DSLOP,IN_DTK!E$5,0))=FALSE,VLOOKUP($A125,DSLOP,IN_DTK!E$5,0),"")</f>
        <v/>
      </c>
      <c r="F125" s="128" t="str">
        <f>IF(ISNA(VLOOKUP($A125,DSLOP,IN_DTK!F$5,0))=FALSE,VLOOKUP($A125,DSLOP,IN_DTK!F$5,0),"")</f>
        <v/>
      </c>
      <c r="G125" s="77" t="str">
        <f>IF(ISNA(VLOOKUP($A125,DSLOP,IN_DTK!G$5,0))=FALSE,VLOOKUP($A125,DSLOP,IN_DTK!G$5,0),"")</f>
        <v/>
      </c>
      <c r="H125" s="59" t="str">
        <f>IF(ISNA(VLOOKUP($A125,DSLOP,IN_DTK!H$5,0))=FALSE,IF(H$8&lt;&gt;0,VLOOKUP($A125,DSLOP,IN_DTK!H$5,0),""),"")</f>
        <v/>
      </c>
      <c r="I125" s="59" t="str">
        <f>IF(ISNA(VLOOKUP($A125,DSLOP,IN_DTK!I$5,0))=FALSE,IF(I$8&lt;&gt;0,VLOOKUP($A125,DSLOP,IN_DTK!I$5,0),""),"")</f>
        <v/>
      </c>
      <c r="J125" s="59" t="str">
        <f>IF(ISNA(VLOOKUP($A125,DSLOP,IN_DTK!J$5,0))=FALSE,IF(J$8&lt;&gt;0,VLOOKUP($A125,DSLOP,IN_DTK!J$5,0),""),"")</f>
        <v/>
      </c>
      <c r="K125" s="59" t="str">
        <f>IF(ISNA(VLOOKUP($A125,DSLOP,IN_DTK!K$5,0))=FALSE,IF(K$8&lt;&gt;0,VLOOKUP($A125,DSLOP,IN_DTK!K$5,0),""),"")</f>
        <v/>
      </c>
      <c r="L125" s="59" t="str">
        <f>IF(ISNA(VLOOKUP($A125,DSLOP,IN_DTK!L$5,0))=FALSE,IF(L$8&lt;&gt;0,VLOOKUP($A125,DSLOP,IN_DTK!L$5,0),""),"")</f>
        <v/>
      </c>
      <c r="M125" s="59" t="str">
        <f>IF(ISNA(VLOOKUP($A125,DSLOP,IN_DTK!M$5,0))=FALSE,IF(M$8&lt;&gt;0,VLOOKUP($A125,DSLOP,IN_DTK!M$5,0),""),"")</f>
        <v/>
      </c>
      <c r="N125" s="59" t="str">
        <f>IF(ISNA(VLOOKUP($A125,DSLOP,IN_DTK!N$5,0))=FALSE,IF(N$8&lt;&gt;0,VLOOKUP($A125,DSLOP,IN_DTK!N$5,0),""),"")</f>
        <v/>
      </c>
      <c r="O125" s="59" t="str">
        <f>IF(ISNA(VLOOKUP($A125,DSLOP,IN_DTK!O$5,0))=FALSE,IF(O$8&lt;&gt;0,VLOOKUP($A125,DSLOP,IN_DTK!O$5,0),""),"")</f>
        <v/>
      </c>
      <c r="P125" s="59" t="str">
        <f>IF(ISNA(VLOOKUP($A125,DSLOP,IN_DTK!P$5,0))=FALSE,IF(P$8&lt;&gt;0,VLOOKUP($A125,DSLOP,IN_DTK!P$5,0),""),"")</f>
        <v/>
      </c>
      <c r="Q125" s="59" t="str">
        <f>IF(ISNA(VLOOKUP($A125,DSLOP,IN_DTK!Q$5,0))=FALSE,IF(Q$8&lt;&gt;0,VLOOKUP($A125,DSLOP,IN_DTK!Q$5,0),""),"")</f>
        <v/>
      </c>
      <c r="R125" s="95" t="str">
        <f>IF(ISNA(VLOOKUP($A125,DSLOP,IN_DTK!R$5,0))=FALSE,IF(R$8&lt;&gt;0,VLOOKUP($A125,DSLOP,IN_DTK!R$5,0),""),"")</f>
        <v/>
      </c>
      <c r="S125" s="59" t="str">
        <f>IF(ISNA(VLOOKUP($A125,DSLOP,IN_DTK!S$5,0))=FALSE,IF(A$9&lt;&gt;0,VLOOKUP($A125,DSLOP,IN_DTK!S$5,0),""),"")</f>
        <v/>
      </c>
    </row>
    <row r="126" spans="1:19" s="91" customFormat="1" ht="20.100000000000001" customHeight="1">
      <c r="A126" s="58">
        <v>118</v>
      </c>
      <c r="B126" s="59">
        <v>118</v>
      </c>
      <c r="C126" s="59" t="str">
        <f>IF(ISNA(VLOOKUP($A126,DSLOP,IN_DTK!C$5,0))=FALSE,VLOOKUP($A126,DSLOP,IN_DTK!C$5,0),"")</f>
        <v/>
      </c>
      <c r="D126" s="60" t="str">
        <f>IF(ISNA(VLOOKUP($A126,DSLOP,IN_DTK!D$5,0))=FALSE,VLOOKUP($A126,DSLOP,IN_DTK!D$5,0),"")</f>
        <v/>
      </c>
      <c r="E126" s="61" t="str">
        <f>IF(ISNA(VLOOKUP($A126,DSLOP,IN_DTK!E$5,0))=FALSE,VLOOKUP($A126,DSLOP,IN_DTK!E$5,0),"")</f>
        <v/>
      </c>
      <c r="F126" s="128" t="str">
        <f>IF(ISNA(VLOOKUP($A126,DSLOP,IN_DTK!F$5,0))=FALSE,VLOOKUP($A126,DSLOP,IN_DTK!F$5,0),"")</f>
        <v/>
      </c>
      <c r="G126" s="77" t="str">
        <f>IF(ISNA(VLOOKUP($A126,DSLOP,IN_DTK!G$5,0))=FALSE,VLOOKUP($A126,DSLOP,IN_DTK!G$5,0),"")</f>
        <v/>
      </c>
      <c r="H126" s="59" t="str">
        <f>IF(ISNA(VLOOKUP($A126,DSLOP,IN_DTK!H$5,0))=FALSE,IF(H$8&lt;&gt;0,VLOOKUP($A126,DSLOP,IN_DTK!H$5,0),""),"")</f>
        <v/>
      </c>
      <c r="I126" s="59" t="str">
        <f>IF(ISNA(VLOOKUP($A126,DSLOP,IN_DTK!I$5,0))=FALSE,IF(I$8&lt;&gt;0,VLOOKUP($A126,DSLOP,IN_DTK!I$5,0),""),"")</f>
        <v/>
      </c>
      <c r="J126" s="59" t="str">
        <f>IF(ISNA(VLOOKUP($A126,DSLOP,IN_DTK!J$5,0))=FALSE,IF(J$8&lt;&gt;0,VLOOKUP($A126,DSLOP,IN_DTK!J$5,0),""),"")</f>
        <v/>
      </c>
      <c r="K126" s="59" t="str">
        <f>IF(ISNA(VLOOKUP($A126,DSLOP,IN_DTK!K$5,0))=FALSE,IF(K$8&lt;&gt;0,VLOOKUP($A126,DSLOP,IN_DTK!K$5,0),""),"")</f>
        <v/>
      </c>
      <c r="L126" s="59" t="str">
        <f>IF(ISNA(VLOOKUP($A126,DSLOP,IN_DTK!L$5,0))=FALSE,IF(L$8&lt;&gt;0,VLOOKUP($A126,DSLOP,IN_DTK!L$5,0),""),"")</f>
        <v/>
      </c>
      <c r="M126" s="59" t="str">
        <f>IF(ISNA(VLOOKUP($A126,DSLOP,IN_DTK!M$5,0))=FALSE,IF(M$8&lt;&gt;0,VLOOKUP($A126,DSLOP,IN_DTK!M$5,0),""),"")</f>
        <v/>
      </c>
      <c r="N126" s="59" t="str">
        <f>IF(ISNA(VLOOKUP($A126,DSLOP,IN_DTK!N$5,0))=FALSE,IF(N$8&lt;&gt;0,VLOOKUP($A126,DSLOP,IN_DTK!N$5,0),""),"")</f>
        <v/>
      </c>
      <c r="O126" s="59" t="str">
        <f>IF(ISNA(VLOOKUP($A126,DSLOP,IN_DTK!O$5,0))=FALSE,IF(O$8&lt;&gt;0,VLOOKUP($A126,DSLOP,IN_DTK!O$5,0),""),"")</f>
        <v/>
      </c>
      <c r="P126" s="59" t="str">
        <f>IF(ISNA(VLOOKUP($A126,DSLOP,IN_DTK!P$5,0))=FALSE,IF(P$8&lt;&gt;0,VLOOKUP($A126,DSLOP,IN_DTK!P$5,0),""),"")</f>
        <v/>
      </c>
      <c r="Q126" s="59" t="str">
        <f>IF(ISNA(VLOOKUP($A126,DSLOP,IN_DTK!Q$5,0))=FALSE,IF(Q$8&lt;&gt;0,VLOOKUP($A126,DSLOP,IN_DTK!Q$5,0),""),"")</f>
        <v/>
      </c>
      <c r="R126" s="95" t="str">
        <f>IF(ISNA(VLOOKUP($A126,DSLOP,IN_DTK!R$5,0))=FALSE,IF(R$8&lt;&gt;0,VLOOKUP($A126,DSLOP,IN_DTK!R$5,0),""),"")</f>
        <v/>
      </c>
      <c r="S126" s="59" t="str">
        <f>IF(ISNA(VLOOKUP($A126,DSLOP,IN_DTK!S$5,0))=FALSE,IF(A$9&lt;&gt;0,VLOOKUP($A126,DSLOP,IN_DTK!S$5,0),""),"")</f>
        <v/>
      </c>
    </row>
    <row r="127" spans="1:19" s="91" customFormat="1" ht="20.100000000000001" customHeight="1">
      <c r="A127" s="58">
        <v>119</v>
      </c>
      <c r="B127" s="59">
        <v>119</v>
      </c>
      <c r="C127" s="59" t="str">
        <f>IF(ISNA(VLOOKUP($A127,DSLOP,IN_DTK!C$5,0))=FALSE,VLOOKUP($A127,DSLOP,IN_DTK!C$5,0),"")</f>
        <v/>
      </c>
      <c r="D127" s="60" t="str">
        <f>IF(ISNA(VLOOKUP($A127,DSLOP,IN_DTK!D$5,0))=FALSE,VLOOKUP($A127,DSLOP,IN_DTK!D$5,0),"")</f>
        <v/>
      </c>
      <c r="E127" s="61" t="str">
        <f>IF(ISNA(VLOOKUP($A127,DSLOP,IN_DTK!E$5,0))=FALSE,VLOOKUP($A127,DSLOP,IN_DTK!E$5,0),"")</f>
        <v/>
      </c>
      <c r="F127" s="128" t="str">
        <f>IF(ISNA(VLOOKUP($A127,DSLOP,IN_DTK!F$5,0))=FALSE,VLOOKUP($A127,DSLOP,IN_DTK!F$5,0),"")</f>
        <v/>
      </c>
      <c r="G127" s="77" t="str">
        <f>IF(ISNA(VLOOKUP($A127,DSLOP,IN_DTK!G$5,0))=FALSE,VLOOKUP($A127,DSLOP,IN_DTK!G$5,0),"")</f>
        <v/>
      </c>
      <c r="H127" s="59" t="str">
        <f>IF(ISNA(VLOOKUP($A127,DSLOP,IN_DTK!H$5,0))=FALSE,IF(H$8&lt;&gt;0,VLOOKUP($A127,DSLOP,IN_DTK!H$5,0),""),"")</f>
        <v/>
      </c>
      <c r="I127" s="59" t="str">
        <f>IF(ISNA(VLOOKUP($A127,DSLOP,IN_DTK!I$5,0))=FALSE,IF(I$8&lt;&gt;0,VLOOKUP($A127,DSLOP,IN_DTK!I$5,0),""),"")</f>
        <v/>
      </c>
      <c r="J127" s="59" t="str">
        <f>IF(ISNA(VLOOKUP($A127,DSLOP,IN_DTK!J$5,0))=FALSE,IF(J$8&lt;&gt;0,VLOOKUP($A127,DSLOP,IN_DTK!J$5,0),""),"")</f>
        <v/>
      </c>
      <c r="K127" s="59" t="str">
        <f>IF(ISNA(VLOOKUP($A127,DSLOP,IN_DTK!K$5,0))=FALSE,IF(K$8&lt;&gt;0,VLOOKUP($A127,DSLOP,IN_DTK!K$5,0),""),"")</f>
        <v/>
      </c>
      <c r="L127" s="59" t="str">
        <f>IF(ISNA(VLOOKUP($A127,DSLOP,IN_DTK!L$5,0))=FALSE,IF(L$8&lt;&gt;0,VLOOKUP($A127,DSLOP,IN_DTK!L$5,0),""),"")</f>
        <v/>
      </c>
      <c r="M127" s="59" t="str">
        <f>IF(ISNA(VLOOKUP($A127,DSLOP,IN_DTK!M$5,0))=FALSE,IF(M$8&lt;&gt;0,VLOOKUP($A127,DSLOP,IN_DTK!M$5,0),""),"")</f>
        <v/>
      </c>
      <c r="N127" s="59" t="str">
        <f>IF(ISNA(VLOOKUP($A127,DSLOP,IN_DTK!N$5,0))=FALSE,IF(N$8&lt;&gt;0,VLOOKUP($A127,DSLOP,IN_DTK!N$5,0),""),"")</f>
        <v/>
      </c>
      <c r="O127" s="59" t="str">
        <f>IF(ISNA(VLOOKUP($A127,DSLOP,IN_DTK!O$5,0))=FALSE,IF(O$8&lt;&gt;0,VLOOKUP($A127,DSLOP,IN_DTK!O$5,0),""),"")</f>
        <v/>
      </c>
      <c r="P127" s="59" t="str">
        <f>IF(ISNA(VLOOKUP($A127,DSLOP,IN_DTK!P$5,0))=FALSE,IF(P$8&lt;&gt;0,VLOOKUP($A127,DSLOP,IN_DTK!P$5,0),""),"")</f>
        <v/>
      </c>
      <c r="Q127" s="59" t="str">
        <f>IF(ISNA(VLOOKUP($A127,DSLOP,IN_DTK!Q$5,0))=FALSE,IF(Q$8&lt;&gt;0,VLOOKUP($A127,DSLOP,IN_DTK!Q$5,0),""),"")</f>
        <v/>
      </c>
      <c r="R127" s="95" t="str">
        <f>IF(ISNA(VLOOKUP($A127,DSLOP,IN_DTK!R$5,0))=FALSE,IF(R$8&lt;&gt;0,VLOOKUP($A127,DSLOP,IN_DTK!R$5,0),""),"")</f>
        <v/>
      </c>
      <c r="S127" s="59" t="str">
        <f>IF(ISNA(VLOOKUP($A127,DSLOP,IN_DTK!S$5,0))=FALSE,IF(A$9&lt;&gt;0,VLOOKUP($A127,DSLOP,IN_DTK!S$5,0),""),"")</f>
        <v/>
      </c>
    </row>
    <row r="128" spans="1:19" s="91" customFormat="1" ht="20.100000000000001" customHeight="1">
      <c r="A128" s="58">
        <v>120</v>
      </c>
      <c r="B128" s="59">
        <v>120</v>
      </c>
      <c r="C128" s="59" t="str">
        <f>IF(ISNA(VLOOKUP($A128,DSLOP,IN_DTK!C$5,0))=FALSE,VLOOKUP($A128,DSLOP,IN_DTK!C$5,0),"")</f>
        <v/>
      </c>
      <c r="D128" s="60" t="str">
        <f>IF(ISNA(VLOOKUP($A128,DSLOP,IN_DTK!D$5,0))=FALSE,VLOOKUP($A128,DSLOP,IN_DTK!D$5,0),"")</f>
        <v/>
      </c>
      <c r="E128" s="61" t="str">
        <f>IF(ISNA(VLOOKUP($A128,DSLOP,IN_DTK!E$5,0))=FALSE,VLOOKUP($A128,DSLOP,IN_DTK!E$5,0),"")</f>
        <v/>
      </c>
      <c r="F128" s="128" t="str">
        <f>IF(ISNA(VLOOKUP($A128,DSLOP,IN_DTK!F$5,0))=FALSE,VLOOKUP($A128,DSLOP,IN_DTK!F$5,0),"")</f>
        <v/>
      </c>
      <c r="G128" s="77" t="str">
        <f>IF(ISNA(VLOOKUP($A128,DSLOP,IN_DTK!G$5,0))=FALSE,VLOOKUP($A128,DSLOP,IN_DTK!G$5,0),"")</f>
        <v/>
      </c>
      <c r="H128" s="59" t="str">
        <f>IF(ISNA(VLOOKUP($A128,DSLOP,IN_DTK!H$5,0))=FALSE,IF(H$8&lt;&gt;0,VLOOKUP($A128,DSLOP,IN_DTK!H$5,0),""),"")</f>
        <v/>
      </c>
      <c r="I128" s="59" t="str">
        <f>IF(ISNA(VLOOKUP($A128,DSLOP,IN_DTK!I$5,0))=FALSE,IF(I$8&lt;&gt;0,VLOOKUP($A128,DSLOP,IN_DTK!I$5,0),""),"")</f>
        <v/>
      </c>
      <c r="J128" s="59" t="str">
        <f>IF(ISNA(VLOOKUP($A128,DSLOP,IN_DTK!J$5,0))=FALSE,IF(J$8&lt;&gt;0,VLOOKUP($A128,DSLOP,IN_DTK!J$5,0),""),"")</f>
        <v/>
      </c>
      <c r="K128" s="59" t="str">
        <f>IF(ISNA(VLOOKUP($A128,DSLOP,IN_DTK!K$5,0))=FALSE,IF(K$8&lt;&gt;0,VLOOKUP($A128,DSLOP,IN_DTK!K$5,0),""),"")</f>
        <v/>
      </c>
      <c r="L128" s="59" t="str">
        <f>IF(ISNA(VLOOKUP($A128,DSLOP,IN_DTK!L$5,0))=FALSE,IF(L$8&lt;&gt;0,VLOOKUP($A128,DSLOP,IN_DTK!L$5,0),""),"")</f>
        <v/>
      </c>
      <c r="M128" s="59" t="str">
        <f>IF(ISNA(VLOOKUP($A128,DSLOP,IN_DTK!M$5,0))=FALSE,IF(M$8&lt;&gt;0,VLOOKUP($A128,DSLOP,IN_DTK!M$5,0),""),"")</f>
        <v/>
      </c>
      <c r="N128" s="59" t="str">
        <f>IF(ISNA(VLOOKUP($A128,DSLOP,IN_DTK!N$5,0))=FALSE,IF(N$8&lt;&gt;0,VLOOKUP($A128,DSLOP,IN_DTK!N$5,0),""),"")</f>
        <v/>
      </c>
      <c r="O128" s="59" t="str">
        <f>IF(ISNA(VLOOKUP($A128,DSLOP,IN_DTK!O$5,0))=FALSE,IF(O$8&lt;&gt;0,VLOOKUP($A128,DSLOP,IN_DTK!O$5,0),""),"")</f>
        <v/>
      </c>
      <c r="P128" s="59" t="str">
        <f>IF(ISNA(VLOOKUP($A128,DSLOP,IN_DTK!P$5,0))=FALSE,IF(P$8&lt;&gt;0,VLOOKUP($A128,DSLOP,IN_DTK!P$5,0),""),"")</f>
        <v/>
      </c>
      <c r="Q128" s="59" t="str">
        <f>IF(ISNA(VLOOKUP($A128,DSLOP,IN_DTK!Q$5,0))=FALSE,IF(Q$8&lt;&gt;0,VLOOKUP($A128,DSLOP,IN_DTK!Q$5,0),""),"")</f>
        <v/>
      </c>
      <c r="R128" s="95" t="str">
        <f>IF(ISNA(VLOOKUP($A128,DSLOP,IN_DTK!R$5,0))=FALSE,IF(R$8&lt;&gt;0,VLOOKUP($A128,DSLOP,IN_DTK!R$5,0),""),"")</f>
        <v/>
      </c>
      <c r="S128" s="59" t="str">
        <f>IF(ISNA(VLOOKUP($A128,DSLOP,IN_DTK!S$5,0))=FALSE,IF(A$9&lt;&gt;0,VLOOKUP($A128,DSLOP,IN_DTK!S$5,0),""),"")</f>
        <v/>
      </c>
    </row>
    <row r="129" spans="1:19" s="91" customFormat="1" ht="10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 ht="15.75" customHeight="1">
      <c r="A130" s="38"/>
      <c r="B130" s="38"/>
      <c r="C130" s="294" t="s">
        <v>48</v>
      </c>
      <c r="D130" s="294"/>
      <c r="E130" s="294"/>
      <c r="F130" s="294"/>
      <c r="G130" s="294"/>
      <c r="H130" s="294"/>
      <c r="I130" s="294"/>
      <c r="J130" s="294"/>
      <c r="K130" s="294"/>
      <c r="L130" s="295"/>
      <c r="M130" s="38"/>
      <c r="N130" s="38"/>
      <c r="O130" s="38"/>
      <c r="P130" s="38"/>
      <c r="Q130" s="38"/>
      <c r="R130" s="65"/>
      <c r="S130" s="71"/>
    </row>
    <row r="131" spans="1:19" ht="24">
      <c r="A131" s="38"/>
      <c r="B131" s="38"/>
      <c r="C131" s="44" t="s">
        <v>0</v>
      </c>
      <c r="D131" s="296" t="s">
        <v>49</v>
      </c>
      <c r="E131" s="297"/>
      <c r="F131" s="298"/>
      <c r="G131" s="36" t="s">
        <v>50</v>
      </c>
      <c r="H131" s="302" t="s">
        <v>51</v>
      </c>
      <c r="I131" s="303"/>
      <c r="J131" s="306" t="s">
        <v>18</v>
      </c>
      <c r="K131" s="306"/>
      <c r="L131" s="37"/>
      <c r="M131" s="38"/>
      <c r="N131" s="38"/>
      <c r="O131" s="38"/>
      <c r="P131" s="38"/>
      <c r="Q131" s="38"/>
      <c r="R131" s="65"/>
      <c r="S131" s="71"/>
    </row>
    <row r="132" spans="1:19" ht="12.75" customHeight="1">
      <c r="A132" s="38"/>
      <c r="B132" s="38"/>
      <c r="C132" s="46">
        <v>1</v>
      </c>
      <c r="D132" s="304" t="s">
        <v>52</v>
      </c>
      <c r="E132" s="305"/>
      <c r="F132" s="47"/>
      <c r="G132" s="46">
        <f>COUNTIF($Q$9:$Q$128,"&gt;=4")</f>
        <v>0</v>
      </c>
      <c r="H132" s="310">
        <f>G132/$G$134</f>
        <v>0</v>
      </c>
      <c r="I132" s="311"/>
      <c r="J132" s="309"/>
      <c r="K132" s="309"/>
      <c r="L132" s="43"/>
      <c r="M132" s="38"/>
      <c r="N132" s="38"/>
      <c r="O132" s="38"/>
      <c r="P132" s="38"/>
      <c r="Q132" s="38"/>
      <c r="R132" s="65"/>
      <c r="S132" s="71"/>
    </row>
    <row r="133" spans="1:19" ht="12.75" customHeight="1">
      <c r="A133" s="38"/>
      <c r="B133" s="38"/>
      <c r="C133" s="46">
        <v>2</v>
      </c>
      <c r="D133" s="304" t="s">
        <v>53</v>
      </c>
      <c r="E133" s="305"/>
      <c r="F133" s="47"/>
      <c r="G133" s="46">
        <f>COUNTIF($Q$9:$Q$128,"&lt;4")</f>
        <v>7</v>
      </c>
      <c r="H133" s="310">
        <f>G133/$G$134</f>
        <v>1</v>
      </c>
      <c r="I133" s="311"/>
      <c r="J133" s="309"/>
      <c r="K133" s="309"/>
      <c r="L133" s="43"/>
      <c r="M133" s="38"/>
      <c r="N133" s="38"/>
      <c r="O133" s="38"/>
      <c r="P133" s="38"/>
      <c r="Q133" s="38"/>
      <c r="R133" s="65"/>
      <c r="S133" s="71"/>
    </row>
    <row r="134" spans="1:19" ht="12.75" customHeight="1">
      <c r="A134" s="38"/>
      <c r="B134" s="38"/>
      <c r="C134" s="299" t="s">
        <v>54</v>
      </c>
      <c r="D134" s="300"/>
      <c r="E134" s="300"/>
      <c r="F134" s="301"/>
      <c r="G134" s="45">
        <f>SUM(G132:G133)</f>
        <v>7</v>
      </c>
      <c r="H134" s="307">
        <f>SUM(H132:I133)</f>
        <v>1</v>
      </c>
      <c r="I134" s="308"/>
      <c r="J134" s="309"/>
      <c r="K134" s="309"/>
      <c r="L134" s="43"/>
      <c r="M134" s="38"/>
      <c r="N134" s="38"/>
      <c r="O134" s="38"/>
      <c r="P134" s="38"/>
      <c r="Q134" s="38"/>
      <c r="R134" s="65"/>
      <c r="S134" s="71"/>
    </row>
    <row r="135" spans="1:19" ht="12.75" customHeight="1">
      <c r="A135" s="38"/>
      <c r="B135" s="38"/>
      <c r="P135" s="313" t="str">
        <f ca="1">"Đà Nẵng, " &amp; TEXT(TODAY(),"dd/mm/yyyy")</f>
        <v>Đà Nẵng, 13/10/2018</v>
      </c>
      <c r="Q135" s="313"/>
      <c r="R135" s="313"/>
      <c r="S135" s="313"/>
    </row>
    <row r="136" spans="1:19" ht="12.75" customHeight="1">
      <c r="A136" s="38"/>
      <c r="B136" s="38"/>
      <c r="C136" s="40" t="s">
        <v>13</v>
      </c>
      <c r="F136" s="182" t="s">
        <v>262</v>
      </c>
      <c r="G136" s="197"/>
      <c r="H136" s="197"/>
      <c r="I136" s="197"/>
      <c r="J136" s="197"/>
      <c r="K136" s="180"/>
      <c r="L136" s="203" t="s">
        <v>263</v>
      </c>
      <c r="M136" s="203"/>
      <c r="P136" s="275" t="s">
        <v>252</v>
      </c>
      <c r="Q136" s="275"/>
      <c r="R136" s="275"/>
      <c r="S136" s="275"/>
    </row>
    <row r="137" spans="1:19" ht="12" customHeight="1">
      <c r="A137" s="38"/>
      <c r="B137" s="38"/>
      <c r="E137" s="195"/>
      <c r="F137" s="202"/>
      <c r="G137" s="197"/>
      <c r="H137" s="197"/>
      <c r="I137" s="197"/>
      <c r="J137" s="197"/>
      <c r="K137" s="202"/>
      <c r="L137" s="205" t="s">
        <v>264</v>
      </c>
      <c r="M137" s="198"/>
      <c r="P137" s="39"/>
      <c r="Q137" s="50"/>
      <c r="R137" s="50"/>
    </row>
    <row r="138" spans="1:19">
      <c r="A138" s="38"/>
      <c r="B138" s="38"/>
      <c r="E138" s="195"/>
      <c r="F138" s="174"/>
      <c r="G138" s="197"/>
      <c r="H138" s="197"/>
      <c r="I138" s="197"/>
      <c r="J138" s="197"/>
      <c r="K138" s="198"/>
      <c r="L138" s="198"/>
      <c r="M138" s="198"/>
      <c r="R138" s="43"/>
    </row>
    <row r="139" spans="1:19">
      <c r="A139" s="38"/>
      <c r="B139" s="38"/>
      <c r="G139" s="38"/>
      <c r="L139" s="40"/>
    </row>
    <row r="140" spans="1:19">
      <c r="A140" s="38"/>
      <c r="B140" s="38"/>
      <c r="G140" s="38"/>
      <c r="L140" s="40"/>
    </row>
    <row r="141" spans="1:19">
      <c r="A141" s="38"/>
      <c r="B141" s="38"/>
    </row>
    <row r="142" spans="1:19" s="92" customFormat="1" ht="12.75" customHeight="1">
      <c r="A142" s="67" t="s">
        <v>133</v>
      </c>
      <c r="C142" s="100" t="s">
        <v>154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312" t="s">
        <v>253</v>
      </c>
      <c r="Q142" s="312"/>
      <c r="R142" s="312"/>
      <c r="S142" s="312"/>
    </row>
  </sheetData>
  <mergeCells count="30">
    <mergeCell ref="P142:S142"/>
    <mergeCell ref="J132:K132"/>
    <mergeCell ref="P136:S136"/>
    <mergeCell ref="H133:I133"/>
    <mergeCell ref="J133:K133"/>
    <mergeCell ref="P135:S135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21" type="noConversion"/>
  <conditionalFormatting sqref="R130:S134 C9:G128">
    <cfRule type="cellIs" dxfId="33" priority="7" stopIfTrue="1" operator="equal">
      <formula>0</formula>
    </cfRule>
  </conditionalFormatting>
  <conditionalFormatting sqref="S9:S129 B129:R129">
    <cfRule type="cellIs" dxfId="32" priority="2" stopIfTrue="1" operator="equal">
      <formula>0</formula>
    </cfRule>
  </conditionalFormatting>
  <conditionalFormatting sqref="Q9:Q128">
    <cfRule type="cellIs" dxfId="31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tabSelected="1" zoomScale="110" zoomScaleNormal="110" workbookViewId="0">
      <selection activeCell="S89" sqref="S89"/>
    </sheetView>
  </sheetViews>
  <sheetFormatPr defaultRowHeight="12.75"/>
  <cols>
    <col min="1" max="1" width="3.7109375" style="210" customWidth="1"/>
    <col min="2" max="2" width="8.85546875" style="211" customWidth="1"/>
    <col min="3" max="3" width="12.42578125" style="144" customWidth="1"/>
    <col min="4" max="4" width="8.140625" style="212" bestFit="1" customWidth="1"/>
    <col min="5" max="5" width="7.7109375" style="212" customWidth="1"/>
    <col min="6" max="6" width="7.140625" style="211" customWidth="1"/>
    <col min="7" max="7" width="3.5703125" style="180" customWidth="1"/>
    <col min="8" max="8" width="3.5703125" style="180" hidden="1" customWidth="1"/>
    <col min="9" max="9" width="4" style="180" customWidth="1"/>
    <col min="10" max="10" width="4.28515625" style="180" hidden="1" customWidth="1"/>
    <col min="11" max="11" width="3.5703125" style="180" hidden="1" customWidth="1"/>
    <col min="12" max="12" width="4" style="180" customWidth="1"/>
    <col min="13" max="14" width="3.5703125" style="180" hidden="1" customWidth="1"/>
    <col min="15" max="16" width="4.5703125" style="180" customWidth="1"/>
    <col min="17" max="17" width="4.140625" style="180" customWidth="1"/>
    <col min="18" max="18" width="4.28515625" style="180" customWidth="1"/>
    <col min="19" max="19" width="10.85546875" style="211" customWidth="1"/>
    <col min="20" max="20" width="9.7109375" style="180" customWidth="1"/>
    <col min="21" max="21" width="9.140625" style="142" customWidth="1"/>
    <col min="22" max="22" width="4.7109375" style="153" hidden="1" customWidth="1"/>
    <col min="23" max="23" width="12.42578125" style="153" hidden="1" customWidth="1"/>
    <col min="24" max="24" width="9.140625" style="142" customWidth="1"/>
    <col min="25" max="256" width="9.140625" style="144"/>
    <col min="257" max="257" width="3.7109375" style="144" customWidth="1"/>
    <col min="258" max="258" width="8.85546875" style="144" customWidth="1"/>
    <col min="259" max="259" width="12.42578125" style="144" customWidth="1"/>
    <col min="260" max="260" width="8.140625" style="144" bestFit="1" customWidth="1"/>
    <col min="261" max="261" width="7.7109375" style="144" customWidth="1"/>
    <col min="262" max="262" width="7.140625" style="144" customWidth="1"/>
    <col min="263" max="264" width="3.5703125" style="144" customWidth="1"/>
    <col min="265" max="265" width="4" style="144" customWidth="1"/>
    <col min="266" max="266" width="4.28515625" style="144" bestFit="1" customWidth="1"/>
    <col min="267" max="267" width="3.5703125" style="144" customWidth="1"/>
    <col min="268" max="268" width="4.7109375" style="144" customWidth="1"/>
    <col min="269" max="270" width="0" style="144" hidden="1" customWidth="1"/>
    <col min="271" max="272" width="4.5703125" style="144" customWidth="1"/>
    <col min="273" max="273" width="4.140625" style="144" customWidth="1"/>
    <col min="274" max="274" width="4.28515625" style="144" customWidth="1"/>
    <col min="275" max="275" width="10.85546875" style="144" customWidth="1"/>
    <col min="276" max="276" width="10.28515625" style="144" bestFit="1" customWidth="1"/>
    <col min="277" max="277" width="9.140625" style="144" customWidth="1"/>
    <col min="278" max="279" width="0" style="144" hidden="1" customWidth="1"/>
    <col min="280" max="280" width="9.140625" style="144" customWidth="1"/>
    <col min="281" max="512" width="9.140625" style="144"/>
    <col min="513" max="513" width="3.7109375" style="144" customWidth="1"/>
    <col min="514" max="514" width="8.85546875" style="144" customWidth="1"/>
    <col min="515" max="515" width="12.42578125" style="144" customWidth="1"/>
    <col min="516" max="516" width="8.140625" style="144" bestFit="1" customWidth="1"/>
    <col min="517" max="517" width="7.7109375" style="144" customWidth="1"/>
    <col min="518" max="518" width="7.140625" style="144" customWidth="1"/>
    <col min="519" max="520" width="3.5703125" style="144" customWidth="1"/>
    <col min="521" max="521" width="4" style="144" customWidth="1"/>
    <col min="522" max="522" width="4.28515625" style="144" bestFit="1" customWidth="1"/>
    <col min="523" max="523" width="3.5703125" style="144" customWidth="1"/>
    <col min="524" max="524" width="4.7109375" style="144" customWidth="1"/>
    <col min="525" max="526" width="0" style="144" hidden="1" customWidth="1"/>
    <col min="527" max="528" width="4.5703125" style="144" customWidth="1"/>
    <col min="529" max="529" width="4.140625" style="144" customWidth="1"/>
    <col min="530" max="530" width="4.28515625" style="144" customWidth="1"/>
    <col min="531" max="531" width="10.85546875" style="144" customWidth="1"/>
    <col min="532" max="532" width="10.28515625" style="144" bestFit="1" customWidth="1"/>
    <col min="533" max="533" width="9.140625" style="144" customWidth="1"/>
    <col min="534" max="535" width="0" style="144" hidden="1" customWidth="1"/>
    <col min="536" max="536" width="9.140625" style="144" customWidth="1"/>
    <col min="537" max="768" width="9.140625" style="144"/>
    <col min="769" max="769" width="3.7109375" style="144" customWidth="1"/>
    <col min="770" max="770" width="8.85546875" style="144" customWidth="1"/>
    <col min="771" max="771" width="12.42578125" style="144" customWidth="1"/>
    <col min="772" max="772" width="8.140625" style="144" bestFit="1" customWidth="1"/>
    <col min="773" max="773" width="7.7109375" style="144" customWidth="1"/>
    <col min="774" max="774" width="7.140625" style="144" customWidth="1"/>
    <col min="775" max="776" width="3.5703125" style="144" customWidth="1"/>
    <col min="777" max="777" width="4" style="144" customWidth="1"/>
    <col min="778" max="778" width="4.28515625" style="144" bestFit="1" customWidth="1"/>
    <col min="779" max="779" width="3.5703125" style="144" customWidth="1"/>
    <col min="780" max="780" width="4.7109375" style="144" customWidth="1"/>
    <col min="781" max="782" width="0" style="144" hidden="1" customWidth="1"/>
    <col min="783" max="784" width="4.5703125" style="144" customWidth="1"/>
    <col min="785" max="785" width="4.140625" style="144" customWidth="1"/>
    <col min="786" max="786" width="4.28515625" style="144" customWidth="1"/>
    <col min="787" max="787" width="10.85546875" style="144" customWidth="1"/>
    <col min="788" max="788" width="10.28515625" style="144" bestFit="1" customWidth="1"/>
    <col min="789" max="789" width="9.140625" style="144" customWidth="1"/>
    <col min="790" max="791" width="0" style="144" hidden="1" customWidth="1"/>
    <col min="792" max="792" width="9.140625" style="144" customWidth="1"/>
    <col min="793" max="1024" width="9.140625" style="144"/>
    <col min="1025" max="1025" width="3.7109375" style="144" customWidth="1"/>
    <col min="1026" max="1026" width="8.85546875" style="144" customWidth="1"/>
    <col min="1027" max="1027" width="12.42578125" style="144" customWidth="1"/>
    <col min="1028" max="1028" width="8.140625" style="144" bestFit="1" customWidth="1"/>
    <col min="1029" max="1029" width="7.7109375" style="144" customWidth="1"/>
    <col min="1030" max="1030" width="7.140625" style="144" customWidth="1"/>
    <col min="1031" max="1032" width="3.5703125" style="144" customWidth="1"/>
    <col min="1033" max="1033" width="4" style="144" customWidth="1"/>
    <col min="1034" max="1034" width="4.28515625" style="144" bestFit="1" customWidth="1"/>
    <col min="1035" max="1035" width="3.5703125" style="144" customWidth="1"/>
    <col min="1036" max="1036" width="4.7109375" style="144" customWidth="1"/>
    <col min="1037" max="1038" width="0" style="144" hidden="1" customWidth="1"/>
    <col min="1039" max="1040" width="4.5703125" style="144" customWidth="1"/>
    <col min="1041" max="1041" width="4.140625" style="144" customWidth="1"/>
    <col min="1042" max="1042" width="4.28515625" style="144" customWidth="1"/>
    <col min="1043" max="1043" width="10.85546875" style="144" customWidth="1"/>
    <col min="1044" max="1044" width="10.28515625" style="144" bestFit="1" customWidth="1"/>
    <col min="1045" max="1045" width="9.140625" style="144" customWidth="1"/>
    <col min="1046" max="1047" width="0" style="144" hidden="1" customWidth="1"/>
    <col min="1048" max="1048" width="9.140625" style="144" customWidth="1"/>
    <col min="1049" max="1280" width="9.140625" style="144"/>
    <col min="1281" max="1281" width="3.7109375" style="144" customWidth="1"/>
    <col min="1282" max="1282" width="8.85546875" style="144" customWidth="1"/>
    <col min="1283" max="1283" width="12.42578125" style="144" customWidth="1"/>
    <col min="1284" max="1284" width="8.140625" style="144" bestFit="1" customWidth="1"/>
    <col min="1285" max="1285" width="7.7109375" style="144" customWidth="1"/>
    <col min="1286" max="1286" width="7.140625" style="144" customWidth="1"/>
    <col min="1287" max="1288" width="3.5703125" style="144" customWidth="1"/>
    <col min="1289" max="1289" width="4" style="144" customWidth="1"/>
    <col min="1290" max="1290" width="4.28515625" style="144" bestFit="1" customWidth="1"/>
    <col min="1291" max="1291" width="3.5703125" style="144" customWidth="1"/>
    <col min="1292" max="1292" width="4.7109375" style="144" customWidth="1"/>
    <col min="1293" max="1294" width="0" style="144" hidden="1" customWidth="1"/>
    <col min="1295" max="1296" width="4.5703125" style="144" customWidth="1"/>
    <col min="1297" max="1297" width="4.140625" style="144" customWidth="1"/>
    <col min="1298" max="1298" width="4.28515625" style="144" customWidth="1"/>
    <col min="1299" max="1299" width="10.85546875" style="144" customWidth="1"/>
    <col min="1300" max="1300" width="10.28515625" style="144" bestFit="1" customWidth="1"/>
    <col min="1301" max="1301" width="9.140625" style="144" customWidth="1"/>
    <col min="1302" max="1303" width="0" style="144" hidden="1" customWidth="1"/>
    <col min="1304" max="1304" width="9.140625" style="144" customWidth="1"/>
    <col min="1305" max="1536" width="9.140625" style="144"/>
    <col min="1537" max="1537" width="3.7109375" style="144" customWidth="1"/>
    <col min="1538" max="1538" width="8.85546875" style="144" customWidth="1"/>
    <col min="1539" max="1539" width="12.42578125" style="144" customWidth="1"/>
    <col min="1540" max="1540" width="8.140625" style="144" bestFit="1" customWidth="1"/>
    <col min="1541" max="1541" width="7.7109375" style="144" customWidth="1"/>
    <col min="1542" max="1542" width="7.140625" style="144" customWidth="1"/>
    <col min="1543" max="1544" width="3.5703125" style="144" customWidth="1"/>
    <col min="1545" max="1545" width="4" style="144" customWidth="1"/>
    <col min="1546" max="1546" width="4.28515625" style="144" bestFit="1" customWidth="1"/>
    <col min="1547" max="1547" width="3.5703125" style="144" customWidth="1"/>
    <col min="1548" max="1548" width="4.7109375" style="144" customWidth="1"/>
    <col min="1549" max="1550" width="0" style="144" hidden="1" customWidth="1"/>
    <col min="1551" max="1552" width="4.5703125" style="144" customWidth="1"/>
    <col min="1553" max="1553" width="4.140625" style="144" customWidth="1"/>
    <col min="1554" max="1554" width="4.28515625" style="144" customWidth="1"/>
    <col min="1555" max="1555" width="10.85546875" style="144" customWidth="1"/>
    <col min="1556" max="1556" width="10.28515625" style="144" bestFit="1" customWidth="1"/>
    <col min="1557" max="1557" width="9.140625" style="144" customWidth="1"/>
    <col min="1558" max="1559" width="0" style="144" hidden="1" customWidth="1"/>
    <col min="1560" max="1560" width="9.140625" style="144" customWidth="1"/>
    <col min="1561" max="1792" width="9.140625" style="144"/>
    <col min="1793" max="1793" width="3.7109375" style="144" customWidth="1"/>
    <col min="1794" max="1794" width="8.85546875" style="144" customWidth="1"/>
    <col min="1795" max="1795" width="12.42578125" style="144" customWidth="1"/>
    <col min="1796" max="1796" width="8.140625" style="144" bestFit="1" customWidth="1"/>
    <col min="1797" max="1797" width="7.7109375" style="144" customWidth="1"/>
    <col min="1798" max="1798" width="7.140625" style="144" customWidth="1"/>
    <col min="1799" max="1800" width="3.5703125" style="144" customWidth="1"/>
    <col min="1801" max="1801" width="4" style="144" customWidth="1"/>
    <col min="1802" max="1802" width="4.28515625" style="144" bestFit="1" customWidth="1"/>
    <col min="1803" max="1803" width="3.5703125" style="144" customWidth="1"/>
    <col min="1804" max="1804" width="4.7109375" style="144" customWidth="1"/>
    <col min="1805" max="1806" width="0" style="144" hidden="1" customWidth="1"/>
    <col min="1807" max="1808" width="4.5703125" style="144" customWidth="1"/>
    <col min="1809" max="1809" width="4.140625" style="144" customWidth="1"/>
    <col min="1810" max="1810" width="4.28515625" style="144" customWidth="1"/>
    <col min="1811" max="1811" width="10.85546875" style="144" customWidth="1"/>
    <col min="1812" max="1812" width="10.28515625" style="144" bestFit="1" customWidth="1"/>
    <col min="1813" max="1813" width="9.140625" style="144" customWidth="1"/>
    <col min="1814" max="1815" width="0" style="144" hidden="1" customWidth="1"/>
    <col min="1816" max="1816" width="9.140625" style="144" customWidth="1"/>
    <col min="1817" max="2048" width="9.140625" style="144"/>
    <col min="2049" max="2049" width="3.7109375" style="144" customWidth="1"/>
    <col min="2050" max="2050" width="8.85546875" style="144" customWidth="1"/>
    <col min="2051" max="2051" width="12.42578125" style="144" customWidth="1"/>
    <col min="2052" max="2052" width="8.140625" style="144" bestFit="1" customWidth="1"/>
    <col min="2053" max="2053" width="7.7109375" style="144" customWidth="1"/>
    <col min="2054" max="2054" width="7.140625" style="144" customWidth="1"/>
    <col min="2055" max="2056" width="3.5703125" style="144" customWidth="1"/>
    <col min="2057" max="2057" width="4" style="144" customWidth="1"/>
    <col min="2058" max="2058" width="4.28515625" style="144" bestFit="1" customWidth="1"/>
    <col min="2059" max="2059" width="3.5703125" style="144" customWidth="1"/>
    <col min="2060" max="2060" width="4.7109375" style="144" customWidth="1"/>
    <col min="2061" max="2062" width="0" style="144" hidden="1" customWidth="1"/>
    <col min="2063" max="2064" width="4.5703125" style="144" customWidth="1"/>
    <col min="2065" max="2065" width="4.140625" style="144" customWidth="1"/>
    <col min="2066" max="2066" width="4.28515625" style="144" customWidth="1"/>
    <col min="2067" max="2067" width="10.85546875" style="144" customWidth="1"/>
    <col min="2068" max="2068" width="10.28515625" style="144" bestFit="1" customWidth="1"/>
    <col min="2069" max="2069" width="9.140625" style="144" customWidth="1"/>
    <col min="2070" max="2071" width="0" style="144" hidden="1" customWidth="1"/>
    <col min="2072" max="2072" width="9.140625" style="144" customWidth="1"/>
    <col min="2073" max="2304" width="9.140625" style="144"/>
    <col min="2305" max="2305" width="3.7109375" style="144" customWidth="1"/>
    <col min="2306" max="2306" width="8.85546875" style="144" customWidth="1"/>
    <col min="2307" max="2307" width="12.42578125" style="144" customWidth="1"/>
    <col min="2308" max="2308" width="8.140625" style="144" bestFit="1" customWidth="1"/>
    <col min="2309" max="2309" width="7.7109375" style="144" customWidth="1"/>
    <col min="2310" max="2310" width="7.140625" style="144" customWidth="1"/>
    <col min="2311" max="2312" width="3.5703125" style="144" customWidth="1"/>
    <col min="2313" max="2313" width="4" style="144" customWidth="1"/>
    <col min="2314" max="2314" width="4.28515625" style="144" bestFit="1" customWidth="1"/>
    <col min="2315" max="2315" width="3.5703125" style="144" customWidth="1"/>
    <col min="2316" max="2316" width="4.7109375" style="144" customWidth="1"/>
    <col min="2317" max="2318" width="0" style="144" hidden="1" customWidth="1"/>
    <col min="2319" max="2320" width="4.5703125" style="144" customWidth="1"/>
    <col min="2321" max="2321" width="4.140625" style="144" customWidth="1"/>
    <col min="2322" max="2322" width="4.28515625" style="144" customWidth="1"/>
    <col min="2323" max="2323" width="10.85546875" style="144" customWidth="1"/>
    <col min="2324" max="2324" width="10.28515625" style="144" bestFit="1" customWidth="1"/>
    <col min="2325" max="2325" width="9.140625" style="144" customWidth="1"/>
    <col min="2326" max="2327" width="0" style="144" hidden="1" customWidth="1"/>
    <col min="2328" max="2328" width="9.140625" style="144" customWidth="1"/>
    <col min="2329" max="2560" width="9.140625" style="144"/>
    <col min="2561" max="2561" width="3.7109375" style="144" customWidth="1"/>
    <col min="2562" max="2562" width="8.85546875" style="144" customWidth="1"/>
    <col min="2563" max="2563" width="12.42578125" style="144" customWidth="1"/>
    <col min="2564" max="2564" width="8.140625" style="144" bestFit="1" customWidth="1"/>
    <col min="2565" max="2565" width="7.7109375" style="144" customWidth="1"/>
    <col min="2566" max="2566" width="7.140625" style="144" customWidth="1"/>
    <col min="2567" max="2568" width="3.5703125" style="144" customWidth="1"/>
    <col min="2569" max="2569" width="4" style="144" customWidth="1"/>
    <col min="2570" max="2570" width="4.28515625" style="144" bestFit="1" customWidth="1"/>
    <col min="2571" max="2571" width="3.5703125" style="144" customWidth="1"/>
    <col min="2572" max="2572" width="4.7109375" style="144" customWidth="1"/>
    <col min="2573" max="2574" width="0" style="144" hidden="1" customWidth="1"/>
    <col min="2575" max="2576" width="4.5703125" style="144" customWidth="1"/>
    <col min="2577" max="2577" width="4.140625" style="144" customWidth="1"/>
    <col min="2578" max="2578" width="4.28515625" style="144" customWidth="1"/>
    <col min="2579" max="2579" width="10.85546875" style="144" customWidth="1"/>
    <col min="2580" max="2580" width="10.28515625" style="144" bestFit="1" customWidth="1"/>
    <col min="2581" max="2581" width="9.140625" style="144" customWidth="1"/>
    <col min="2582" max="2583" width="0" style="144" hidden="1" customWidth="1"/>
    <col min="2584" max="2584" width="9.140625" style="144" customWidth="1"/>
    <col min="2585" max="2816" width="9.140625" style="144"/>
    <col min="2817" max="2817" width="3.7109375" style="144" customWidth="1"/>
    <col min="2818" max="2818" width="8.85546875" style="144" customWidth="1"/>
    <col min="2819" max="2819" width="12.42578125" style="144" customWidth="1"/>
    <col min="2820" max="2820" width="8.140625" style="144" bestFit="1" customWidth="1"/>
    <col min="2821" max="2821" width="7.7109375" style="144" customWidth="1"/>
    <col min="2822" max="2822" width="7.140625" style="144" customWidth="1"/>
    <col min="2823" max="2824" width="3.5703125" style="144" customWidth="1"/>
    <col min="2825" max="2825" width="4" style="144" customWidth="1"/>
    <col min="2826" max="2826" width="4.28515625" style="144" bestFit="1" customWidth="1"/>
    <col min="2827" max="2827" width="3.5703125" style="144" customWidth="1"/>
    <col min="2828" max="2828" width="4.7109375" style="144" customWidth="1"/>
    <col min="2829" max="2830" width="0" style="144" hidden="1" customWidth="1"/>
    <col min="2831" max="2832" width="4.5703125" style="144" customWidth="1"/>
    <col min="2833" max="2833" width="4.140625" style="144" customWidth="1"/>
    <col min="2834" max="2834" width="4.28515625" style="144" customWidth="1"/>
    <col min="2835" max="2835" width="10.85546875" style="144" customWidth="1"/>
    <col min="2836" max="2836" width="10.28515625" style="144" bestFit="1" customWidth="1"/>
    <col min="2837" max="2837" width="9.140625" style="144" customWidth="1"/>
    <col min="2838" max="2839" width="0" style="144" hidden="1" customWidth="1"/>
    <col min="2840" max="2840" width="9.140625" style="144" customWidth="1"/>
    <col min="2841" max="3072" width="9.140625" style="144"/>
    <col min="3073" max="3073" width="3.7109375" style="144" customWidth="1"/>
    <col min="3074" max="3074" width="8.85546875" style="144" customWidth="1"/>
    <col min="3075" max="3075" width="12.42578125" style="144" customWidth="1"/>
    <col min="3076" max="3076" width="8.140625" style="144" bestFit="1" customWidth="1"/>
    <col min="3077" max="3077" width="7.7109375" style="144" customWidth="1"/>
    <col min="3078" max="3078" width="7.140625" style="144" customWidth="1"/>
    <col min="3079" max="3080" width="3.5703125" style="144" customWidth="1"/>
    <col min="3081" max="3081" width="4" style="144" customWidth="1"/>
    <col min="3082" max="3082" width="4.28515625" style="144" bestFit="1" customWidth="1"/>
    <col min="3083" max="3083" width="3.5703125" style="144" customWidth="1"/>
    <col min="3084" max="3084" width="4.7109375" style="144" customWidth="1"/>
    <col min="3085" max="3086" width="0" style="144" hidden="1" customWidth="1"/>
    <col min="3087" max="3088" width="4.5703125" style="144" customWidth="1"/>
    <col min="3089" max="3089" width="4.140625" style="144" customWidth="1"/>
    <col min="3090" max="3090" width="4.28515625" style="144" customWidth="1"/>
    <col min="3091" max="3091" width="10.85546875" style="144" customWidth="1"/>
    <col min="3092" max="3092" width="10.28515625" style="144" bestFit="1" customWidth="1"/>
    <col min="3093" max="3093" width="9.140625" style="144" customWidth="1"/>
    <col min="3094" max="3095" width="0" style="144" hidden="1" customWidth="1"/>
    <col min="3096" max="3096" width="9.140625" style="144" customWidth="1"/>
    <col min="3097" max="3328" width="9.140625" style="144"/>
    <col min="3329" max="3329" width="3.7109375" style="144" customWidth="1"/>
    <col min="3330" max="3330" width="8.85546875" style="144" customWidth="1"/>
    <col min="3331" max="3331" width="12.42578125" style="144" customWidth="1"/>
    <col min="3332" max="3332" width="8.140625" style="144" bestFit="1" customWidth="1"/>
    <col min="3333" max="3333" width="7.7109375" style="144" customWidth="1"/>
    <col min="3334" max="3334" width="7.140625" style="144" customWidth="1"/>
    <col min="3335" max="3336" width="3.5703125" style="144" customWidth="1"/>
    <col min="3337" max="3337" width="4" style="144" customWidth="1"/>
    <col min="3338" max="3338" width="4.28515625" style="144" bestFit="1" customWidth="1"/>
    <col min="3339" max="3339" width="3.5703125" style="144" customWidth="1"/>
    <col min="3340" max="3340" width="4.7109375" style="144" customWidth="1"/>
    <col min="3341" max="3342" width="0" style="144" hidden="1" customWidth="1"/>
    <col min="3343" max="3344" width="4.5703125" style="144" customWidth="1"/>
    <col min="3345" max="3345" width="4.140625" style="144" customWidth="1"/>
    <col min="3346" max="3346" width="4.28515625" style="144" customWidth="1"/>
    <col min="3347" max="3347" width="10.85546875" style="144" customWidth="1"/>
    <col min="3348" max="3348" width="10.28515625" style="144" bestFit="1" customWidth="1"/>
    <col min="3349" max="3349" width="9.140625" style="144" customWidth="1"/>
    <col min="3350" max="3351" width="0" style="144" hidden="1" customWidth="1"/>
    <col min="3352" max="3352" width="9.140625" style="144" customWidth="1"/>
    <col min="3353" max="3584" width="9.140625" style="144"/>
    <col min="3585" max="3585" width="3.7109375" style="144" customWidth="1"/>
    <col min="3586" max="3586" width="8.85546875" style="144" customWidth="1"/>
    <col min="3587" max="3587" width="12.42578125" style="144" customWidth="1"/>
    <col min="3588" max="3588" width="8.140625" style="144" bestFit="1" customWidth="1"/>
    <col min="3589" max="3589" width="7.7109375" style="144" customWidth="1"/>
    <col min="3590" max="3590" width="7.140625" style="144" customWidth="1"/>
    <col min="3591" max="3592" width="3.5703125" style="144" customWidth="1"/>
    <col min="3593" max="3593" width="4" style="144" customWidth="1"/>
    <col min="3594" max="3594" width="4.28515625" style="144" bestFit="1" customWidth="1"/>
    <col min="3595" max="3595" width="3.5703125" style="144" customWidth="1"/>
    <col min="3596" max="3596" width="4.7109375" style="144" customWidth="1"/>
    <col min="3597" max="3598" width="0" style="144" hidden="1" customWidth="1"/>
    <col min="3599" max="3600" width="4.5703125" style="144" customWidth="1"/>
    <col min="3601" max="3601" width="4.140625" style="144" customWidth="1"/>
    <col min="3602" max="3602" width="4.28515625" style="144" customWidth="1"/>
    <col min="3603" max="3603" width="10.85546875" style="144" customWidth="1"/>
    <col min="3604" max="3604" width="10.28515625" style="144" bestFit="1" customWidth="1"/>
    <col min="3605" max="3605" width="9.140625" style="144" customWidth="1"/>
    <col min="3606" max="3607" width="0" style="144" hidden="1" customWidth="1"/>
    <col min="3608" max="3608" width="9.140625" style="144" customWidth="1"/>
    <col min="3609" max="3840" width="9.140625" style="144"/>
    <col min="3841" max="3841" width="3.7109375" style="144" customWidth="1"/>
    <col min="3842" max="3842" width="8.85546875" style="144" customWidth="1"/>
    <col min="3843" max="3843" width="12.42578125" style="144" customWidth="1"/>
    <col min="3844" max="3844" width="8.140625" style="144" bestFit="1" customWidth="1"/>
    <col min="3845" max="3845" width="7.7109375" style="144" customWidth="1"/>
    <col min="3846" max="3846" width="7.140625" style="144" customWidth="1"/>
    <col min="3847" max="3848" width="3.5703125" style="144" customWidth="1"/>
    <col min="3849" max="3849" width="4" style="144" customWidth="1"/>
    <col min="3850" max="3850" width="4.28515625" style="144" bestFit="1" customWidth="1"/>
    <col min="3851" max="3851" width="3.5703125" style="144" customWidth="1"/>
    <col min="3852" max="3852" width="4.7109375" style="144" customWidth="1"/>
    <col min="3853" max="3854" width="0" style="144" hidden="1" customWidth="1"/>
    <col min="3855" max="3856" width="4.5703125" style="144" customWidth="1"/>
    <col min="3857" max="3857" width="4.140625" style="144" customWidth="1"/>
    <col min="3858" max="3858" width="4.28515625" style="144" customWidth="1"/>
    <col min="3859" max="3859" width="10.85546875" style="144" customWidth="1"/>
    <col min="3860" max="3860" width="10.28515625" style="144" bestFit="1" customWidth="1"/>
    <col min="3861" max="3861" width="9.140625" style="144" customWidth="1"/>
    <col min="3862" max="3863" width="0" style="144" hidden="1" customWidth="1"/>
    <col min="3864" max="3864" width="9.140625" style="144" customWidth="1"/>
    <col min="3865" max="4096" width="9.140625" style="144"/>
    <col min="4097" max="4097" width="3.7109375" style="144" customWidth="1"/>
    <col min="4098" max="4098" width="8.85546875" style="144" customWidth="1"/>
    <col min="4099" max="4099" width="12.42578125" style="144" customWidth="1"/>
    <col min="4100" max="4100" width="8.140625" style="144" bestFit="1" customWidth="1"/>
    <col min="4101" max="4101" width="7.7109375" style="144" customWidth="1"/>
    <col min="4102" max="4102" width="7.140625" style="144" customWidth="1"/>
    <col min="4103" max="4104" width="3.5703125" style="144" customWidth="1"/>
    <col min="4105" max="4105" width="4" style="144" customWidth="1"/>
    <col min="4106" max="4106" width="4.28515625" style="144" bestFit="1" customWidth="1"/>
    <col min="4107" max="4107" width="3.5703125" style="144" customWidth="1"/>
    <col min="4108" max="4108" width="4.7109375" style="144" customWidth="1"/>
    <col min="4109" max="4110" width="0" style="144" hidden="1" customWidth="1"/>
    <col min="4111" max="4112" width="4.5703125" style="144" customWidth="1"/>
    <col min="4113" max="4113" width="4.140625" style="144" customWidth="1"/>
    <col min="4114" max="4114" width="4.28515625" style="144" customWidth="1"/>
    <col min="4115" max="4115" width="10.85546875" style="144" customWidth="1"/>
    <col min="4116" max="4116" width="10.28515625" style="144" bestFit="1" customWidth="1"/>
    <col min="4117" max="4117" width="9.140625" style="144" customWidth="1"/>
    <col min="4118" max="4119" width="0" style="144" hidden="1" customWidth="1"/>
    <col min="4120" max="4120" width="9.140625" style="144" customWidth="1"/>
    <col min="4121" max="4352" width="9.140625" style="144"/>
    <col min="4353" max="4353" width="3.7109375" style="144" customWidth="1"/>
    <col min="4354" max="4354" width="8.85546875" style="144" customWidth="1"/>
    <col min="4355" max="4355" width="12.42578125" style="144" customWidth="1"/>
    <col min="4356" max="4356" width="8.140625" style="144" bestFit="1" customWidth="1"/>
    <col min="4357" max="4357" width="7.7109375" style="144" customWidth="1"/>
    <col min="4358" max="4358" width="7.140625" style="144" customWidth="1"/>
    <col min="4359" max="4360" width="3.5703125" style="144" customWidth="1"/>
    <col min="4361" max="4361" width="4" style="144" customWidth="1"/>
    <col min="4362" max="4362" width="4.28515625" style="144" bestFit="1" customWidth="1"/>
    <col min="4363" max="4363" width="3.5703125" style="144" customWidth="1"/>
    <col min="4364" max="4364" width="4.7109375" style="144" customWidth="1"/>
    <col min="4365" max="4366" width="0" style="144" hidden="1" customWidth="1"/>
    <col min="4367" max="4368" width="4.5703125" style="144" customWidth="1"/>
    <col min="4369" max="4369" width="4.140625" style="144" customWidth="1"/>
    <col min="4370" max="4370" width="4.28515625" style="144" customWidth="1"/>
    <col min="4371" max="4371" width="10.85546875" style="144" customWidth="1"/>
    <col min="4372" max="4372" width="10.28515625" style="144" bestFit="1" customWidth="1"/>
    <col min="4373" max="4373" width="9.140625" style="144" customWidth="1"/>
    <col min="4374" max="4375" width="0" style="144" hidden="1" customWidth="1"/>
    <col min="4376" max="4376" width="9.140625" style="144" customWidth="1"/>
    <col min="4377" max="4608" width="9.140625" style="144"/>
    <col min="4609" max="4609" width="3.7109375" style="144" customWidth="1"/>
    <col min="4610" max="4610" width="8.85546875" style="144" customWidth="1"/>
    <col min="4611" max="4611" width="12.42578125" style="144" customWidth="1"/>
    <col min="4612" max="4612" width="8.140625" style="144" bestFit="1" customWidth="1"/>
    <col min="4613" max="4613" width="7.7109375" style="144" customWidth="1"/>
    <col min="4614" max="4614" width="7.140625" style="144" customWidth="1"/>
    <col min="4615" max="4616" width="3.5703125" style="144" customWidth="1"/>
    <col min="4617" max="4617" width="4" style="144" customWidth="1"/>
    <col min="4618" max="4618" width="4.28515625" style="144" bestFit="1" customWidth="1"/>
    <col min="4619" max="4619" width="3.5703125" style="144" customWidth="1"/>
    <col min="4620" max="4620" width="4.7109375" style="144" customWidth="1"/>
    <col min="4621" max="4622" width="0" style="144" hidden="1" customWidth="1"/>
    <col min="4623" max="4624" width="4.5703125" style="144" customWidth="1"/>
    <col min="4625" max="4625" width="4.140625" style="144" customWidth="1"/>
    <col min="4626" max="4626" width="4.28515625" style="144" customWidth="1"/>
    <col min="4627" max="4627" width="10.85546875" style="144" customWidth="1"/>
    <col min="4628" max="4628" width="10.28515625" style="144" bestFit="1" customWidth="1"/>
    <col min="4629" max="4629" width="9.140625" style="144" customWidth="1"/>
    <col min="4630" max="4631" width="0" style="144" hidden="1" customWidth="1"/>
    <col min="4632" max="4632" width="9.140625" style="144" customWidth="1"/>
    <col min="4633" max="4864" width="9.140625" style="144"/>
    <col min="4865" max="4865" width="3.7109375" style="144" customWidth="1"/>
    <col min="4866" max="4866" width="8.85546875" style="144" customWidth="1"/>
    <col min="4867" max="4867" width="12.42578125" style="144" customWidth="1"/>
    <col min="4868" max="4868" width="8.140625" style="144" bestFit="1" customWidth="1"/>
    <col min="4869" max="4869" width="7.7109375" style="144" customWidth="1"/>
    <col min="4870" max="4870" width="7.140625" style="144" customWidth="1"/>
    <col min="4871" max="4872" width="3.5703125" style="144" customWidth="1"/>
    <col min="4873" max="4873" width="4" style="144" customWidth="1"/>
    <col min="4874" max="4874" width="4.28515625" style="144" bestFit="1" customWidth="1"/>
    <col min="4875" max="4875" width="3.5703125" style="144" customWidth="1"/>
    <col min="4876" max="4876" width="4.7109375" style="144" customWidth="1"/>
    <col min="4877" max="4878" width="0" style="144" hidden="1" customWidth="1"/>
    <col min="4879" max="4880" width="4.5703125" style="144" customWidth="1"/>
    <col min="4881" max="4881" width="4.140625" style="144" customWidth="1"/>
    <col min="4882" max="4882" width="4.28515625" style="144" customWidth="1"/>
    <col min="4883" max="4883" width="10.85546875" style="144" customWidth="1"/>
    <col min="4884" max="4884" width="10.28515625" style="144" bestFit="1" customWidth="1"/>
    <col min="4885" max="4885" width="9.140625" style="144" customWidth="1"/>
    <col min="4886" max="4887" width="0" style="144" hidden="1" customWidth="1"/>
    <col min="4888" max="4888" width="9.140625" style="144" customWidth="1"/>
    <col min="4889" max="5120" width="9.140625" style="144"/>
    <col min="5121" max="5121" width="3.7109375" style="144" customWidth="1"/>
    <col min="5122" max="5122" width="8.85546875" style="144" customWidth="1"/>
    <col min="5123" max="5123" width="12.42578125" style="144" customWidth="1"/>
    <col min="5124" max="5124" width="8.140625" style="144" bestFit="1" customWidth="1"/>
    <col min="5125" max="5125" width="7.7109375" style="144" customWidth="1"/>
    <col min="5126" max="5126" width="7.140625" style="144" customWidth="1"/>
    <col min="5127" max="5128" width="3.5703125" style="144" customWidth="1"/>
    <col min="5129" max="5129" width="4" style="144" customWidth="1"/>
    <col min="5130" max="5130" width="4.28515625" style="144" bestFit="1" customWidth="1"/>
    <col min="5131" max="5131" width="3.5703125" style="144" customWidth="1"/>
    <col min="5132" max="5132" width="4.7109375" style="144" customWidth="1"/>
    <col min="5133" max="5134" width="0" style="144" hidden="1" customWidth="1"/>
    <col min="5135" max="5136" width="4.5703125" style="144" customWidth="1"/>
    <col min="5137" max="5137" width="4.140625" style="144" customWidth="1"/>
    <col min="5138" max="5138" width="4.28515625" style="144" customWidth="1"/>
    <col min="5139" max="5139" width="10.85546875" style="144" customWidth="1"/>
    <col min="5140" max="5140" width="10.28515625" style="144" bestFit="1" customWidth="1"/>
    <col min="5141" max="5141" width="9.140625" style="144" customWidth="1"/>
    <col min="5142" max="5143" width="0" style="144" hidden="1" customWidth="1"/>
    <col min="5144" max="5144" width="9.140625" style="144" customWidth="1"/>
    <col min="5145" max="5376" width="9.140625" style="144"/>
    <col min="5377" max="5377" width="3.7109375" style="144" customWidth="1"/>
    <col min="5378" max="5378" width="8.85546875" style="144" customWidth="1"/>
    <col min="5379" max="5379" width="12.42578125" style="144" customWidth="1"/>
    <col min="5380" max="5380" width="8.140625" style="144" bestFit="1" customWidth="1"/>
    <col min="5381" max="5381" width="7.7109375" style="144" customWidth="1"/>
    <col min="5382" max="5382" width="7.140625" style="144" customWidth="1"/>
    <col min="5383" max="5384" width="3.5703125" style="144" customWidth="1"/>
    <col min="5385" max="5385" width="4" style="144" customWidth="1"/>
    <col min="5386" max="5386" width="4.28515625" style="144" bestFit="1" customWidth="1"/>
    <col min="5387" max="5387" width="3.5703125" style="144" customWidth="1"/>
    <col min="5388" max="5388" width="4.7109375" style="144" customWidth="1"/>
    <col min="5389" max="5390" width="0" style="144" hidden="1" customWidth="1"/>
    <col min="5391" max="5392" width="4.5703125" style="144" customWidth="1"/>
    <col min="5393" max="5393" width="4.140625" style="144" customWidth="1"/>
    <col min="5394" max="5394" width="4.28515625" style="144" customWidth="1"/>
    <col min="5395" max="5395" width="10.85546875" style="144" customWidth="1"/>
    <col min="5396" max="5396" width="10.28515625" style="144" bestFit="1" customWidth="1"/>
    <col min="5397" max="5397" width="9.140625" style="144" customWidth="1"/>
    <col min="5398" max="5399" width="0" style="144" hidden="1" customWidth="1"/>
    <col min="5400" max="5400" width="9.140625" style="144" customWidth="1"/>
    <col min="5401" max="5632" width="9.140625" style="144"/>
    <col min="5633" max="5633" width="3.7109375" style="144" customWidth="1"/>
    <col min="5634" max="5634" width="8.85546875" style="144" customWidth="1"/>
    <col min="5635" max="5635" width="12.42578125" style="144" customWidth="1"/>
    <col min="5636" max="5636" width="8.140625" style="144" bestFit="1" customWidth="1"/>
    <col min="5637" max="5637" width="7.7109375" style="144" customWidth="1"/>
    <col min="5638" max="5638" width="7.140625" style="144" customWidth="1"/>
    <col min="5639" max="5640" width="3.5703125" style="144" customWidth="1"/>
    <col min="5641" max="5641" width="4" style="144" customWidth="1"/>
    <col min="5642" max="5642" width="4.28515625" style="144" bestFit="1" customWidth="1"/>
    <col min="5643" max="5643" width="3.5703125" style="144" customWidth="1"/>
    <col min="5644" max="5644" width="4.7109375" style="144" customWidth="1"/>
    <col min="5645" max="5646" width="0" style="144" hidden="1" customWidth="1"/>
    <col min="5647" max="5648" width="4.5703125" style="144" customWidth="1"/>
    <col min="5649" max="5649" width="4.140625" style="144" customWidth="1"/>
    <col min="5650" max="5650" width="4.28515625" style="144" customWidth="1"/>
    <col min="5651" max="5651" width="10.85546875" style="144" customWidth="1"/>
    <col min="5652" max="5652" width="10.28515625" style="144" bestFit="1" customWidth="1"/>
    <col min="5653" max="5653" width="9.140625" style="144" customWidth="1"/>
    <col min="5654" max="5655" width="0" style="144" hidden="1" customWidth="1"/>
    <col min="5656" max="5656" width="9.140625" style="144" customWidth="1"/>
    <col min="5657" max="5888" width="9.140625" style="144"/>
    <col min="5889" max="5889" width="3.7109375" style="144" customWidth="1"/>
    <col min="5890" max="5890" width="8.85546875" style="144" customWidth="1"/>
    <col min="5891" max="5891" width="12.42578125" style="144" customWidth="1"/>
    <col min="5892" max="5892" width="8.140625" style="144" bestFit="1" customWidth="1"/>
    <col min="5893" max="5893" width="7.7109375" style="144" customWidth="1"/>
    <col min="5894" max="5894" width="7.140625" style="144" customWidth="1"/>
    <col min="5895" max="5896" width="3.5703125" style="144" customWidth="1"/>
    <col min="5897" max="5897" width="4" style="144" customWidth="1"/>
    <col min="5898" max="5898" width="4.28515625" style="144" bestFit="1" customWidth="1"/>
    <col min="5899" max="5899" width="3.5703125" style="144" customWidth="1"/>
    <col min="5900" max="5900" width="4.7109375" style="144" customWidth="1"/>
    <col min="5901" max="5902" width="0" style="144" hidden="1" customWidth="1"/>
    <col min="5903" max="5904" width="4.5703125" style="144" customWidth="1"/>
    <col min="5905" max="5905" width="4.140625" style="144" customWidth="1"/>
    <col min="5906" max="5906" width="4.28515625" style="144" customWidth="1"/>
    <col min="5907" max="5907" width="10.85546875" style="144" customWidth="1"/>
    <col min="5908" max="5908" width="10.28515625" style="144" bestFit="1" customWidth="1"/>
    <col min="5909" max="5909" width="9.140625" style="144" customWidth="1"/>
    <col min="5910" max="5911" width="0" style="144" hidden="1" customWidth="1"/>
    <col min="5912" max="5912" width="9.140625" style="144" customWidth="1"/>
    <col min="5913" max="6144" width="9.140625" style="144"/>
    <col min="6145" max="6145" width="3.7109375" style="144" customWidth="1"/>
    <col min="6146" max="6146" width="8.85546875" style="144" customWidth="1"/>
    <col min="6147" max="6147" width="12.42578125" style="144" customWidth="1"/>
    <col min="6148" max="6148" width="8.140625" style="144" bestFit="1" customWidth="1"/>
    <col min="6149" max="6149" width="7.7109375" style="144" customWidth="1"/>
    <col min="6150" max="6150" width="7.140625" style="144" customWidth="1"/>
    <col min="6151" max="6152" width="3.5703125" style="144" customWidth="1"/>
    <col min="6153" max="6153" width="4" style="144" customWidth="1"/>
    <col min="6154" max="6154" width="4.28515625" style="144" bestFit="1" customWidth="1"/>
    <col min="6155" max="6155" width="3.5703125" style="144" customWidth="1"/>
    <col min="6156" max="6156" width="4.7109375" style="144" customWidth="1"/>
    <col min="6157" max="6158" width="0" style="144" hidden="1" customWidth="1"/>
    <col min="6159" max="6160" width="4.5703125" style="144" customWidth="1"/>
    <col min="6161" max="6161" width="4.140625" style="144" customWidth="1"/>
    <col min="6162" max="6162" width="4.28515625" style="144" customWidth="1"/>
    <col min="6163" max="6163" width="10.85546875" style="144" customWidth="1"/>
    <col min="6164" max="6164" width="10.28515625" style="144" bestFit="1" customWidth="1"/>
    <col min="6165" max="6165" width="9.140625" style="144" customWidth="1"/>
    <col min="6166" max="6167" width="0" style="144" hidden="1" customWidth="1"/>
    <col min="6168" max="6168" width="9.140625" style="144" customWidth="1"/>
    <col min="6169" max="6400" width="9.140625" style="144"/>
    <col min="6401" max="6401" width="3.7109375" style="144" customWidth="1"/>
    <col min="6402" max="6402" width="8.85546875" style="144" customWidth="1"/>
    <col min="6403" max="6403" width="12.42578125" style="144" customWidth="1"/>
    <col min="6404" max="6404" width="8.140625" style="144" bestFit="1" customWidth="1"/>
    <col min="6405" max="6405" width="7.7109375" style="144" customWidth="1"/>
    <col min="6406" max="6406" width="7.140625" style="144" customWidth="1"/>
    <col min="6407" max="6408" width="3.5703125" style="144" customWidth="1"/>
    <col min="6409" max="6409" width="4" style="144" customWidth="1"/>
    <col min="6410" max="6410" width="4.28515625" style="144" bestFit="1" customWidth="1"/>
    <col min="6411" max="6411" width="3.5703125" style="144" customWidth="1"/>
    <col min="6412" max="6412" width="4.7109375" style="144" customWidth="1"/>
    <col min="6413" max="6414" width="0" style="144" hidden="1" customWidth="1"/>
    <col min="6415" max="6416" width="4.5703125" style="144" customWidth="1"/>
    <col min="6417" max="6417" width="4.140625" style="144" customWidth="1"/>
    <col min="6418" max="6418" width="4.28515625" style="144" customWidth="1"/>
    <col min="6419" max="6419" width="10.85546875" style="144" customWidth="1"/>
    <col min="6420" max="6420" width="10.28515625" style="144" bestFit="1" customWidth="1"/>
    <col min="6421" max="6421" width="9.140625" style="144" customWidth="1"/>
    <col min="6422" max="6423" width="0" style="144" hidden="1" customWidth="1"/>
    <col min="6424" max="6424" width="9.140625" style="144" customWidth="1"/>
    <col min="6425" max="6656" width="9.140625" style="144"/>
    <col min="6657" max="6657" width="3.7109375" style="144" customWidth="1"/>
    <col min="6658" max="6658" width="8.85546875" style="144" customWidth="1"/>
    <col min="6659" max="6659" width="12.42578125" style="144" customWidth="1"/>
    <col min="6660" max="6660" width="8.140625" style="144" bestFit="1" customWidth="1"/>
    <col min="6661" max="6661" width="7.7109375" style="144" customWidth="1"/>
    <col min="6662" max="6662" width="7.140625" style="144" customWidth="1"/>
    <col min="6663" max="6664" width="3.5703125" style="144" customWidth="1"/>
    <col min="6665" max="6665" width="4" style="144" customWidth="1"/>
    <col min="6666" max="6666" width="4.28515625" style="144" bestFit="1" customWidth="1"/>
    <col min="6667" max="6667" width="3.5703125" style="144" customWidth="1"/>
    <col min="6668" max="6668" width="4.7109375" style="144" customWidth="1"/>
    <col min="6669" max="6670" width="0" style="144" hidden="1" customWidth="1"/>
    <col min="6671" max="6672" width="4.5703125" style="144" customWidth="1"/>
    <col min="6673" max="6673" width="4.140625" style="144" customWidth="1"/>
    <col min="6674" max="6674" width="4.28515625" style="144" customWidth="1"/>
    <col min="6675" max="6675" width="10.85546875" style="144" customWidth="1"/>
    <col min="6676" max="6676" width="10.28515625" style="144" bestFit="1" customWidth="1"/>
    <col min="6677" max="6677" width="9.140625" style="144" customWidth="1"/>
    <col min="6678" max="6679" width="0" style="144" hidden="1" customWidth="1"/>
    <col min="6680" max="6680" width="9.140625" style="144" customWidth="1"/>
    <col min="6681" max="6912" width="9.140625" style="144"/>
    <col min="6913" max="6913" width="3.7109375" style="144" customWidth="1"/>
    <col min="6914" max="6914" width="8.85546875" style="144" customWidth="1"/>
    <col min="6915" max="6915" width="12.42578125" style="144" customWidth="1"/>
    <col min="6916" max="6916" width="8.140625" style="144" bestFit="1" customWidth="1"/>
    <col min="6917" max="6917" width="7.7109375" style="144" customWidth="1"/>
    <col min="6918" max="6918" width="7.140625" style="144" customWidth="1"/>
    <col min="6919" max="6920" width="3.5703125" style="144" customWidth="1"/>
    <col min="6921" max="6921" width="4" style="144" customWidth="1"/>
    <col min="6922" max="6922" width="4.28515625" style="144" bestFit="1" customWidth="1"/>
    <col min="6923" max="6923" width="3.5703125" style="144" customWidth="1"/>
    <col min="6924" max="6924" width="4.7109375" style="144" customWidth="1"/>
    <col min="6925" max="6926" width="0" style="144" hidden="1" customWidth="1"/>
    <col min="6927" max="6928" width="4.5703125" style="144" customWidth="1"/>
    <col min="6929" max="6929" width="4.140625" style="144" customWidth="1"/>
    <col min="6930" max="6930" width="4.28515625" style="144" customWidth="1"/>
    <col min="6931" max="6931" width="10.85546875" style="144" customWidth="1"/>
    <col min="6932" max="6932" width="10.28515625" style="144" bestFit="1" customWidth="1"/>
    <col min="6933" max="6933" width="9.140625" style="144" customWidth="1"/>
    <col min="6934" max="6935" width="0" style="144" hidden="1" customWidth="1"/>
    <col min="6936" max="6936" width="9.140625" style="144" customWidth="1"/>
    <col min="6937" max="7168" width="9.140625" style="144"/>
    <col min="7169" max="7169" width="3.7109375" style="144" customWidth="1"/>
    <col min="7170" max="7170" width="8.85546875" style="144" customWidth="1"/>
    <col min="7171" max="7171" width="12.42578125" style="144" customWidth="1"/>
    <col min="7172" max="7172" width="8.140625" style="144" bestFit="1" customWidth="1"/>
    <col min="7173" max="7173" width="7.7109375" style="144" customWidth="1"/>
    <col min="7174" max="7174" width="7.140625" style="144" customWidth="1"/>
    <col min="7175" max="7176" width="3.5703125" style="144" customWidth="1"/>
    <col min="7177" max="7177" width="4" style="144" customWidth="1"/>
    <col min="7178" max="7178" width="4.28515625" style="144" bestFit="1" customWidth="1"/>
    <col min="7179" max="7179" width="3.5703125" style="144" customWidth="1"/>
    <col min="7180" max="7180" width="4.7109375" style="144" customWidth="1"/>
    <col min="7181" max="7182" width="0" style="144" hidden="1" customWidth="1"/>
    <col min="7183" max="7184" width="4.5703125" style="144" customWidth="1"/>
    <col min="7185" max="7185" width="4.140625" style="144" customWidth="1"/>
    <col min="7186" max="7186" width="4.28515625" style="144" customWidth="1"/>
    <col min="7187" max="7187" width="10.85546875" style="144" customWidth="1"/>
    <col min="7188" max="7188" width="10.28515625" style="144" bestFit="1" customWidth="1"/>
    <col min="7189" max="7189" width="9.140625" style="144" customWidth="1"/>
    <col min="7190" max="7191" width="0" style="144" hidden="1" customWidth="1"/>
    <col min="7192" max="7192" width="9.140625" style="144" customWidth="1"/>
    <col min="7193" max="7424" width="9.140625" style="144"/>
    <col min="7425" max="7425" width="3.7109375" style="144" customWidth="1"/>
    <col min="7426" max="7426" width="8.85546875" style="144" customWidth="1"/>
    <col min="7427" max="7427" width="12.42578125" style="144" customWidth="1"/>
    <col min="7428" max="7428" width="8.140625" style="144" bestFit="1" customWidth="1"/>
    <col min="7429" max="7429" width="7.7109375" style="144" customWidth="1"/>
    <col min="7430" max="7430" width="7.140625" style="144" customWidth="1"/>
    <col min="7431" max="7432" width="3.5703125" style="144" customWidth="1"/>
    <col min="7433" max="7433" width="4" style="144" customWidth="1"/>
    <col min="7434" max="7434" width="4.28515625" style="144" bestFit="1" customWidth="1"/>
    <col min="7435" max="7435" width="3.5703125" style="144" customWidth="1"/>
    <col min="7436" max="7436" width="4.7109375" style="144" customWidth="1"/>
    <col min="7437" max="7438" width="0" style="144" hidden="1" customWidth="1"/>
    <col min="7439" max="7440" width="4.5703125" style="144" customWidth="1"/>
    <col min="7441" max="7441" width="4.140625" style="144" customWidth="1"/>
    <col min="7442" max="7442" width="4.28515625" style="144" customWidth="1"/>
    <col min="7443" max="7443" width="10.85546875" style="144" customWidth="1"/>
    <col min="7444" max="7444" width="10.28515625" style="144" bestFit="1" customWidth="1"/>
    <col min="7445" max="7445" width="9.140625" style="144" customWidth="1"/>
    <col min="7446" max="7447" width="0" style="144" hidden="1" customWidth="1"/>
    <col min="7448" max="7448" width="9.140625" style="144" customWidth="1"/>
    <col min="7449" max="7680" width="9.140625" style="144"/>
    <col min="7681" max="7681" width="3.7109375" style="144" customWidth="1"/>
    <col min="7682" max="7682" width="8.85546875" style="144" customWidth="1"/>
    <col min="7683" max="7683" width="12.42578125" style="144" customWidth="1"/>
    <col min="7684" max="7684" width="8.140625" style="144" bestFit="1" customWidth="1"/>
    <col min="7685" max="7685" width="7.7109375" style="144" customWidth="1"/>
    <col min="7686" max="7686" width="7.140625" style="144" customWidth="1"/>
    <col min="7687" max="7688" width="3.5703125" style="144" customWidth="1"/>
    <col min="7689" max="7689" width="4" style="144" customWidth="1"/>
    <col min="7690" max="7690" width="4.28515625" style="144" bestFit="1" customWidth="1"/>
    <col min="7691" max="7691" width="3.5703125" style="144" customWidth="1"/>
    <col min="7692" max="7692" width="4.7109375" style="144" customWidth="1"/>
    <col min="7693" max="7694" width="0" style="144" hidden="1" customWidth="1"/>
    <col min="7695" max="7696" width="4.5703125" style="144" customWidth="1"/>
    <col min="7697" max="7697" width="4.140625" style="144" customWidth="1"/>
    <col min="7698" max="7698" width="4.28515625" style="144" customWidth="1"/>
    <col min="7699" max="7699" width="10.85546875" style="144" customWidth="1"/>
    <col min="7700" max="7700" width="10.28515625" style="144" bestFit="1" customWidth="1"/>
    <col min="7701" max="7701" width="9.140625" style="144" customWidth="1"/>
    <col min="7702" max="7703" width="0" style="144" hidden="1" customWidth="1"/>
    <col min="7704" max="7704" width="9.140625" style="144" customWidth="1"/>
    <col min="7705" max="7936" width="9.140625" style="144"/>
    <col min="7937" max="7937" width="3.7109375" style="144" customWidth="1"/>
    <col min="7938" max="7938" width="8.85546875" style="144" customWidth="1"/>
    <col min="7939" max="7939" width="12.42578125" style="144" customWidth="1"/>
    <col min="7940" max="7940" width="8.140625" style="144" bestFit="1" customWidth="1"/>
    <col min="7941" max="7941" width="7.7109375" style="144" customWidth="1"/>
    <col min="7942" max="7942" width="7.140625" style="144" customWidth="1"/>
    <col min="7943" max="7944" width="3.5703125" style="144" customWidth="1"/>
    <col min="7945" max="7945" width="4" style="144" customWidth="1"/>
    <col min="7946" max="7946" width="4.28515625" style="144" bestFit="1" customWidth="1"/>
    <col min="7947" max="7947" width="3.5703125" style="144" customWidth="1"/>
    <col min="7948" max="7948" width="4.7109375" style="144" customWidth="1"/>
    <col min="7949" max="7950" width="0" style="144" hidden="1" customWidth="1"/>
    <col min="7951" max="7952" width="4.5703125" style="144" customWidth="1"/>
    <col min="7953" max="7953" width="4.140625" style="144" customWidth="1"/>
    <col min="7954" max="7954" width="4.28515625" style="144" customWidth="1"/>
    <col min="7955" max="7955" width="10.85546875" style="144" customWidth="1"/>
    <col min="7956" max="7956" width="10.28515625" style="144" bestFit="1" customWidth="1"/>
    <col min="7957" max="7957" width="9.140625" style="144" customWidth="1"/>
    <col min="7958" max="7959" width="0" style="144" hidden="1" customWidth="1"/>
    <col min="7960" max="7960" width="9.140625" style="144" customWidth="1"/>
    <col min="7961" max="8192" width="9.140625" style="144"/>
    <col min="8193" max="8193" width="3.7109375" style="144" customWidth="1"/>
    <col min="8194" max="8194" width="8.85546875" style="144" customWidth="1"/>
    <col min="8195" max="8195" width="12.42578125" style="144" customWidth="1"/>
    <col min="8196" max="8196" width="8.140625" style="144" bestFit="1" customWidth="1"/>
    <col min="8197" max="8197" width="7.7109375" style="144" customWidth="1"/>
    <col min="8198" max="8198" width="7.140625" style="144" customWidth="1"/>
    <col min="8199" max="8200" width="3.5703125" style="144" customWidth="1"/>
    <col min="8201" max="8201" width="4" style="144" customWidth="1"/>
    <col min="8202" max="8202" width="4.28515625" style="144" bestFit="1" customWidth="1"/>
    <col min="8203" max="8203" width="3.5703125" style="144" customWidth="1"/>
    <col min="8204" max="8204" width="4.7109375" style="144" customWidth="1"/>
    <col min="8205" max="8206" width="0" style="144" hidden="1" customWidth="1"/>
    <col min="8207" max="8208" width="4.5703125" style="144" customWidth="1"/>
    <col min="8209" max="8209" width="4.140625" style="144" customWidth="1"/>
    <col min="8210" max="8210" width="4.28515625" style="144" customWidth="1"/>
    <col min="8211" max="8211" width="10.85546875" style="144" customWidth="1"/>
    <col min="8212" max="8212" width="10.28515625" style="144" bestFit="1" customWidth="1"/>
    <col min="8213" max="8213" width="9.140625" style="144" customWidth="1"/>
    <col min="8214" max="8215" width="0" style="144" hidden="1" customWidth="1"/>
    <col min="8216" max="8216" width="9.140625" style="144" customWidth="1"/>
    <col min="8217" max="8448" width="9.140625" style="144"/>
    <col min="8449" max="8449" width="3.7109375" style="144" customWidth="1"/>
    <col min="8450" max="8450" width="8.85546875" style="144" customWidth="1"/>
    <col min="8451" max="8451" width="12.42578125" style="144" customWidth="1"/>
    <col min="8452" max="8452" width="8.140625" style="144" bestFit="1" customWidth="1"/>
    <col min="8453" max="8453" width="7.7109375" style="144" customWidth="1"/>
    <col min="8454" max="8454" width="7.140625" style="144" customWidth="1"/>
    <col min="8455" max="8456" width="3.5703125" style="144" customWidth="1"/>
    <col min="8457" max="8457" width="4" style="144" customWidth="1"/>
    <col min="8458" max="8458" width="4.28515625" style="144" bestFit="1" customWidth="1"/>
    <col min="8459" max="8459" width="3.5703125" style="144" customWidth="1"/>
    <col min="8460" max="8460" width="4.7109375" style="144" customWidth="1"/>
    <col min="8461" max="8462" width="0" style="144" hidden="1" customWidth="1"/>
    <col min="8463" max="8464" width="4.5703125" style="144" customWidth="1"/>
    <col min="8465" max="8465" width="4.140625" style="144" customWidth="1"/>
    <col min="8466" max="8466" width="4.28515625" style="144" customWidth="1"/>
    <col min="8467" max="8467" width="10.85546875" style="144" customWidth="1"/>
    <col min="8468" max="8468" width="10.28515625" style="144" bestFit="1" customWidth="1"/>
    <col min="8469" max="8469" width="9.140625" style="144" customWidth="1"/>
    <col min="8470" max="8471" width="0" style="144" hidden="1" customWidth="1"/>
    <col min="8472" max="8472" width="9.140625" style="144" customWidth="1"/>
    <col min="8473" max="8704" width="9.140625" style="144"/>
    <col min="8705" max="8705" width="3.7109375" style="144" customWidth="1"/>
    <col min="8706" max="8706" width="8.85546875" style="144" customWidth="1"/>
    <col min="8707" max="8707" width="12.42578125" style="144" customWidth="1"/>
    <col min="8708" max="8708" width="8.140625" style="144" bestFit="1" customWidth="1"/>
    <col min="8709" max="8709" width="7.7109375" style="144" customWidth="1"/>
    <col min="8710" max="8710" width="7.140625" style="144" customWidth="1"/>
    <col min="8711" max="8712" width="3.5703125" style="144" customWidth="1"/>
    <col min="8713" max="8713" width="4" style="144" customWidth="1"/>
    <col min="8714" max="8714" width="4.28515625" style="144" bestFit="1" customWidth="1"/>
    <col min="8715" max="8715" width="3.5703125" style="144" customWidth="1"/>
    <col min="8716" max="8716" width="4.7109375" style="144" customWidth="1"/>
    <col min="8717" max="8718" width="0" style="144" hidden="1" customWidth="1"/>
    <col min="8719" max="8720" width="4.5703125" style="144" customWidth="1"/>
    <col min="8721" max="8721" width="4.140625" style="144" customWidth="1"/>
    <col min="8722" max="8722" width="4.28515625" style="144" customWidth="1"/>
    <col min="8723" max="8723" width="10.85546875" style="144" customWidth="1"/>
    <col min="8724" max="8724" width="10.28515625" style="144" bestFit="1" customWidth="1"/>
    <col min="8725" max="8725" width="9.140625" style="144" customWidth="1"/>
    <col min="8726" max="8727" width="0" style="144" hidden="1" customWidth="1"/>
    <col min="8728" max="8728" width="9.140625" style="144" customWidth="1"/>
    <col min="8729" max="8960" width="9.140625" style="144"/>
    <col min="8961" max="8961" width="3.7109375" style="144" customWidth="1"/>
    <col min="8962" max="8962" width="8.85546875" style="144" customWidth="1"/>
    <col min="8963" max="8963" width="12.42578125" style="144" customWidth="1"/>
    <col min="8964" max="8964" width="8.140625" style="144" bestFit="1" customWidth="1"/>
    <col min="8965" max="8965" width="7.7109375" style="144" customWidth="1"/>
    <col min="8966" max="8966" width="7.140625" style="144" customWidth="1"/>
    <col min="8967" max="8968" width="3.5703125" style="144" customWidth="1"/>
    <col min="8969" max="8969" width="4" style="144" customWidth="1"/>
    <col min="8970" max="8970" width="4.28515625" style="144" bestFit="1" customWidth="1"/>
    <col min="8971" max="8971" width="3.5703125" style="144" customWidth="1"/>
    <col min="8972" max="8972" width="4.7109375" style="144" customWidth="1"/>
    <col min="8973" max="8974" width="0" style="144" hidden="1" customWidth="1"/>
    <col min="8975" max="8976" width="4.5703125" style="144" customWidth="1"/>
    <col min="8977" max="8977" width="4.140625" style="144" customWidth="1"/>
    <col min="8978" max="8978" width="4.28515625" style="144" customWidth="1"/>
    <col min="8979" max="8979" width="10.85546875" style="144" customWidth="1"/>
    <col min="8980" max="8980" width="10.28515625" style="144" bestFit="1" customWidth="1"/>
    <col min="8981" max="8981" width="9.140625" style="144" customWidth="1"/>
    <col min="8982" max="8983" width="0" style="144" hidden="1" customWidth="1"/>
    <col min="8984" max="8984" width="9.140625" style="144" customWidth="1"/>
    <col min="8985" max="9216" width="9.140625" style="144"/>
    <col min="9217" max="9217" width="3.7109375" style="144" customWidth="1"/>
    <col min="9218" max="9218" width="8.85546875" style="144" customWidth="1"/>
    <col min="9219" max="9219" width="12.42578125" style="144" customWidth="1"/>
    <col min="9220" max="9220" width="8.140625" style="144" bestFit="1" customWidth="1"/>
    <col min="9221" max="9221" width="7.7109375" style="144" customWidth="1"/>
    <col min="9222" max="9222" width="7.140625" style="144" customWidth="1"/>
    <col min="9223" max="9224" width="3.5703125" style="144" customWidth="1"/>
    <col min="9225" max="9225" width="4" style="144" customWidth="1"/>
    <col min="9226" max="9226" width="4.28515625" style="144" bestFit="1" customWidth="1"/>
    <col min="9227" max="9227" width="3.5703125" style="144" customWidth="1"/>
    <col min="9228" max="9228" width="4.7109375" style="144" customWidth="1"/>
    <col min="9229" max="9230" width="0" style="144" hidden="1" customWidth="1"/>
    <col min="9231" max="9232" width="4.5703125" style="144" customWidth="1"/>
    <col min="9233" max="9233" width="4.140625" style="144" customWidth="1"/>
    <col min="9234" max="9234" width="4.28515625" style="144" customWidth="1"/>
    <col min="9235" max="9235" width="10.85546875" style="144" customWidth="1"/>
    <col min="9236" max="9236" width="10.28515625" style="144" bestFit="1" customWidth="1"/>
    <col min="9237" max="9237" width="9.140625" style="144" customWidth="1"/>
    <col min="9238" max="9239" width="0" style="144" hidden="1" customWidth="1"/>
    <col min="9240" max="9240" width="9.140625" style="144" customWidth="1"/>
    <col min="9241" max="9472" width="9.140625" style="144"/>
    <col min="9473" max="9473" width="3.7109375" style="144" customWidth="1"/>
    <col min="9474" max="9474" width="8.85546875" style="144" customWidth="1"/>
    <col min="9475" max="9475" width="12.42578125" style="144" customWidth="1"/>
    <col min="9476" max="9476" width="8.140625" style="144" bestFit="1" customWidth="1"/>
    <col min="9477" max="9477" width="7.7109375" style="144" customWidth="1"/>
    <col min="9478" max="9478" width="7.140625" style="144" customWidth="1"/>
    <col min="9479" max="9480" width="3.5703125" style="144" customWidth="1"/>
    <col min="9481" max="9481" width="4" style="144" customWidth="1"/>
    <col min="9482" max="9482" width="4.28515625" style="144" bestFit="1" customWidth="1"/>
    <col min="9483" max="9483" width="3.5703125" style="144" customWidth="1"/>
    <col min="9484" max="9484" width="4.7109375" style="144" customWidth="1"/>
    <col min="9485" max="9486" width="0" style="144" hidden="1" customWidth="1"/>
    <col min="9487" max="9488" width="4.5703125" style="144" customWidth="1"/>
    <col min="9489" max="9489" width="4.140625" style="144" customWidth="1"/>
    <col min="9490" max="9490" width="4.28515625" style="144" customWidth="1"/>
    <col min="9491" max="9491" width="10.85546875" style="144" customWidth="1"/>
    <col min="9492" max="9492" width="10.28515625" style="144" bestFit="1" customWidth="1"/>
    <col min="9493" max="9493" width="9.140625" style="144" customWidth="1"/>
    <col min="9494" max="9495" width="0" style="144" hidden="1" customWidth="1"/>
    <col min="9496" max="9496" width="9.140625" style="144" customWidth="1"/>
    <col min="9497" max="9728" width="9.140625" style="144"/>
    <col min="9729" max="9729" width="3.7109375" style="144" customWidth="1"/>
    <col min="9730" max="9730" width="8.85546875" style="144" customWidth="1"/>
    <col min="9731" max="9731" width="12.42578125" style="144" customWidth="1"/>
    <col min="9732" max="9732" width="8.140625" style="144" bestFit="1" customWidth="1"/>
    <col min="9733" max="9733" width="7.7109375" style="144" customWidth="1"/>
    <col min="9734" max="9734" width="7.140625" style="144" customWidth="1"/>
    <col min="9735" max="9736" width="3.5703125" style="144" customWidth="1"/>
    <col min="9737" max="9737" width="4" style="144" customWidth="1"/>
    <col min="9738" max="9738" width="4.28515625" style="144" bestFit="1" customWidth="1"/>
    <col min="9739" max="9739" width="3.5703125" style="144" customWidth="1"/>
    <col min="9740" max="9740" width="4.7109375" style="144" customWidth="1"/>
    <col min="9741" max="9742" width="0" style="144" hidden="1" customWidth="1"/>
    <col min="9743" max="9744" width="4.5703125" style="144" customWidth="1"/>
    <col min="9745" max="9745" width="4.140625" style="144" customWidth="1"/>
    <col min="9746" max="9746" width="4.28515625" style="144" customWidth="1"/>
    <col min="9747" max="9747" width="10.85546875" style="144" customWidth="1"/>
    <col min="9748" max="9748" width="10.28515625" style="144" bestFit="1" customWidth="1"/>
    <col min="9749" max="9749" width="9.140625" style="144" customWidth="1"/>
    <col min="9750" max="9751" width="0" style="144" hidden="1" customWidth="1"/>
    <col min="9752" max="9752" width="9.140625" style="144" customWidth="1"/>
    <col min="9753" max="9984" width="9.140625" style="144"/>
    <col min="9985" max="9985" width="3.7109375" style="144" customWidth="1"/>
    <col min="9986" max="9986" width="8.85546875" style="144" customWidth="1"/>
    <col min="9987" max="9987" width="12.42578125" style="144" customWidth="1"/>
    <col min="9988" max="9988" width="8.140625" style="144" bestFit="1" customWidth="1"/>
    <col min="9989" max="9989" width="7.7109375" style="144" customWidth="1"/>
    <col min="9990" max="9990" width="7.140625" style="144" customWidth="1"/>
    <col min="9991" max="9992" width="3.5703125" style="144" customWidth="1"/>
    <col min="9993" max="9993" width="4" style="144" customWidth="1"/>
    <col min="9994" max="9994" width="4.28515625" style="144" bestFit="1" customWidth="1"/>
    <col min="9995" max="9995" width="3.5703125" style="144" customWidth="1"/>
    <col min="9996" max="9996" width="4.7109375" style="144" customWidth="1"/>
    <col min="9997" max="9998" width="0" style="144" hidden="1" customWidth="1"/>
    <col min="9999" max="10000" width="4.5703125" style="144" customWidth="1"/>
    <col min="10001" max="10001" width="4.140625" style="144" customWidth="1"/>
    <col min="10002" max="10002" width="4.28515625" style="144" customWidth="1"/>
    <col min="10003" max="10003" width="10.85546875" style="144" customWidth="1"/>
    <col min="10004" max="10004" width="10.28515625" style="144" bestFit="1" customWidth="1"/>
    <col min="10005" max="10005" width="9.140625" style="144" customWidth="1"/>
    <col min="10006" max="10007" width="0" style="144" hidden="1" customWidth="1"/>
    <col min="10008" max="10008" width="9.140625" style="144" customWidth="1"/>
    <col min="10009" max="10240" width="9.140625" style="144"/>
    <col min="10241" max="10241" width="3.7109375" style="144" customWidth="1"/>
    <col min="10242" max="10242" width="8.85546875" style="144" customWidth="1"/>
    <col min="10243" max="10243" width="12.42578125" style="144" customWidth="1"/>
    <col min="10244" max="10244" width="8.140625" style="144" bestFit="1" customWidth="1"/>
    <col min="10245" max="10245" width="7.7109375" style="144" customWidth="1"/>
    <col min="10246" max="10246" width="7.140625" style="144" customWidth="1"/>
    <col min="10247" max="10248" width="3.5703125" style="144" customWidth="1"/>
    <col min="10249" max="10249" width="4" style="144" customWidth="1"/>
    <col min="10250" max="10250" width="4.28515625" style="144" bestFit="1" customWidth="1"/>
    <col min="10251" max="10251" width="3.5703125" style="144" customWidth="1"/>
    <col min="10252" max="10252" width="4.7109375" style="144" customWidth="1"/>
    <col min="10253" max="10254" width="0" style="144" hidden="1" customWidth="1"/>
    <col min="10255" max="10256" width="4.5703125" style="144" customWidth="1"/>
    <col min="10257" max="10257" width="4.140625" style="144" customWidth="1"/>
    <col min="10258" max="10258" width="4.28515625" style="144" customWidth="1"/>
    <col min="10259" max="10259" width="10.85546875" style="144" customWidth="1"/>
    <col min="10260" max="10260" width="10.28515625" style="144" bestFit="1" customWidth="1"/>
    <col min="10261" max="10261" width="9.140625" style="144" customWidth="1"/>
    <col min="10262" max="10263" width="0" style="144" hidden="1" customWidth="1"/>
    <col min="10264" max="10264" width="9.140625" style="144" customWidth="1"/>
    <col min="10265" max="10496" width="9.140625" style="144"/>
    <col min="10497" max="10497" width="3.7109375" style="144" customWidth="1"/>
    <col min="10498" max="10498" width="8.85546875" style="144" customWidth="1"/>
    <col min="10499" max="10499" width="12.42578125" style="144" customWidth="1"/>
    <col min="10500" max="10500" width="8.140625" style="144" bestFit="1" customWidth="1"/>
    <col min="10501" max="10501" width="7.7109375" style="144" customWidth="1"/>
    <col min="10502" max="10502" width="7.140625" style="144" customWidth="1"/>
    <col min="10503" max="10504" width="3.5703125" style="144" customWidth="1"/>
    <col min="10505" max="10505" width="4" style="144" customWidth="1"/>
    <col min="10506" max="10506" width="4.28515625" style="144" bestFit="1" customWidth="1"/>
    <col min="10507" max="10507" width="3.5703125" style="144" customWidth="1"/>
    <col min="10508" max="10508" width="4.7109375" style="144" customWidth="1"/>
    <col min="10509" max="10510" width="0" style="144" hidden="1" customWidth="1"/>
    <col min="10511" max="10512" width="4.5703125" style="144" customWidth="1"/>
    <col min="10513" max="10513" width="4.140625" style="144" customWidth="1"/>
    <col min="10514" max="10514" width="4.28515625" style="144" customWidth="1"/>
    <col min="10515" max="10515" width="10.85546875" style="144" customWidth="1"/>
    <col min="10516" max="10516" width="10.28515625" style="144" bestFit="1" customWidth="1"/>
    <col min="10517" max="10517" width="9.140625" style="144" customWidth="1"/>
    <col min="10518" max="10519" width="0" style="144" hidden="1" customWidth="1"/>
    <col min="10520" max="10520" width="9.140625" style="144" customWidth="1"/>
    <col min="10521" max="10752" width="9.140625" style="144"/>
    <col min="10753" max="10753" width="3.7109375" style="144" customWidth="1"/>
    <col min="10754" max="10754" width="8.85546875" style="144" customWidth="1"/>
    <col min="10755" max="10755" width="12.42578125" style="144" customWidth="1"/>
    <col min="10756" max="10756" width="8.140625" style="144" bestFit="1" customWidth="1"/>
    <col min="10757" max="10757" width="7.7109375" style="144" customWidth="1"/>
    <col min="10758" max="10758" width="7.140625" style="144" customWidth="1"/>
    <col min="10759" max="10760" width="3.5703125" style="144" customWidth="1"/>
    <col min="10761" max="10761" width="4" style="144" customWidth="1"/>
    <col min="10762" max="10762" width="4.28515625" style="144" bestFit="1" customWidth="1"/>
    <col min="10763" max="10763" width="3.5703125" style="144" customWidth="1"/>
    <col min="10764" max="10764" width="4.7109375" style="144" customWidth="1"/>
    <col min="10765" max="10766" width="0" style="144" hidden="1" customWidth="1"/>
    <col min="10767" max="10768" width="4.5703125" style="144" customWidth="1"/>
    <col min="10769" max="10769" width="4.140625" style="144" customWidth="1"/>
    <col min="10770" max="10770" width="4.28515625" style="144" customWidth="1"/>
    <col min="10771" max="10771" width="10.85546875" style="144" customWidth="1"/>
    <col min="10772" max="10772" width="10.28515625" style="144" bestFit="1" customWidth="1"/>
    <col min="10773" max="10773" width="9.140625" style="144" customWidth="1"/>
    <col min="10774" max="10775" width="0" style="144" hidden="1" customWidth="1"/>
    <col min="10776" max="10776" width="9.140625" style="144" customWidth="1"/>
    <col min="10777" max="11008" width="9.140625" style="144"/>
    <col min="11009" max="11009" width="3.7109375" style="144" customWidth="1"/>
    <col min="11010" max="11010" width="8.85546875" style="144" customWidth="1"/>
    <col min="11011" max="11011" width="12.42578125" style="144" customWidth="1"/>
    <col min="11012" max="11012" width="8.140625" style="144" bestFit="1" customWidth="1"/>
    <col min="11013" max="11013" width="7.7109375" style="144" customWidth="1"/>
    <col min="11014" max="11014" width="7.140625" style="144" customWidth="1"/>
    <col min="11015" max="11016" width="3.5703125" style="144" customWidth="1"/>
    <col min="11017" max="11017" width="4" style="144" customWidth="1"/>
    <col min="11018" max="11018" width="4.28515625" style="144" bestFit="1" customWidth="1"/>
    <col min="11019" max="11019" width="3.5703125" style="144" customWidth="1"/>
    <col min="11020" max="11020" width="4.7109375" style="144" customWidth="1"/>
    <col min="11021" max="11022" width="0" style="144" hidden="1" customWidth="1"/>
    <col min="11023" max="11024" width="4.5703125" style="144" customWidth="1"/>
    <col min="11025" max="11025" width="4.140625" style="144" customWidth="1"/>
    <col min="11026" max="11026" width="4.28515625" style="144" customWidth="1"/>
    <col min="11027" max="11027" width="10.85546875" style="144" customWidth="1"/>
    <col min="11028" max="11028" width="10.28515625" style="144" bestFit="1" customWidth="1"/>
    <col min="11029" max="11029" width="9.140625" style="144" customWidth="1"/>
    <col min="11030" max="11031" width="0" style="144" hidden="1" customWidth="1"/>
    <col min="11032" max="11032" width="9.140625" style="144" customWidth="1"/>
    <col min="11033" max="11264" width="9.140625" style="144"/>
    <col min="11265" max="11265" width="3.7109375" style="144" customWidth="1"/>
    <col min="11266" max="11266" width="8.85546875" style="144" customWidth="1"/>
    <col min="11267" max="11267" width="12.42578125" style="144" customWidth="1"/>
    <col min="11268" max="11268" width="8.140625" style="144" bestFit="1" customWidth="1"/>
    <col min="11269" max="11269" width="7.7109375" style="144" customWidth="1"/>
    <col min="11270" max="11270" width="7.140625" style="144" customWidth="1"/>
    <col min="11271" max="11272" width="3.5703125" style="144" customWidth="1"/>
    <col min="11273" max="11273" width="4" style="144" customWidth="1"/>
    <col min="11274" max="11274" width="4.28515625" style="144" bestFit="1" customWidth="1"/>
    <col min="11275" max="11275" width="3.5703125" style="144" customWidth="1"/>
    <col min="11276" max="11276" width="4.7109375" style="144" customWidth="1"/>
    <col min="11277" max="11278" width="0" style="144" hidden="1" customWidth="1"/>
    <col min="11279" max="11280" width="4.5703125" style="144" customWidth="1"/>
    <col min="11281" max="11281" width="4.140625" style="144" customWidth="1"/>
    <col min="11282" max="11282" width="4.28515625" style="144" customWidth="1"/>
    <col min="11283" max="11283" width="10.85546875" style="144" customWidth="1"/>
    <col min="11284" max="11284" width="10.28515625" style="144" bestFit="1" customWidth="1"/>
    <col min="11285" max="11285" width="9.140625" style="144" customWidth="1"/>
    <col min="11286" max="11287" width="0" style="144" hidden="1" customWidth="1"/>
    <col min="11288" max="11288" width="9.140625" style="144" customWidth="1"/>
    <col min="11289" max="11520" width="9.140625" style="144"/>
    <col min="11521" max="11521" width="3.7109375" style="144" customWidth="1"/>
    <col min="11522" max="11522" width="8.85546875" style="144" customWidth="1"/>
    <col min="11523" max="11523" width="12.42578125" style="144" customWidth="1"/>
    <col min="11524" max="11524" width="8.140625" style="144" bestFit="1" customWidth="1"/>
    <col min="11525" max="11525" width="7.7109375" style="144" customWidth="1"/>
    <col min="11526" max="11526" width="7.140625" style="144" customWidth="1"/>
    <col min="11527" max="11528" width="3.5703125" style="144" customWidth="1"/>
    <col min="11529" max="11529" width="4" style="144" customWidth="1"/>
    <col min="11530" max="11530" width="4.28515625" style="144" bestFit="1" customWidth="1"/>
    <col min="11531" max="11531" width="3.5703125" style="144" customWidth="1"/>
    <col min="11532" max="11532" width="4.7109375" style="144" customWidth="1"/>
    <col min="11533" max="11534" width="0" style="144" hidden="1" customWidth="1"/>
    <col min="11535" max="11536" width="4.5703125" style="144" customWidth="1"/>
    <col min="11537" max="11537" width="4.140625" style="144" customWidth="1"/>
    <col min="11538" max="11538" width="4.28515625" style="144" customWidth="1"/>
    <col min="11539" max="11539" width="10.85546875" style="144" customWidth="1"/>
    <col min="11540" max="11540" width="10.28515625" style="144" bestFit="1" customWidth="1"/>
    <col min="11541" max="11541" width="9.140625" style="144" customWidth="1"/>
    <col min="11542" max="11543" width="0" style="144" hidden="1" customWidth="1"/>
    <col min="11544" max="11544" width="9.140625" style="144" customWidth="1"/>
    <col min="11545" max="11776" width="9.140625" style="144"/>
    <col min="11777" max="11777" width="3.7109375" style="144" customWidth="1"/>
    <col min="11778" max="11778" width="8.85546875" style="144" customWidth="1"/>
    <col min="11779" max="11779" width="12.42578125" style="144" customWidth="1"/>
    <col min="11780" max="11780" width="8.140625" style="144" bestFit="1" customWidth="1"/>
    <col min="11781" max="11781" width="7.7109375" style="144" customWidth="1"/>
    <col min="11782" max="11782" width="7.140625" style="144" customWidth="1"/>
    <col min="11783" max="11784" width="3.5703125" style="144" customWidth="1"/>
    <col min="11785" max="11785" width="4" style="144" customWidth="1"/>
    <col min="11786" max="11786" width="4.28515625" style="144" bestFit="1" customWidth="1"/>
    <col min="11787" max="11787" width="3.5703125" style="144" customWidth="1"/>
    <col min="11788" max="11788" width="4.7109375" style="144" customWidth="1"/>
    <col min="11789" max="11790" width="0" style="144" hidden="1" customWidth="1"/>
    <col min="11791" max="11792" width="4.5703125" style="144" customWidth="1"/>
    <col min="11793" max="11793" width="4.140625" style="144" customWidth="1"/>
    <col min="11794" max="11794" width="4.28515625" style="144" customWidth="1"/>
    <col min="11795" max="11795" width="10.85546875" style="144" customWidth="1"/>
    <col min="11796" max="11796" width="10.28515625" style="144" bestFit="1" customWidth="1"/>
    <col min="11797" max="11797" width="9.140625" style="144" customWidth="1"/>
    <col min="11798" max="11799" width="0" style="144" hidden="1" customWidth="1"/>
    <col min="11800" max="11800" width="9.140625" style="144" customWidth="1"/>
    <col min="11801" max="12032" width="9.140625" style="144"/>
    <col min="12033" max="12033" width="3.7109375" style="144" customWidth="1"/>
    <col min="12034" max="12034" width="8.85546875" style="144" customWidth="1"/>
    <col min="12035" max="12035" width="12.42578125" style="144" customWidth="1"/>
    <col min="12036" max="12036" width="8.140625" style="144" bestFit="1" customWidth="1"/>
    <col min="12037" max="12037" width="7.7109375" style="144" customWidth="1"/>
    <col min="12038" max="12038" width="7.140625" style="144" customWidth="1"/>
    <col min="12039" max="12040" width="3.5703125" style="144" customWidth="1"/>
    <col min="12041" max="12041" width="4" style="144" customWidth="1"/>
    <col min="12042" max="12042" width="4.28515625" style="144" bestFit="1" customWidth="1"/>
    <col min="12043" max="12043" width="3.5703125" style="144" customWidth="1"/>
    <col min="12044" max="12044" width="4.7109375" style="144" customWidth="1"/>
    <col min="12045" max="12046" width="0" style="144" hidden="1" customWidth="1"/>
    <col min="12047" max="12048" width="4.5703125" style="144" customWidth="1"/>
    <col min="12049" max="12049" width="4.140625" style="144" customWidth="1"/>
    <col min="12050" max="12050" width="4.28515625" style="144" customWidth="1"/>
    <col min="12051" max="12051" width="10.85546875" style="144" customWidth="1"/>
    <col min="12052" max="12052" width="10.28515625" style="144" bestFit="1" customWidth="1"/>
    <col min="12053" max="12053" width="9.140625" style="144" customWidth="1"/>
    <col min="12054" max="12055" width="0" style="144" hidden="1" customWidth="1"/>
    <col min="12056" max="12056" width="9.140625" style="144" customWidth="1"/>
    <col min="12057" max="12288" width="9.140625" style="144"/>
    <col min="12289" max="12289" width="3.7109375" style="144" customWidth="1"/>
    <col min="12290" max="12290" width="8.85546875" style="144" customWidth="1"/>
    <col min="12291" max="12291" width="12.42578125" style="144" customWidth="1"/>
    <col min="12292" max="12292" width="8.140625" style="144" bestFit="1" customWidth="1"/>
    <col min="12293" max="12293" width="7.7109375" style="144" customWidth="1"/>
    <col min="12294" max="12294" width="7.140625" style="144" customWidth="1"/>
    <col min="12295" max="12296" width="3.5703125" style="144" customWidth="1"/>
    <col min="12297" max="12297" width="4" style="144" customWidth="1"/>
    <col min="12298" max="12298" width="4.28515625" style="144" bestFit="1" customWidth="1"/>
    <col min="12299" max="12299" width="3.5703125" style="144" customWidth="1"/>
    <col min="12300" max="12300" width="4.7109375" style="144" customWidth="1"/>
    <col min="12301" max="12302" width="0" style="144" hidden="1" customWidth="1"/>
    <col min="12303" max="12304" width="4.5703125" style="144" customWidth="1"/>
    <col min="12305" max="12305" width="4.140625" style="144" customWidth="1"/>
    <col min="12306" max="12306" width="4.28515625" style="144" customWidth="1"/>
    <col min="12307" max="12307" width="10.85546875" style="144" customWidth="1"/>
    <col min="12308" max="12308" width="10.28515625" style="144" bestFit="1" customWidth="1"/>
    <col min="12309" max="12309" width="9.140625" style="144" customWidth="1"/>
    <col min="12310" max="12311" width="0" style="144" hidden="1" customWidth="1"/>
    <col min="12312" max="12312" width="9.140625" style="144" customWidth="1"/>
    <col min="12313" max="12544" width="9.140625" style="144"/>
    <col min="12545" max="12545" width="3.7109375" style="144" customWidth="1"/>
    <col min="12546" max="12546" width="8.85546875" style="144" customWidth="1"/>
    <col min="12547" max="12547" width="12.42578125" style="144" customWidth="1"/>
    <col min="12548" max="12548" width="8.140625" style="144" bestFit="1" customWidth="1"/>
    <col min="12549" max="12549" width="7.7109375" style="144" customWidth="1"/>
    <col min="12550" max="12550" width="7.140625" style="144" customWidth="1"/>
    <col min="12551" max="12552" width="3.5703125" style="144" customWidth="1"/>
    <col min="12553" max="12553" width="4" style="144" customWidth="1"/>
    <col min="12554" max="12554" width="4.28515625" style="144" bestFit="1" customWidth="1"/>
    <col min="12555" max="12555" width="3.5703125" style="144" customWidth="1"/>
    <col min="12556" max="12556" width="4.7109375" style="144" customWidth="1"/>
    <col min="12557" max="12558" width="0" style="144" hidden="1" customWidth="1"/>
    <col min="12559" max="12560" width="4.5703125" style="144" customWidth="1"/>
    <col min="12561" max="12561" width="4.140625" style="144" customWidth="1"/>
    <col min="12562" max="12562" width="4.28515625" style="144" customWidth="1"/>
    <col min="12563" max="12563" width="10.85546875" style="144" customWidth="1"/>
    <col min="12564" max="12564" width="10.28515625" style="144" bestFit="1" customWidth="1"/>
    <col min="12565" max="12565" width="9.140625" style="144" customWidth="1"/>
    <col min="12566" max="12567" width="0" style="144" hidden="1" customWidth="1"/>
    <col min="12568" max="12568" width="9.140625" style="144" customWidth="1"/>
    <col min="12569" max="12800" width="9.140625" style="144"/>
    <col min="12801" max="12801" width="3.7109375" style="144" customWidth="1"/>
    <col min="12802" max="12802" width="8.85546875" style="144" customWidth="1"/>
    <col min="12803" max="12803" width="12.42578125" style="144" customWidth="1"/>
    <col min="12804" max="12804" width="8.140625" style="144" bestFit="1" customWidth="1"/>
    <col min="12805" max="12805" width="7.7109375" style="144" customWidth="1"/>
    <col min="12806" max="12806" width="7.140625" style="144" customWidth="1"/>
    <col min="12807" max="12808" width="3.5703125" style="144" customWidth="1"/>
    <col min="12809" max="12809" width="4" style="144" customWidth="1"/>
    <col min="12810" max="12810" width="4.28515625" style="144" bestFit="1" customWidth="1"/>
    <col min="12811" max="12811" width="3.5703125" style="144" customWidth="1"/>
    <col min="12812" max="12812" width="4.7109375" style="144" customWidth="1"/>
    <col min="12813" max="12814" width="0" style="144" hidden="1" customWidth="1"/>
    <col min="12815" max="12816" width="4.5703125" style="144" customWidth="1"/>
    <col min="12817" max="12817" width="4.140625" style="144" customWidth="1"/>
    <col min="12818" max="12818" width="4.28515625" style="144" customWidth="1"/>
    <col min="12819" max="12819" width="10.85546875" style="144" customWidth="1"/>
    <col min="12820" max="12820" width="10.28515625" style="144" bestFit="1" customWidth="1"/>
    <col min="12821" max="12821" width="9.140625" style="144" customWidth="1"/>
    <col min="12822" max="12823" width="0" style="144" hidden="1" customWidth="1"/>
    <col min="12824" max="12824" width="9.140625" style="144" customWidth="1"/>
    <col min="12825" max="13056" width="9.140625" style="144"/>
    <col min="13057" max="13057" width="3.7109375" style="144" customWidth="1"/>
    <col min="13058" max="13058" width="8.85546875" style="144" customWidth="1"/>
    <col min="13059" max="13059" width="12.42578125" style="144" customWidth="1"/>
    <col min="13060" max="13060" width="8.140625" style="144" bestFit="1" customWidth="1"/>
    <col min="13061" max="13061" width="7.7109375" style="144" customWidth="1"/>
    <col min="13062" max="13062" width="7.140625" style="144" customWidth="1"/>
    <col min="13063" max="13064" width="3.5703125" style="144" customWidth="1"/>
    <col min="13065" max="13065" width="4" style="144" customWidth="1"/>
    <col min="13066" max="13066" width="4.28515625" style="144" bestFit="1" customWidth="1"/>
    <col min="13067" max="13067" width="3.5703125" style="144" customWidth="1"/>
    <col min="13068" max="13068" width="4.7109375" style="144" customWidth="1"/>
    <col min="13069" max="13070" width="0" style="144" hidden="1" customWidth="1"/>
    <col min="13071" max="13072" width="4.5703125" style="144" customWidth="1"/>
    <col min="13073" max="13073" width="4.140625" style="144" customWidth="1"/>
    <col min="13074" max="13074" width="4.28515625" style="144" customWidth="1"/>
    <col min="13075" max="13075" width="10.85546875" style="144" customWidth="1"/>
    <col min="13076" max="13076" width="10.28515625" style="144" bestFit="1" customWidth="1"/>
    <col min="13077" max="13077" width="9.140625" style="144" customWidth="1"/>
    <col min="13078" max="13079" width="0" style="144" hidden="1" customWidth="1"/>
    <col min="13080" max="13080" width="9.140625" style="144" customWidth="1"/>
    <col min="13081" max="13312" width="9.140625" style="144"/>
    <col min="13313" max="13313" width="3.7109375" style="144" customWidth="1"/>
    <col min="13314" max="13314" width="8.85546875" style="144" customWidth="1"/>
    <col min="13315" max="13315" width="12.42578125" style="144" customWidth="1"/>
    <col min="13316" max="13316" width="8.140625" style="144" bestFit="1" customWidth="1"/>
    <col min="13317" max="13317" width="7.7109375" style="144" customWidth="1"/>
    <col min="13318" max="13318" width="7.140625" style="144" customWidth="1"/>
    <col min="13319" max="13320" width="3.5703125" style="144" customWidth="1"/>
    <col min="13321" max="13321" width="4" style="144" customWidth="1"/>
    <col min="13322" max="13322" width="4.28515625" style="144" bestFit="1" customWidth="1"/>
    <col min="13323" max="13323" width="3.5703125" style="144" customWidth="1"/>
    <col min="13324" max="13324" width="4.7109375" style="144" customWidth="1"/>
    <col min="13325" max="13326" width="0" style="144" hidden="1" customWidth="1"/>
    <col min="13327" max="13328" width="4.5703125" style="144" customWidth="1"/>
    <col min="13329" max="13329" width="4.140625" style="144" customWidth="1"/>
    <col min="13330" max="13330" width="4.28515625" style="144" customWidth="1"/>
    <col min="13331" max="13331" width="10.85546875" style="144" customWidth="1"/>
    <col min="13332" max="13332" width="10.28515625" style="144" bestFit="1" customWidth="1"/>
    <col min="13333" max="13333" width="9.140625" style="144" customWidth="1"/>
    <col min="13334" max="13335" width="0" style="144" hidden="1" customWidth="1"/>
    <col min="13336" max="13336" width="9.140625" style="144" customWidth="1"/>
    <col min="13337" max="13568" width="9.140625" style="144"/>
    <col min="13569" max="13569" width="3.7109375" style="144" customWidth="1"/>
    <col min="13570" max="13570" width="8.85546875" style="144" customWidth="1"/>
    <col min="13571" max="13571" width="12.42578125" style="144" customWidth="1"/>
    <col min="13572" max="13572" width="8.140625" style="144" bestFit="1" customWidth="1"/>
    <col min="13573" max="13573" width="7.7109375" style="144" customWidth="1"/>
    <col min="13574" max="13574" width="7.140625" style="144" customWidth="1"/>
    <col min="13575" max="13576" width="3.5703125" style="144" customWidth="1"/>
    <col min="13577" max="13577" width="4" style="144" customWidth="1"/>
    <col min="13578" max="13578" width="4.28515625" style="144" bestFit="1" customWidth="1"/>
    <col min="13579" max="13579" width="3.5703125" style="144" customWidth="1"/>
    <col min="13580" max="13580" width="4.7109375" style="144" customWidth="1"/>
    <col min="13581" max="13582" width="0" style="144" hidden="1" customWidth="1"/>
    <col min="13583" max="13584" width="4.5703125" style="144" customWidth="1"/>
    <col min="13585" max="13585" width="4.140625" style="144" customWidth="1"/>
    <col min="13586" max="13586" width="4.28515625" style="144" customWidth="1"/>
    <col min="13587" max="13587" width="10.85546875" style="144" customWidth="1"/>
    <col min="13588" max="13588" width="10.28515625" style="144" bestFit="1" customWidth="1"/>
    <col min="13589" max="13589" width="9.140625" style="144" customWidth="1"/>
    <col min="13590" max="13591" width="0" style="144" hidden="1" customWidth="1"/>
    <col min="13592" max="13592" width="9.140625" style="144" customWidth="1"/>
    <col min="13593" max="13824" width="9.140625" style="144"/>
    <col min="13825" max="13825" width="3.7109375" style="144" customWidth="1"/>
    <col min="13826" max="13826" width="8.85546875" style="144" customWidth="1"/>
    <col min="13827" max="13827" width="12.42578125" style="144" customWidth="1"/>
    <col min="13828" max="13828" width="8.140625" style="144" bestFit="1" customWidth="1"/>
    <col min="13829" max="13829" width="7.7109375" style="144" customWidth="1"/>
    <col min="13830" max="13830" width="7.140625" style="144" customWidth="1"/>
    <col min="13831" max="13832" width="3.5703125" style="144" customWidth="1"/>
    <col min="13833" max="13833" width="4" style="144" customWidth="1"/>
    <col min="13834" max="13834" width="4.28515625" style="144" bestFit="1" customWidth="1"/>
    <col min="13835" max="13835" width="3.5703125" style="144" customWidth="1"/>
    <col min="13836" max="13836" width="4.7109375" style="144" customWidth="1"/>
    <col min="13837" max="13838" width="0" style="144" hidden="1" customWidth="1"/>
    <col min="13839" max="13840" width="4.5703125" style="144" customWidth="1"/>
    <col min="13841" max="13841" width="4.140625" style="144" customWidth="1"/>
    <col min="13842" max="13842" width="4.28515625" style="144" customWidth="1"/>
    <col min="13843" max="13843" width="10.85546875" style="144" customWidth="1"/>
    <col min="13844" max="13844" width="10.28515625" style="144" bestFit="1" customWidth="1"/>
    <col min="13845" max="13845" width="9.140625" style="144" customWidth="1"/>
    <col min="13846" max="13847" width="0" style="144" hidden="1" customWidth="1"/>
    <col min="13848" max="13848" width="9.140625" style="144" customWidth="1"/>
    <col min="13849" max="14080" width="9.140625" style="144"/>
    <col min="14081" max="14081" width="3.7109375" style="144" customWidth="1"/>
    <col min="14082" max="14082" width="8.85546875" style="144" customWidth="1"/>
    <col min="14083" max="14083" width="12.42578125" style="144" customWidth="1"/>
    <col min="14084" max="14084" width="8.140625" style="144" bestFit="1" customWidth="1"/>
    <col min="14085" max="14085" width="7.7109375" style="144" customWidth="1"/>
    <col min="14086" max="14086" width="7.140625" style="144" customWidth="1"/>
    <col min="14087" max="14088" width="3.5703125" style="144" customWidth="1"/>
    <col min="14089" max="14089" width="4" style="144" customWidth="1"/>
    <col min="14090" max="14090" width="4.28515625" style="144" bestFit="1" customWidth="1"/>
    <col min="14091" max="14091" width="3.5703125" style="144" customWidth="1"/>
    <col min="14092" max="14092" width="4.7109375" style="144" customWidth="1"/>
    <col min="14093" max="14094" width="0" style="144" hidden="1" customWidth="1"/>
    <col min="14095" max="14096" width="4.5703125" style="144" customWidth="1"/>
    <col min="14097" max="14097" width="4.140625" style="144" customWidth="1"/>
    <col min="14098" max="14098" width="4.28515625" style="144" customWidth="1"/>
    <col min="14099" max="14099" width="10.85546875" style="144" customWidth="1"/>
    <col min="14100" max="14100" width="10.28515625" style="144" bestFit="1" customWidth="1"/>
    <col min="14101" max="14101" width="9.140625" style="144" customWidth="1"/>
    <col min="14102" max="14103" width="0" style="144" hidden="1" customWidth="1"/>
    <col min="14104" max="14104" width="9.140625" style="144" customWidth="1"/>
    <col min="14105" max="14336" width="9.140625" style="144"/>
    <col min="14337" max="14337" width="3.7109375" style="144" customWidth="1"/>
    <col min="14338" max="14338" width="8.85546875" style="144" customWidth="1"/>
    <col min="14339" max="14339" width="12.42578125" style="144" customWidth="1"/>
    <col min="14340" max="14340" width="8.140625" style="144" bestFit="1" customWidth="1"/>
    <col min="14341" max="14341" width="7.7109375" style="144" customWidth="1"/>
    <col min="14342" max="14342" width="7.140625" style="144" customWidth="1"/>
    <col min="14343" max="14344" width="3.5703125" style="144" customWidth="1"/>
    <col min="14345" max="14345" width="4" style="144" customWidth="1"/>
    <col min="14346" max="14346" width="4.28515625" style="144" bestFit="1" customWidth="1"/>
    <col min="14347" max="14347" width="3.5703125" style="144" customWidth="1"/>
    <col min="14348" max="14348" width="4.7109375" style="144" customWidth="1"/>
    <col min="14349" max="14350" width="0" style="144" hidden="1" customWidth="1"/>
    <col min="14351" max="14352" width="4.5703125" style="144" customWidth="1"/>
    <col min="14353" max="14353" width="4.140625" style="144" customWidth="1"/>
    <col min="14354" max="14354" width="4.28515625" style="144" customWidth="1"/>
    <col min="14355" max="14355" width="10.85546875" style="144" customWidth="1"/>
    <col min="14356" max="14356" width="10.28515625" style="144" bestFit="1" customWidth="1"/>
    <col min="14357" max="14357" width="9.140625" style="144" customWidth="1"/>
    <col min="14358" max="14359" width="0" style="144" hidden="1" customWidth="1"/>
    <col min="14360" max="14360" width="9.140625" style="144" customWidth="1"/>
    <col min="14361" max="14592" width="9.140625" style="144"/>
    <col min="14593" max="14593" width="3.7109375" style="144" customWidth="1"/>
    <col min="14594" max="14594" width="8.85546875" style="144" customWidth="1"/>
    <col min="14595" max="14595" width="12.42578125" style="144" customWidth="1"/>
    <col min="14596" max="14596" width="8.140625" style="144" bestFit="1" customWidth="1"/>
    <col min="14597" max="14597" width="7.7109375" style="144" customWidth="1"/>
    <col min="14598" max="14598" width="7.140625" style="144" customWidth="1"/>
    <col min="14599" max="14600" width="3.5703125" style="144" customWidth="1"/>
    <col min="14601" max="14601" width="4" style="144" customWidth="1"/>
    <col min="14602" max="14602" width="4.28515625" style="144" bestFit="1" customWidth="1"/>
    <col min="14603" max="14603" width="3.5703125" style="144" customWidth="1"/>
    <col min="14604" max="14604" width="4.7109375" style="144" customWidth="1"/>
    <col min="14605" max="14606" width="0" style="144" hidden="1" customWidth="1"/>
    <col min="14607" max="14608" width="4.5703125" style="144" customWidth="1"/>
    <col min="14609" max="14609" width="4.140625" style="144" customWidth="1"/>
    <col min="14610" max="14610" width="4.28515625" style="144" customWidth="1"/>
    <col min="14611" max="14611" width="10.85546875" style="144" customWidth="1"/>
    <col min="14612" max="14612" width="10.28515625" style="144" bestFit="1" customWidth="1"/>
    <col min="14613" max="14613" width="9.140625" style="144" customWidth="1"/>
    <col min="14614" max="14615" width="0" style="144" hidden="1" customWidth="1"/>
    <col min="14616" max="14616" width="9.140625" style="144" customWidth="1"/>
    <col min="14617" max="14848" width="9.140625" style="144"/>
    <col min="14849" max="14849" width="3.7109375" style="144" customWidth="1"/>
    <col min="14850" max="14850" width="8.85546875" style="144" customWidth="1"/>
    <col min="14851" max="14851" width="12.42578125" style="144" customWidth="1"/>
    <col min="14852" max="14852" width="8.140625" style="144" bestFit="1" customWidth="1"/>
    <col min="14853" max="14853" width="7.7109375" style="144" customWidth="1"/>
    <col min="14854" max="14854" width="7.140625" style="144" customWidth="1"/>
    <col min="14855" max="14856" width="3.5703125" style="144" customWidth="1"/>
    <col min="14857" max="14857" width="4" style="144" customWidth="1"/>
    <col min="14858" max="14858" width="4.28515625" style="144" bestFit="1" customWidth="1"/>
    <col min="14859" max="14859" width="3.5703125" style="144" customWidth="1"/>
    <col min="14860" max="14860" width="4.7109375" style="144" customWidth="1"/>
    <col min="14861" max="14862" width="0" style="144" hidden="1" customWidth="1"/>
    <col min="14863" max="14864" width="4.5703125" style="144" customWidth="1"/>
    <col min="14865" max="14865" width="4.140625" style="144" customWidth="1"/>
    <col min="14866" max="14866" width="4.28515625" style="144" customWidth="1"/>
    <col min="14867" max="14867" width="10.85546875" style="144" customWidth="1"/>
    <col min="14868" max="14868" width="10.28515625" style="144" bestFit="1" customWidth="1"/>
    <col min="14869" max="14869" width="9.140625" style="144" customWidth="1"/>
    <col min="14870" max="14871" width="0" style="144" hidden="1" customWidth="1"/>
    <col min="14872" max="14872" width="9.140625" style="144" customWidth="1"/>
    <col min="14873" max="15104" width="9.140625" style="144"/>
    <col min="15105" max="15105" width="3.7109375" style="144" customWidth="1"/>
    <col min="15106" max="15106" width="8.85546875" style="144" customWidth="1"/>
    <col min="15107" max="15107" width="12.42578125" style="144" customWidth="1"/>
    <col min="15108" max="15108" width="8.140625" style="144" bestFit="1" customWidth="1"/>
    <col min="15109" max="15109" width="7.7109375" style="144" customWidth="1"/>
    <col min="15110" max="15110" width="7.140625" style="144" customWidth="1"/>
    <col min="15111" max="15112" width="3.5703125" style="144" customWidth="1"/>
    <col min="15113" max="15113" width="4" style="144" customWidth="1"/>
    <col min="15114" max="15114" width="4.28515625" style="144" bestFit="1" customWidth="1"/>
    <col min="15115" max="15115" width="3.5703125" style="144" customWidth="1"/>
    <col min="15116" max="15116" width="4.7109375" style="144" customWidth="1"/>
    <col min="15117" max="15118" width="0" style="144" hidden="1" customWidth="1"/>
    <col min="15119" max="15120" width="4.5703125" style="144" customWidth="1"/>
    <col min="15121" max="15121" width="4.140625" style="144" customWidth="1"/>
    <col min="15122" max="15122" width="4.28515625" style="144" customWidth="1"/>
    <col min="15123" max="15123" width="10.85546875" style="144" customWidth="1"/>
    <col min="15124" max="15124" width="10.28515625" style="144" bestFit="1" customWidth="1"/>
    <col min="15125" max="15125" width="9.140625" style="144" customWidth="1"/>
    <col min="15126" max="15127" width="0" style="144" hidden="1" customWidth="1"/>
    <col min="15128" max="15128" width="9.140625" style="144" customWidth="1"/>
    <col min="15129" max="15360" width="9.140625" style="144"/>
    <col min="15361" max="15361" width="3.7109375" style="144" customWidth="1"/>
    <col min="15362" max="15362" width="8.85546875" style="144" customWidth="1"/>
    <col min="15363" max="15363" width="12.42578125" style="144" customWidth="1"/>
    <col min="15364" max="15364" width="8.140625" style="144" bestFit="1" customWidth="1"/>
    <col min="15365" max="15365" width="7.7109375" style="144" customWidth="1"/>
    <col min="15366" max="15366" width="7.140625" style="144" customWidth="1"/>
    <col min="15367" max="15368" width="3.5703125" style="144" customWidth="1"/>
    <col min="15369" max="15369" width="4" style="144" customWidth="1"/>
    <col min="15370" max="15370" width="4.28515625" style="144" bestFit="1" customWidth="1"/>
    <col min="15371" max="15371" width="3.5703125" style="144" customWidth="1"/>
    <col min="15372" max="15372" width="4.7109375" style="144" customWidth="1"/>
    <col min="15373" max="15374" width="0" style="144" hidden="1" customWidth="1"/>
    <col min="15375" max="15376" width="4.5703125" style="144" customWidth="1"/>
    <col min="15377" max="15377" width="4.140625" style="144" customWidth="1"/>
    <col min="15378" max="15378" width="4.28515625" style="144" customWidth="1"/>
    <col min="15379" max="15379" width="10.85546875" style="144" customWidth="1"/>
    <col min="15380" max="15380" width="10.28515625" style="144" bestFit="1" customWidth="1"/>
    <col min="15381" max="15381" width="9.140625" style="144" customWidth="1"/>
    <col min="15382" max="15383" width="0" style="144" hidden="1" customWidth="1"/>
    <col min="15384" max="15384" width="9.140625" style="144" customWidth="1"/>
    <col min="15385" max="15616" width="9.140625" style="144"/>
    <col min="15617" max="15617" width="3.7109375" style="144" customWidth="1"/>
    <col min="15618" max="15618" width="8.85546875" style="144" customWidth="1"/>
    <col min="15619" max="15619" width="12.42578125" style="144" customWidth="1"/>
    <col min="15620" max="15620" width="8.140625" style="144" bestFit="1" customWidth="1"/>
    <col min="15621" max="15621" width="7.7109375" style="144" customWidth="1"/>
    <col min="15622" max="15622" width="7.140625" style="144" customWidth="1"/>
    <col min="15623" max="15624" width="3.5703125" style="144" customWidth="1"/>
    <col min="15625" max="15625" width="4" style="144" customWidth="1"/>
    <col min="15626" max="15626" width="4.28515625" style="144" bestFit="1" customWidth="1"/>
    <col min="15627" max="15627" width="3.5703125" style="144" customWidth="1"/>
    <col min="15628" max="15628" width="4.7109375" style="144" customWidth="1"/>
    <col min="15629" max="15630" width="0" style="144" hidden="1" customWidth="1"/>
    <col min="15631" max="15632" width="4.5703125" style="144" customWidth="1"/>
    <col min="15633" max="15633" width="4.140625" style="144" customWidth="1"/>
    <col min="15634" max="15634" width="4.28515625" style="144" customWidth="1"/>
    <col min="15635" max="15635" width="10.85546875" style="144" customWidth="1"/>
    <col min="15636" max="15636" width="10.28515625" style="144" bestFit="1" customWidth="1"/>
    <col min="15637" max="15637" width="9.140625" style="144" customWidth="1"/>
    <col min="15638" max="15639" width="0" style="144" hidden="1" customWidth="1"/>
    <col min="15640" max="15640" width="9.140625" style="144" customWidth="1"/>
    <col min="15641" max="15872" width="9.140625" style="144"/>
    <col min="15873" max="15873" width="3.7109375" style="144" customWidth="1"/>
    <col min="15874" max="15874" width="8.85546875" style="144" customWidth="1"/>
    <col min="15875" max="15875" width="12.42578125" style="144" customWidth="1"/>
    <col min="15876" max="15876" width="8.140625" style="144" bestFit="1" customWidth="1"/>
    <col min="15877" max="15877" width="7.7109375" style="144" customWidth="1"/>
    <col min="15878" max="15878" width="7.140625" style="144" customWidth="1"/>
    <col min="15879" max="15880" width="3.5703125" style="144" customWidth="1"/>
    <col min="15881" max="15881" width="4" style="144" customWidth="1"/>
    <col min="15882" max="15882" width="4.28515625" style="144" bestFit="1" customWidth="1"/>
    <col min="15883" max="15883" width="3.5703125" style="144" customWidth="1"/>
    <col min="15884" max="15884" width="4.7109375" style="144" customWidth="1"/>
    <col min="15885" max="15886" width="0" style="144" hidden="1" customWidth="1"/>
    <col min="15887" max="15888" width="4.5703125" style="144" customWidth="1"/>
    <col min="15889" max="15889" width="4.140625" style="144" customWidth="1"/>
    <col min="15890" max="15890" width="4.28515625" style="144" customWidth="1"/>
    <col min="15891" max="15891" width="10.85546875" style="144" customWidth="1"/>
    <col min="15892" max="15892" width="10.28515625" style="144" bestFit="1" customWidth="1"/>
    <col min="15893" max="15893" width="9.140625" style="144" customWidth="1"/>
    <col min="15894" max="15895" width="0" style="144" hidden="1" customWidth="1"/>
    <col min="15896" max="15896" width="9.140625" style="144" customWidth="1"/>
    <col min="15897" max="16128" width="9.140625" style="144"/>
    <col min="16129" max="16129" width="3.7109375" style="144" customWidth="1"/>
    <col min="16130" max="16130" width="8.85546875" style="144" customWidth="1"/>
    <col min="16131" max="16131" width="12.42578125" style="144" customWidth="1"/>
    <col min="16132" max="16132" width="8.140625" style="144" bestFit="1" customWidth="1"/>
    <col min="16133" max="16133" width="7.7109375" style="144" customWidth="1"/>
    <col min="16134" max="16134" width="7.140625" style="144" customWidth="1"/>
    <col min="16135" max="16136" width="3.5703125" style="144" customWidth="1"/>
    <col min="16137" max="16137" width="4" style="144" customWidth="1"/>
    <col min="16138" max="16138" width="4.28515625" style="144" bestFit="1" customWidth="1"/>
    <col min="16139" max="16139" width="3.5703125" style="144" customWidth="1"/>
    <col min="16140" max="16140" width="4.7109375" style="144" customWidth="1"/>
    <col min="16141" max="16142" width="0" style="144" hidden="1" customWidth="1"/>
    <col min="16143" max="16144" width="4.5703125" style="144" customWidth="1"/>
    <col min="16145" max="16145" width="4.140625" style="144" customWidth="1"/>
    <col min="16146" max="16146" width="4.28515625" style="144" customWidth="1"/>
    <col min="16147" max="16147" width="10.85546875" style="144" customWidth="1"/>
    <col min="16148" max="16148" width="10.28515625" style="144" bestFit="1" customWidth="1"/>
    <col min="16149" max="16149" width="9.140625" style="144" customWidth="1"/>
    <col min="16150" max="16151" width="0" style="144" hidden="1" customWidth="1"/>
    <col min="16152" max="16152" width="9.140625" style="144" customWidth="1"/>
    <col min="16153" max="16384" width="9.140625" style="144"/>
  </cols>
  <sheetData>
    <row r="1" spans="1:24" s="129" customFormat="1" ht="18" customHeight="1">
      <c r="A1" s="326" t="s">
        <v>280</v>
      </c>
      <c r="B1" s="326"/>
      <c r="C1" s="326"/>
      <c r="D1" s="326"/>
      <c r="E1" s="327" t="s">
        <v>319</v>
      </c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</row>
    <row r="2" spans="1:24" s="129" customFormat="1" ht="18" customHeight="1">
      <c r="B2" s="326" t="s">
        <v>281</v>
      </c>
      <c r="C2" s="326"/>
      <c r="D2" s="326"/>
      <c r="E2" s="327" t="s">
        <v>320</v>
      </c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130" t="s">
        <v>321</v>
      </c>
    </row>
    <row r="3" spans="1:24" s="131" customFormat="1" ht="14.25">
      <c r="A3" s="328" t="s">
        <v>322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132" t="s">
        <v>323</v>
      </c>
    </row>
    <row r="4" spans="1:24" s="131" customFormat="1" ht="15">
      <c r="A4" s="134" t="s">
        <v>295</v>
      </c>
      <c r="C4" s="132"/>
      <c r="D4" s="135"/>
      <c r="E4" s="136"/>
      <c r="F4" s="136"/>
      <c r="G4" s="137"/>
      <c r="H4" s="137"/>
      <c r="I4" s="137"/>
      <c r="J4" s="137"/>
      <c r="K4" s="137"/>
      <c r="L4" s="137"/>
      <c r="M4" s="137"/>
      <c r="N4" s="137"/>
      <c r="O4" s="137"/>
      <c r="P4" s="137"/>
      <c r="S4" s="133"/>
      <c r="T4" s="132" t="s">
        <v>324</v>
      </c>
    </row>
    <row r="5" spans="1:24" s="129" customFormat="1" ht="12" hidden="1">
      <c r="A5" s="138">
        <v>1</v>
      </c>
      <c r="B5" s="139">
        <v>2</v>
      </c>
      <c r="C5" s="138">
        <v>3</v>
      </c>
      <c r="D5" s="140">
        <v>4</v>
      </c>
      <c r="E5" s="141">
        <v>6</v>
      </c>
      <c r="F5" s="141">
        <v>7</v>
      </c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>
        <v>19</v>
      </c>
    </row>
    <row r="6" spans="1:24" ht="18.75" customHeight="1">
      <c r="A6" s="315" t="s">
        <v>0</v>
      </c>
      <c r="B6" s="315" t="s">
        <v>254</v>
      </c>
      <c r="C6" s="330" t="s">
        <v>255</v>
      </c>
      <c r="D6" s="332" t="s">
        <v>15</v>
      </c>
      <c r="E6" s="334" t="s">
        <v>249</v>
      </c>
      <c r="F6" s="315" t="s">
        <v>16</v>
      </c>
      <c r="G6" s="318" t="s">
        <v>293</v>
      </c>
      <c r="H6" s="319"/>
      <c r="I6" s="319"/>
      <c r="J6" s="319"/>
      <c r="K6" s="319"/>
      <c r="L6" s="319"/>
      <c r="M6" s="319"/>
      <c r="N6" s="320"/>
      <c r="O6" s="318" t="s">
        <v>256</v>
      </c>
      <c r="P6" s="319"/>
      <c r="Q6" s="320"/>
      <c r="R6" s="318" t="s">
        <v>257</v>
      </c>
      <c r="S6" s="320"/>
      <c r="T6" s="321" t="s">
        <v>18</v>
      </c>
      <c r="V6" s="143"/>
      <c r="W6" s="143"/>
    </row>
    <row r="7" spans="1:24" s="149" customFormat="1" ht="29.25" customHeight="1">
      <c r="A7" s="316"/>
      <c r="B7" s="316"/>
      <c r="C7" s="331"/>
      <c r="D7" s="333"/>
      <c r="E7" s="335"/>
      <c r="F7" s="316"/>
      <c r="G7" s="145" t="s">
        <v>134</v>
      </c>
      <c r="H7" s="145" t="s">
        <v>46</v>
      </c>
      <c r="I7" s="145" t="s">
        <v>135</v>
      </c>
      <c r="J7" s="145" t="s">
        <v>1</v>
      </c>
      <c r="K7" s="146" t="s">
        <v>41</v>
      </c>
      <c r="L7" s="146" t="s">
        <v>136</v>
      </c>
      <c r="M7" s="146" t="s">
        <v>137</v>
      </c>
      <c r="N7" s="146" t="s">
        <v>33</v>
      </c>
      <c r="O7" s="322" t="s">
        <v>258</v>
      </c>
      <c r="P7" s="322" t="s">
        <v>259</v>
      </c>
      <c r="Q7" s="146" t="s">
        <v>138</v>
      </c>
      <c r="R7" s="147" t="s">
        <v>17</v>
      </c>
      <c r="S7" s="324" t="s">
        <v>23</v>
      </c>
      <c r="T7" s="321"/>
      <c r="U7" s="148"/>
      <c r="V7" s="143"/>
      <c r="W7" s="143"/>
      <c r="X7" s="148"/>
    </row>
    <row r="8" spans="1:24" s="154" customFormat="1" ht="18.75" customHeight="1">
      <c r="A8" s="329"/>
      <c r="B8" s="317"/>
      <c r="C8" s="331"/>
      <c r="D8" s="333"/>
      <c r="E8" s="336"/>
      <c r="F8" s="317"/>
      <c r="G8" s="150">
        <v>0.05</v>
      </c>
      <c r="H8" s="150">
        <v>0</v>
      </c>
      <c r="I8" s="150">
        <v>0.2</v>
      </c>
      <c r="J8" s="150">
        <v>0</v>
      </c>
      <c r="K8" s="150">
        <v>0</v>
      </c>
      <c r="L8" s="150">
        <v>0.2</v>
      </c>
      <c r="M8" s="150">
        <v>0</v>
      </c>
      <c r="N8" s="150">
        <v>0</v>
      </c>
      <c r="O8" s="323"/>
      <c r="P8" s="323"/>
      <c r="Q8" s="151">
        <v>0.55000000000000004</v>
      </c>
      <c r="R8" s="151">
        <v>1</v>
      </c>
      <c r="S8" s="325"/>
      <c r="T8" s="321"/>
      <c r="U8" s="152"/>
      <c r="V8" s="153">
        <v>1</v>
      </c>
      <c r="W8" s="153" t="s">
        <v>27</v>
      </c>
      <c r="X8" s="152"/>
    </row>
    <row r="9" spans="1:24" s="166" customFormat="1" ht="16.5" customHeight="1">
      <c r="A9" s="155">
        <v>1</v>
      </c>
      <c r="B9" s="156">
        <v>2231610431</v>
      </c>
      <c r="C9" s="157" t="s">
        <v>299</v>
      </c>
      <c r="D9" s="158" t="s">
        <v>300</v>
      </c>
      <c r="E9" s="213" t="s">
        <v>301</v>
      </c>
      <c r="F9" s="159" t="s">
        <v>298</v>
      </c>
      <c r="G9" s="160">
        <v>9</v>
      </c>
      <c r="H9" s="160"/>
      <c r="I9" s="160">
        <v>8</v>
      </c>
      <c r="J9" s="160"/>
      <c r="K9" s="160"/>
      <c r="L9" s="160">
        <v>7.5</v>
      </c>
      <c r="M9" s="160"/>
      <c r="N9" s="160"/>
      <c r="O9" s="161">
        <v>6</v>
      </c>
      <c r="P9" s="161">
        <v>7.3</v>
      </c>
      <c r="Q9" s="162">
        <v>6.5</v>
      </c>
      <c r="R9" s="162">
        <v>7.1</v>
      </c>
      <c r="S9" s="163" t="s">
        <v>106</v>
      </c>
      <c r="T9" s="164">
        <v>0</v>
      </c>
      <c r="U9" s="165"/>
      <c r="V9" s="143">
        <v>0</v>
      </c>
      <c r="W9" s="143" t="s">
        <v>26</v>
      </c>
      <c r="X9" s="165"/>
    </row>
    <row r="10" spans="1:24" s="166" customFormat="1" ht="16.5" customHeight="1">
      <c r="A10" s="155">
        <v>2</v>
      </c>
      <c r="B10" s="156">
        <v>2231610432</v>
      </c>
      <c r="C10" s="157" t="s">
        <v>302</v>
      </c>
      <c r="D10" s="158" t="s">
        <v>303</v>
      </c>
      <c r="E10" s="213" t="s">
        <v>304</v>
      </c>
      <c r="F10" s="159" t="s">
        <v>298</v>
      </c>
      <c r="G10" s="160">
        <v>9</v>
      </c>
      <c r="H10" s="160"/>
      <c r="I10" s="160">
        <v>7.5</v>
      </c>
      <c r="J10" s="160"/>
      <c r="K10" s="160"/>
      <c r="L10" s="160">
        <v>6.5</v>
      </c>
      <c r="M10" s="160"/>
      <c r="N10" s="160"/>
      <c r="O10" s="161">
        <v>6</v>
      </c>
      <c r="P10" s="161">
        <v>7</v>
      </c>
      <c r="Q10" s="162">
        <v>6.4</v>
      </c>
      <c r="R10" s="162">
        <v>6.8</v>
      </c>
      <c r="S10" s="163" t="s">
        <v>104</v>
      </c>
      <c r="T10" s="164">
        <v>0</v>
      </c>
      <c r="U10" s="165"/>
      <c r="V10" s="143">
        <v>1.1000000000000001</v>
      </c>
      <c r="W10" s="143" t="s">
        <v>55</v>
      </c>
      <c r="X10" s="165"/>
    </row>
    <row r="11" spans="1:24" s="166" customFormat="1" ht="16.5" customHeight="1">
      <c r="A11" s="155">
        <v>3</v>
      </c>
      <c r="B11" s="156">
        <v>2231610433</v>
      </c>
      <c r="C11" s="157" t="s">
        <v>305</v>
      </c>
      <c r="D11" s="158" t="s">
        <v>306</v>
      </c>
      <c r="E11" s="213" t="s">
        <v>307</v>
      </c>
      <c r="F11" s="159" t="s">
        <v>298</v>
      </c>
      <c r="G11" s="160">
        <v>9</v>
      </c>
      <c r="H11" s="160"/>
      <c r="I11" s="160">
        <v>8</v>
      </c>
      <c r="J11" s="160"/>
      <c r="K11" s="160"/>
      <c r="L11" s="160">
        <v>8</v>
      </c>
      <c r="M11" s="160"/>
      <c r="N11" s="160"/>
      <c r="O11" s="161">
        <v>7.5</v>
      </c>
      <c r="P11" s="161">
        <v>7.8</v>
      </c>
      <c r="Q11" s="162">
        <v>7.6</v>
      </c>
      <c r="R11" s="162">
        <v>7.8</v>
      </c>
      <c r="S11" s="163" t="s">
        <v>113</v>
      </c>
      <c r="T11" s="164">
        <v>0</v>
      </c>
      <c r="U11" s="165"/>
      <c r="V11" s="143">
        <v>1.2</v>
      </c>
      <c r="W11" s="143" t="s">
        <v>56</v>
      </c>
      <c r="X11" s="165"/>
    </row>
    <row r="12" spans="1:24" s="166" customFormat="1" ht="16.5" customHeight="1">
      <c r="A12" s="155">
        <v>4</v>
      </c>
      <c r="B12" s="156">
        <v>2231610434</v>
      </c>
      <c r="C12" s="157" t="s">
        <v>308</v>
      </c>
      <c r="D12" s="158" t="s">
        <v>282</v>
      </c>
      <c r="E12" s="213" t="s">
        <v>309</v>
      </c>
      <c r="F12" s="159" t="s">
        <v>298</v>
      </c>
      <c r="G12" s="160">
        <v>9</v>
      </c>
      <c r="H12" s="160"/>
      <c r="I12" s="160">
        <v>7</v>
      </c>
      <c r="J12" s="160"/>
      <c r="K12" s="160"/>
      <c r="L12" s="160">
        <v>7.2</v>
      </c>
      <c r="M12" s="160"/>
      <c r="N12" s="160"/>
      <c r="O12" s="161">
        <v>5</v>
      </c>
      <c r="P12" s="254">
        <v>6.8</v>
      </c>
      <c r="Q12" s="162">
        <v>5.7</v>
      </c>
      <c r="R12" s="162">
        <v>6.4</v>
      </c>
      <c r="S12" s="163" t="s">
        <v>100</v>
      </c>
      <c r="T12" s="164">
        <v>0</v>
      </c>
      <c r="U12" s="165"/>
      <c r="V12" s="143">
        <v>1.3</v>
      </c>
      <c r="W12" s="143" t="s">
        <v>57</v>
      </c>
      <c r="X12" s="165"/>
    </row>
    <row r="13" spans="1:24" s="166" customFormat="1" ht="16.5" customHeight="1">
      <c r="A13" s="155">
        <v>5</v>
      </c>
      <c r="B13" s="156">
        <v>2231610435</v>
      </c>
      <c r="C13" s="157" t="s">
        <v>310</v>
      </c>
      <c r="D13" s="158" t="s">
        <v>311</v>
      </c>
      <c r="E13" s="213" t="s">
        <v>312</v>
      </c>
      <c r="F13" s="159" t="s">
        <v>298</v>
      </c>
      <c r="G13" s="160">
        <v>0</v>
      </c>
      <c r="H13" s="160"/>
      <c r="I13" s="160">
        <v>0</v>
      </c>
      <c r="J13" s="160"/>
      <c r="K13" s="160"/>
      <c r="L13" s="160">
        <v>0</v>
      </c>
      <c r="M13" s="160"/>
      <c r="N13" s="160"/>
      <c r="O13" s="161">
        <v>0</v>
      </c>
      <c r="P13" s="161">
        <v>0</v>
      </c>
      <c r="Q13" s="162">
        <v>0</v>
      </c>
      <c r="R13" s="162">
        <v>0</v>
      </c>
      <c r="S13" s="163" t="s">
        <v>26</v>
      </c>
      <c r="T13" s="164">
        <v>0</v>
      </c>
      <c r="U13" s="165"/>
      <c r="V13" s="143">
        <v>1.4</v>
      </c>
      <c r="W13" s="143" t="s">
        <v>58</v>
      </c>
      <c r="X13" s="165"/>
    </row>
    <row r="14" spans="1:24" s="166" customFormat="1" ht="16.5" customHeight="1">
      <c r="A14" s="155">
        <v>6</v>
      </c>
      <c r="B14" s="156">
        <v>2231610436</v>
      </c>
      <c r="C14" s="157" t="s">
        <v>313</v>
      </c>
      <c r="D14" s="158" t="s">
        <v>314</v>
      </c>
      <c r="E14" s="213" t="s">
        <v>315</v>
      </c>
      <c r="F14" s="159" t="s">
        <v>298</v>
      </c>
      <c r="G14" s="160">
        <v>9</v>
      </c>
      <c r="H14" s="160"/>
      <c r="I14" s="160">
        <v>8</v>
      </c>
      <c r="J14" s="160"/>
      <c r="K14" s="160"/>
      <c r="L14" s="160">
        <v>8</v>
      </c>
      <c r="M14" s="160"/>
      <c r="N14" s="160"/>
      <c r="O14" s="161">
        <v>5.5</v>
      </c>
      <c r="P14" s="161">
        <v>7.5</v>
      </c>
      <c r="Q14" s="162">
        <v>6.3</v>
      </c>
      <c r="R14" s="162">
        <v>7.1</v>
      </c>
      <c r="S14" s="163" t="s">
        <v>106</v>
      </c>
      <c r="T14" s="164">
        <v>0</v>
      </c>
      <c r="U14" s="165"/>
      <c r="V14" s="143">
        <v>1.5</v>
      </c>
      <c r="W14" s="143" t="s">
        <v>59</v>
      </c>
      <c r="X14" s="165"/>
    </row>
    <row r="15" spans="1:24" s="166" customFormat="1" ht="16.5" customHeight="1">
      <c r="A15" s="155">
        <v>7</v>
      </c>
      <c r="B15" s="156">
        <v>2231610437</v>
      </c>
      <c r="C15" s="157" t="s">
        <v>316</v>
      </c>
      <c r="D15" s="158" t="s">
        <v>317</v>
      </c>
      <c r="E15" s="213" t="s">
        <v>318</v>
      </c>
      <c r="F15" s="159" t="s">
        <v>298</v>
      </c>
      <c r="G15" s="160">
        <v>9</v>
      </c>
      <c r="H15" s="160"/>
      <c r="I15" s="160">
        <v>7</v>
      </c>
      <c r="J15" s="160"/>
      <c r="K15" s="160"/>
      <c r="L15" s="160">
        <v>7</v>
      </c>
      <c r="M15" s="160"/>
      <c r="N15" s="160"/>
      <c r="O15" s="161">
        <v>6</v>
      </c>
      <c r="P15" s="161">
        <v>6.5</v>
      </c>
      <c r="Q15" s="162">
        <v>6.2</v>
      </c>
      <c r="R15" s="162">
        <v>6.7</v>
      </c>
      <c r="S15" s="163" t="s">
        <v>103</v>
      </c>
      <c r="T15" s="164">
        <v>0</v>
      </c>
      <c r="U15" s="165"/>
      <c r="V15" s="143">
        <v>1.6</v>
      </c>
      <c r="W15" s="143" t="s">
        <v>60</v>
      </c>
      <c r="X15" s="165"/>
    </row>
    <row r="16" spans="1:24" s="166" customFormat="1" ht="16.5" hidden="1" customHeight="1">
      <c r="A16" s="155">
        <v>8</v>
      </c>
      <c r="B16" s="156" t="s">
        <v>325</v>
      </c>
      <c r="C16" s="157" t="s">
        <v>325</v>
      </c>
      <c r="D16" s="158" t="s">
        <v>325</v>
      </c>
      <c r="E16" s="213" t="s">
        <v>325</v>
      </c>
      <c r="F16" s="159" t="s">
        <v>325</v>
      </c>
      <c r="G16" s="160"/>
      <c r="H16" s="160"/>
      <c r="I16" s="160"/>
      <c r="J16" s="160"/>
      <c r="K16" s="160"/>
      <c r="L16" s="160"/>
      <c r="M16" s="160"/>
      <c r="N16" s="160"/>
      <c r="O16" s="161"/>
      <c r="P16" s="161"/>
      <c r="Q16" s="162">
        <v>0</v>
      </c>
      <c r="R16" s="162">
        <v>0</v>
      </c>
      <c r="S16" s="163" t="s">
        <v>26</v>
      </c>
      <c r="T16" s="164" t="s">
        <v>325</v>
      </c>
      <c r="U16" s="165"/>
      <c r="V16" s="143">
        <v>1.7</v>
      </c>
      <c r="W16" s="143" t="s">
        <v>61</v>
      </c>
      <c r="X16" s="165"/>
    </row>
    <row r="17" spans="1:24" s="166" customFormat="1" ht="16.5" hidden="1" customHeight="1">
      <c r="A17" s="155">
        <v>9</v>
      </c>
      <c r="B17" s="156" t="s">
        <v>325</v>
      </c>
      <c r="C17" s="157" t="s">
        <v>325</v>
      </c>
      <c r="D17" s="158" t="s">
        <v>325</v>
      </c>
      <c r="E17" s="213" t="s">
        <v>325</v>
      </c>
      <c r="F17" s="159" t="s">
        <v>325</v>
      </c>
      <c r="G17" s="160"/>
      <c r="H17" s="160"/>
      <c r="I17" s="160"/>
      <c r="J17" s="160"/>
      <c r="K17" s="160"/>
      <c r="L17" s="160"/>
      <c r="M17" s="160"/>
      <c r="N17" s="160"/>
      <c r="O17" s="161"/>
      <c r="P17" s="161"/>
      <c r="Q17" s="162">
        <v>0</v>
      </c>
      <c r="R17" s="162">
        <v>0</v>
      </c>
      <c r="S17" s="163" t="s">
        <v>26</v>
      </c>
      <c r="T17" s="164" t="s">
        <v>325</v>
      </c>
      <c r="U17" s="165"/>
      <c r="V17" s="143">
        <v>1.8</v>
      </c>
      <c r="W17" s="143" t="s">
        <v>62</v>
      </c>
      <c r="X17" s="165"/>
    </row>
    <row r="18" spans="1:24" s="166" customFormat="1" ht="16.5" hidden="1" customHeight="1">
      <c r="A18" s="155">
        <v>10</v>
      </c>
      <c r="B18" s="156" t="s">
        <v>325</v>
      </c>
      <c r="C18" s="157" t="s">
        <v>325</v>
      </c>
      <c r="D18" s="158" t="s">
        <v>325</v>
      </c>
      <c r="E18" s="213" t="s">
        <v>325</v>
      </c>
      <c r="F18" s="159" t="s">
        <v>325</v>
      </c>
      <c r="G18" s="160"/>
      <c r="H18" s="160"/>
      <c r="I18" s="160"/>
      <c r="J18" s="160"/>
      <c r="K18" s="160"/>
      <c r="L18" s="160"/>
      <c r="M18" s="160"/>
      <c r="N18" s="160"/>
      <c r="O18" s="161"/>
      <c r="P18" s="161"/>
      <c r="Q18" s="162">
        <v>0</v>
      </c>
      <c r="R18" s="162">
        <v>0</v>
      </c>
      <c r="S18" s="163" t="s">
        <v>26</v>
      </c>
      <c r="T18" s="164" t="s">
        <v>325</v>
      </c>
      <c r="U18" s="165"/>
      <c r="V18" s="143">
        <v>2</v>
      </c>
      <c r="W18" s="143" t="s">
        <v>2</v>
      </c>
      <c r="X18" s="165"/>
    </row>
    <row r="19" spans="1:24" s="166" customFormat="1" ht="16.5" hidden="1" customHeight="1">
      <c r="A19" s="155">
        <v>11</v>
      </c>
      <c r="B19" s="156" t="s">
        <v>325</v>
      </c>
      <c r="C19" s="157" t="s">
        <v>325</v>
      </c>
      <c r="D19" s="158" t="s">
        <v>325</v>
      </c>
      <c r="E19" s="213" t="s">
        <v>325</v>
      </c>
      <c r="F19" s="159" t="s">
        <v>325</v>
      </c>
      <c r="G19" s="160"/>
      <c r="H19" s="160"/>
      <c r="I19" s="160"/>
      <c r="J19" s="160"/>
      <c r="K19" s="160"/>
      <c r="L19" s="160"/>
      <c r="M19" s="160"/>
      <c r="N19" s="160"/>
      <c r="O19" s="161"/>
      <c r="P19" s="161"/>
      <c r="Q19" s="162">
        <v>0</v>
      </c>
      <c r="R19" s="162">
        <v>0</v>
      </c>
      <c r="S19" s="163" t="s">
        <v>26</v>
      </c>
      <c r="T19" s="164" t="s">
        <v>325</v>
      </c>
      <c r="U19" s="165"/>
      <c r="V19" s="143">
        <v>2.2999999999999998</v>
      </c>
      <c r="W19" s="143" t="s">
        <v>63</v>
      </c>
      <c r="X19" s="165"/>
    </row>
    <row r="20" spans="1:24" s="166" customFormat="1" ht="16.5" hidden="1" customHeight="1">
      <c r="A20" s="155">
        <v>12</v>
      </c>
      <c r="B20" s="156" t="s">
        <v>325</v>
      </c>
      <c r="C20" s="157" t="s">
        <v>325</v>
      </c>
      <c r="D20" s="158" t="s">
        <v>325</v>
      </c>
      <c r="E20" s="213" t="s">
        <v>325</v>
      </c>
      <c r="F20" s="159" t="s">
        <v>325</v>
      </c>
      <c r="G20" s="160"/>
      <c r="H20" s="160"/>
      <c r="I20" s="160"/>
      <c r="J20" s="160"/>
      <c r="K20" s="160"/>
      <c r="L20" s="160"/>
      <c r="M20" s="160"/>
      <c r="N20" s="160"/>
      <c r="O20" s="161"/>
      <c r="P20" s="161"/>
      <c r="Q20" s="162">
        <v>0</v>
      </c>
      <c r="R20" s="162">
        <v>0</v>
      </c>
      <c r="S20" s="163" t="s">
        <v>26</v>
      </c>
      <c r="T20" s="164" t="s">
        <v>325</v>
      </c>
      <c r="U20" s="165"/>
      <c r="V20" s="143">
        <v>2.4</v>
      </c>
      <c r="W20" s="143" t="s">
        <v>64</v>
      </c>
      <c r="X20" s="165"/>
    </row>
    <row r="21" spans="1:24" s="166" customFormat="1" ht="16.5" hidden="1" customHeight="1">
      <c r="A21" s="155">
        <v>13</v>
      </c>
      <c r="B21" s="156" t="s">
        <v>325</v>
      </c>
      <c r="C21" s="157" t="s">
        <v>325</v>
      </c>
      <c r="D21" s="158" t="s">
        <v>325</v>
      </c>
      <c r="E21" s="213" t="s">
        <v>325</v>
      </c>
      <c r="F21" s="159" t="s">
        <v>325</v>
      </c>
      <c r="G21" s="160"/>
      <c r="H21" s="160"/>
      <c r="I21" s="160"/>
      <c r="J21" s="160"/>
      <c r="K21" s="160"/>
      <c r="L21" s="160"/>
      <c r="M21" s="160"/>
      <c r="N21" s="160"/>
      <c r="O21" s="161"/>
      <c r="P21" s="161"/>
      <c r="Q21" s="162">
        <v>0</v>
      </c>
      <c r="R21" s="162">
        <v>0</v>
      </c>
      <c r="S21" s="163" t="s">
        <v>26</v>
      </c>
      <c r="T21" s="164" t="s">
        <v>325</v>
      </c>
      <c r="U21" s="165"/>
      <c r="V21" s="143">
        <v>2.5</v>
      </c>
      <c r="W21" s="143" t="s">
        <v>65</v>
      </c>
      <c r="X21" s="165"/>
    </row>
    <row r="22" spans="1:24" s="166" customFormat="1" ht="16.5" hidden="1" customHeight="1">
      <c r="A22" s="155">
        <v>14</v>
      </c>
      <c r="B22" s="156" t="s">
        <v>325</v>
      </c>
      <c r="C22" s="157" t="s">
        <v>325</v>
      </c>
      <c r="D22" s="158" t="s">
        <v>325</v>
      </c>
      <c r="E22" s="213" t="s">
        <v>325</v>
      </c>
      <c r="F22" s="159" t="s">
        <v>325</v>
      </c>
      <c r="G22" s="160"/>
      <c r="H22" s="160"/>
      <c r="I22" s="160"/>
      <c r="J22" s="160"/>
      <c r="K22" s="160"/>
      <c r="L22" s="160"/>
      <c r="M22" s="160"/>
      <c r="N22" s="160"/>
      <c r="O22" s="161"/>
      <c r="P22" s="161"/>
      <c r="Q22" s="162">
        <v>0</v>
      </c>
      <c r="R22" s="162">
        <v>0</v>
      </c>
      <c r="S22" s="163" t="s">
        <v>26</v>
      </c>
      <c r="T22" s="164" t="s">
        <v>325</v>
      </c>
      <c r="U22" s="165"/>
      <c r="V22" s="143">
        <v>2.6</v>
      </c>
      <c r="W22" s="143" t="s">
        <v>66</v>
      </c>
      <c r="X22" s="165"/>
    </row>
    <row r="23" spans="1:24" s="166" customFormat="1" ht="16.5" hidden="1" customHeight="1">
      <c r="A23" s="155">
        <v>15</v>
      </c>
      <c r="B23" s="156" t="s">
        <v>325</v>
      </c>
      <c r="C23" s="157" t="s">
        <v>325</v>
      </c>
      <c r="D23" s="158" t="s">
        <v>325</v>
      </c>
      <c r="E23" s="213" t="s">
        <v>325</v>
      </c>
      <c r="F23" s="159" t="s">
        <v>325</v>
      </c>
      <c r="G23" s="160"/>
      <c r="H23" s="160"/>
      <c r="I23" s="160"/>
      <c r="J23" s="160"/>
      <c r="K23" s="160"/>
      <c r="L23" s="160"/>
      <c r="M23" s="160"/>
      <c r="N23" s="160"/>
      <c r="O23" s="161"/>
      <c r="P23" s="161"/>
      <c r="Q23" s="162">
        <v>0</v>
      </c>
      <c r="R23" s="162">
        <v>0</v>
      </c>
      <c r="S23" s="163" t="s">
        <v>26</v>
      </c>
      <c r="T23" s="164" t="s">
        <v>325</v>
      </c>
      <c r="U23" s="165"/>
      <c r="V23" s="143">
        <v>2.7</v>
      </c>
      <c r="W23" s="143" t="s">
        <v>67</v>
      </c>
      <c r="X23" s="165"/>
    </row>
    <row r="24" spans="1:24" s="166" customFormat="1" ht="16.5" hidden="1" customHeight="1">
      <c r="A24" s="155">
        <v>16</v>
      </c>
      <c r="B24" s="156" t="s">
        <v>325</v>
      </c>
      <c r="C24" s="157" t="s">
        <v>325</v>
      </c>
      <c r="D24" s="158" t="s">
        <v>325</v>
      </c>
      <c r="E24" s="213" t="s">
        <v>325</v>
      </c>
      <c r="F24" s="159" t="s">
        <v>325</v>
      </c>
      <c r="G24" s="160"/>
      <c r="H24" s="160"/>
      <c r="I24" s="160"/>
      <c r="J24" s="160"/>
      <c r="K24" s="160"/>
      <c r="L24" s="160"/>
      <c r="M24" s="160"/>
      <c r="N24" s="160"/>
      <c r="O24" s="161"/>
      <c r="P24" s="161"/>
      <c r="Q24" s="162">
        <v>0</v>
      </c>
      <c r="R24" s="162">
        <v>0</v>
      </c>
      <c r="S24" s="163" t="s">
        <v>26</v>
      </c>
      <c r="T24" s="164" t="s">
        <v>325</v>
      </c>
      <c r="U24" s="165"/>
      <c r="V24" s="143">
        <v>2.8</v>
      </c>
      <c r="W24" s="143" t="s">
        <v>68</v>
      </c>
      <c r="X24" s="165"/>
    </row>
    <row r="25" spans="1:24" s="166" customFormat="1" ht="16.5" hidden="1" customHeight="1">
      <c r="A25" s="155">
        <v>17</v>
      </c>
      <c r="B25" s="156" t="s">
        <v>325</v>
      </c>
      <c r="C25" s="157" t="s">
        <v>325</v>
      </c>
      <c r="D25" s="158" t="s">
        <v>325</v>
      </c>
      <c r="E25" s="213" t="s">
        <v>325</v>
      </c>
      <c r="F25" s="159" t="s">
        <v>325</v>
      </c>
      <c r="G25" s="160"/>
      <c r="H25" s="160"/>
      <c r="I25" s="160"/>
      <c r="J25" s="160"/>
      <c r="K25" s="160"/>
      <c r="L25" s="160"/>
      <c r="M25" s="160"/>
      <c r="N25" s="160"/>
      <c r="O25" s="161"/>
      <c r="P25" s="161"/>
      <c r="Q25" s="162">
        <v>0</v>
      </c>
      <c r="R25" s="162">
        <v>0</v>
      </c>
      <c r="S25" s="163" t="s">
        <v>26</v>
      </c>
      <c r="T25" s="164" t="s">
        <v>325</v>
      </c>
      <c r="U25" s="165"/>
      <c r="V25" s="143">
        <v>2.9</v>
      </c>
      <c r="W25" s="143" t="s">
        <v>69</v>
      </c>
      <c r="X25" s="165"/>
    </row>
    <row r="26" spans="1:24" s="166" customFormat="1" ht="16.5" hidden="1" customHeight="1">
      <c r="A26" s="155">
        <v>18</v>
      </c>
      <c r="B26" s="156" t="s">
        <v>325</v>
      </c>
      <c r="C26" s="157" t="s">
        <v>325</v>
      </c>
      <c r="D26" s="158" t="s">
        <v>325</v>
      </c>
      <c r="E26" s="213" t="s">
        <v>325</v>
      </c>
      <c r="F26" s="159" t="s">
        <v>325</v>
      </c>
      <c r="G26" s="160"/>
      <c r="H26" s="160"/>
      <c r="I26" s="160"/>
      <c r="J26" s="160"/>
      <c r="K26" s="160"/>
      <c r="L26" s="160"/>
      <c r="M26" s="160"/>
      <c r="N26" s="160"/>
      <c r="O26" s="161"/>
      <c r="P26" s="161"/>
      <c r="Q26" s="162">
        <v>0</v>
      </c>
      <c r="R26" s="162">
        <v>0</v>
      </c>
      <c r="S26" s="163" t="s">
        <v>26</v>
      </c>
      <c r="T26" s="164" t="s">
        <v>325</v>
      </c>
      <c r="U26" s="165"/>
      <c r="V26" s="143">
        <v>3</v>
      </c>
      <c r="W26" s="143" t="s">
        <v>3</v>
      </c>
      <c r="X26" s="165"/>
    </row>
    <row r="27" spans="1:24" s="166" customFormat="1" ht="16.5" hidden="1" customHeight="1">
      <c r="A27" s="155">
        <v>19</v>
      </c>
      <c r="B27" s="156" t="s">
        <v>325</v>
      </c>
      <c r="C27" s="157" t="s">
        <v>325</v>
      </c>
      <c r="D27" s="158" t="s">
        <v>325</v>
      </c>
      <c r="E27" s="213" t="s">
        <v>325</v>
      </c>
      <c r="F27" s="159" t="s">
        <v>325</v>
      </c>
      <c r="G27" s="160"/>
      <c r="H27" s="160"/>
      <c r="I27" s="160"/>
      <c r="J27" s="160"/>
      <c r="K27" s="160"/>
      <c r="L27" s="160"/>
      <c r="M27" s="160"/>
      <c r="N27" s="160"/>
      <c r="O27" s="161"/>
      <c r="P27" s="161"/>
      <c r="Q27" s="162">
        <v>0</v>
      </c>
      <c r="R27" s="162">
        <v>0</v>
      </c>
      <c r="S27" s="163" t="s">
        <v>26</v>
      </c>
      <c r="T27" s="164" t="s">
        <v>325</v>
      </c>
      <c r="U27" s="165"/>
      <c r="V27" s="143">
        <v>3.1</v>
      </c>
      <c r="W27" s="143" t="s">
        <v>70</v>
      </c>
      <c r="X27" s="165"/>
    </row>
    <row r="28" spans="1:24" s="166" customFormat="1" ht="16.5" hidden="1" customHeight="1">
      <c r="A28" s="155">
        <v>20</v>
      </c>
      <c r="B28" s="156" t="s">
        <v>325</v>
      </c>
      <c r="C28" s="157" t="s">
        <v>325</v>
      </c>
      <c r="D28" s="158" t="s">
        <v>325</v>
      </c>
      <c r="E28" s="213" t="s">
        <v>325</v>
      </c>
      <c r="F28" s="159" t="s">
        <v>325</v>
      </c>
      <c r="G28" s="160"/>
      <c r="H28" s="160"/>
      <c r="I28" s="160"/>
      <c r="J28" s="160"/>
      <c r="K28" s="160"/>
      <c r="L28" s="160"/>
      <c r="M28" s="160"/>
      <c r="N28" s="160"/>
      <c r="O28" s="161"/>
      <c r="P28" s="161"/>
      <c r="Q28" s="162">
        <v>0</v>
      </c>
      <c r="R28" s="162">
        <v>0</v>
      </c>
      <c r="S28" s="163" t="s">
        <v>26</v>
      </c>
      <c r="T28" s="164" t="s">
        <v>325</v>
      </c>
      <c r="U28" s="165"/>
      <c r="V28" s="143">
        <v>3.2</v>
      </c>
      <c r="W28" s="143" t="s">
        <v>71</v>
      </c>
      <c r="X28" s="165"/>
    </row>
    <row r="29" spans="1:24" s="166" customFormat="1" ht="16.5" hidden="1" customHeight="1">
      <c r="A29" s="155">
        <v>21</v>
      </c>
      <c r="B29" s="156" t="s">
        <v>325</v>
      </c>
      <c r="C29" s="157" t="s">
        <v>325</v>
      </c>
      <c r="D29" s="158" t="s">
        <v>325</v>
      </c>
      <c r="E29" s="213" t="s">
        <v>325</v>
      </c>
      <c r="F29" s="159" t="s">
        <v>325</v>
      </c>
      <c r="G29" s="160"/>
      <c r="H29" s="160"/>
      <c r="I29" s="160"/>
      <c r="J29" s="160"/>
      <c r="K29" s="160"/>
      <c r="L29" s="160"/>
      <c r="M29" s="160"/>
      <c r="N29" s="160"/>
      <c r="O29" s="161"/>
      <c r="P29" s="161"/>
      <c r="Q29" s="162">
        <v>0</v>
      </c>
      <c r="R29" s="162">
        <v>0</v>
      </c>
      <c r="S29" s="163" t="s">
        <v>26</v>
      </c>
      <c r="T29" s="164" t="s">
        <v>325</v>
      </c>
      <c r="U29" s="165"/>
      <c r="V29" s="143">
        <v>3.3</v>
      </c>
      <c r="W29" s="143" t="s">
        <v>72</v>
      </c>
      <c r="X29" s="165"/>
    </row>
    <row r="30" spans="1:24" s="166" customFormat="1" ht="16.5" hidden="1" customHeight="1">
      <c r="A30" s="155">
        <v>22</v>
      </c>
      <c r="B30" s="156" t="s">
        <v>325</v>
      </c>
      <c r="C30" s="157" t="s">
        <v>325</v>
      </c>
      <c r="D30" s="158" t="s">
        <v>325</v>
      </c>
      <c r="E30" s="213" t="s">
        <v>325</v>
      </c>
      <c r="F30" s="159" t="s">
        <v>325</v>
      </c>
      <c r="G30" s="160"/>
      <c r="H30" s="160"/>
      <c r="I30" s="160"/>
      <c r="J30" s="160"/>
      <c r="K30" s="160"/>
      <c r="L30" s="160"/>
      <c r="M30" s="160"/>
      <c r="N30" s="160"/>
      <c r="O30" s="161"/>
      <c r="P30" s="161"/>
      <c r="Q30" s="162">
        <v>0</v>
      </c>
      <c r="R30" s="162">
        <v>0</v>
      </c>
      <c r="S30" s="163" t="s">
        <v>26</v>
      </c>
      <c r="T30" s="164" t="s">
        <v>325</v>
      </c>
      <c r="U30" s="165"/>
      <c r="V30" s="143">
        <v>3.4</v>
      </c>
      <c r="W30" s="143" t="s">
        <v>73</v>
      </c>
      <c r="X30" s="165"/>
    </row>
    <row r="31" spans="1:24" s="166" customFormat="1" ht="16.5" hidden="1" customHeight="1">
      <c r="A31" s="155">
        <v>23</v>
      </c>
      <c r="B31" s="156" t="s">
        <v>325</v>
      </c>
      <c r="C31" s="157" t="s">
        <v>325</v>
      </c>
      <c r="D31" s="158" t="s">
        <v>325</v>
      </c>
      <c r="E31" s="213" t="s">
        <v>325</v>
      </c>
      <c r="F31" s="159" t="s">
        <v>325</v>
      </c>
      <c r="G31" s="160"/>
      <c r="H31" s="160"/>
      <c r="I31" s="160"/>
      <c r="J31" s="160"/>
      <c r="K31" s="160"/>
      <c r="L31" s="160"/>
      <c r="M31" s="160"/>
      <c r="N31" s="160"/>
      <c r="O31" s="161"/>
      <c r="P31" s="161"/>
      <c r="Q31" s="162">
        <v>0</v>
      </c>
      <c r="R31" s="162">
        <v>0</v>
      </c>
      <c r="S31" s="163" t="s">
        <v>26</v>
      </c>
      <c r="T31" s="164" t="s">
        <v>325</v>
      </c>
      <c r="U31" s="165"/>
      <c r="V31" s="143">
        <v>3.5</v>
      </c>
      <c r="W31" s="143" t="s">
        <v>74</v>
      </c>
      <c r="X31" s="165"/>
    </row>
    <row r="32" spans="1:24" s="166" customFormat="1" ht="16.5" hidden="1" customHeight="1">
      <c r="A32" s="155">
        <v>24</v>
      </c>
      <c r="B32" s="156" t="s">
        <v>325</v>
      </c>
      <c r="C32" s="157" t="s">
        <v>325</v>
      </c>
      <c r="D32" s="158" t="s">
        <v>325</v>
      </c>
      <c r="E32" s="213" t="s">
        <v>325</v>
      </c>
      <c r="F32" s="159" t="s">
        <v>325</v>
      </c>
      <c r="G32" s="160"/>
      <c r="H32" s="160"/>
      <c r="I32" s="160"/>
      <c r="J32" s="160"/>
      <c r="K32" s="160"/>
      <c r="L32" s="160"/>
      <c r="M32" s="160"/>
      <c r="N32" s="160"/>
      <c r="O32" s="161"/>
      <c r="P32" s="161"/>
      <c r="Q32" s="162">
        <v>0</v>
      </c>
      <c r="R32" s="162">
        <v>0</v>
      </c>
      <c r="S32" s="163" t="s">
        <v>26</v>
      </c>
      <c r="T32" s="164" t="s">
        <v>325</v>
      </c>
      <c r="U32" s="165"/>
      <c r="V32" s="143">
        <v>3.6</v>
      </c>
      <c r="W32" s="143" t="s">
        <v>75</v>
      </c>
      <c r="X32" s="165"/>
    </row>
    <row r="33" spans="1:24" s="166" customFormat="1" ht="16.5" hidden="1" customHeight="1">
      <c r="A33" s="155">
        <v>25</v>
      </c>
      <c r="B33" s="156" t="s">
        <v>325</v>
      </c>
      <c r="C33" s="157" t="s">
        <v>325</v>
      </c>
      <c r="D33" s="158" t="s">
        <v>325</v>
      </c>
      <c r="E33" s="213" t="s">
        <v>325</v>
      </c>
      <c r="F33" s="159" t="s">
        <v>325</v>
      </c>
      <c r="G33" s="160"/>
      <c r="H33" s="160"/>
      <c r="I33" s="160"/>
      <c r="J33" s="160"/>
      <c r="K33" s="160"/>
      <c r="L33" s="160"/>
      <c r="M33" s="160"/>
      <c r="N33" s="160"/>
      <c r="O33" s="161"/>
      <c r="P33" s="161"/>
      <c r="Q33" s="162">
        <v>0</v>
      </c>
      <c r="R33" s="162">
        <v>0</v>
      </c>
      <c r="S33" s="163" t="s">
        <v>26</v>
      </c>
      <c r="T33" s="164" t="s">
        <v>325</v>
      </c>
      <c r="U33" s="165"/>
      <c r="V33" s="143">
        <v>3.7</v>
      </c>
      <c r="W33" s="143" t="s">
        <v>76</v>
      </c>
      <c r="X33" s="165"/>
    </row>
    <row r="34" spans="1:24" s="166" customFormat="1" ht="16.5" hidden="1" customHeight="1">
      <c r="A34" s="155">
        <v>26</v>
      </c>
      <c r="B34" s="156" t="s">
        <v>325</v>
      </c>
      <c r="C34" s="157" t="s">
        <v>325</v>
      </c>
      <c r="D34" s="158" t="s">
        <v>325</v>
      </c>
      <c r="E34" s="213" t="s">
        <v>325</v>
      </c>
      <c r="F34" s="159" t="s">
        <v>325</v>
      </c>
      <c r="G34" s="160"/>
      <c r="H34" s="160"/>
      <c r="I34" s="160"/>
      <c r="J34" s="160"/>
      <c r="K34" s="160"/>
      <c r="L34" s="160"/>
      <c r="M34" s="160"/>
      <c r="N34" s="160"/>
      <c r="O34" s="161"/>
      <c r="P34" s="161"/>
      <c r="Q34" s="162">
        <v>0</v>
      </c>
      <c r="R34" s="162">
        <v>0</v>
      </c>
      <c r="S34" s="163" t="s">
        <v>26</v>
      </c>
      <c r="T34" s="164" t="s">
        <v>325</v>
      </c>
      <c r="U34" s="165"/>
      <c r="V34" s="143">
        <v>3.8</v>
      </c>
      <c r="W34" s="143" t="s">
        <v>77</v>
      </c>
      <c r="X34" s="165"/>
    </row>
    <row r="35" spans="1:24" s="166" customFormat="1" ht="16.5" hidden="1" customHeight="1">
      <c r="A35" s="155">
        <v>27</v>
      </c>
      <c r="B35" s="156" t="s">
        <v>325</v>
      </c>
      <c r="C35" s="157" t="s">
        <v>325</v>
      </c>
      <c r="D35" s="158" t="s">
        <v>325</v>
      </c>
      <c r="E35" s="213" t="s">
        <v>325</v>
      </c>
      <c r="F35" s="159" t="s">
        <v>325</v>
      </c>
      <c r="G35" s="160"/>
      <c r="H35" s="160"/>
      <c r="I35" s="160"/>
      <c r="J35" s="160"/>
      <c r="K35" s="160"/>
      <c r="L35" s="160"/>
      <c r="M35" s="160"/>
      <c r="N35" s="160"/>
      <c r="O35" s="161"/>
      <c r="P35" s="161"/>
      <c r="Q35" s="162">
        <v>0</v>
      </c>
      <c r="R35" s="162">
        <v>0</v>
      </c>
      <c r="S35" s="163" t="s">
        <v>26</v>
      </c>
      <c r="T35" s="164" t="s">
        <v>325</v>
      </c>
      <c r="U35" s="165"/>
      <c r="V35" s="143">
        <v>3.9</v>
      </c>
      <c r="W35" s="143" t="s">
        <v>78</v>
      </c>
      <c r="X35" s="165"/>
    </row>
    <row r="36" spans="1:24" s="166" customFormat="1" ht="16.5" hidden="1" customHeight="1">
      <c r="A36" s="155">
        <v>28</v>
      </c>
      <c r="B36" s="156" t="s">
        <v>325</v>
      </c>
      <c r="C36" s="157" t="s">
        <v>325</v>
      </c>
      <c r="D36" s="158" t="s">
        <v>325</v>
      </c>
      <c r="E36" s="213" t="s">
        <v>325</v>
      </c>
      <c r="F36" s="159" t="s">
        <v>325</v>
      </c>
      <c r="G36" s="160"/>
      <c r="H36" s="160"/>
      <c r="I36" s="160"/>
      <c r="J36" s="160"/>
      <c r="K36" s="160"/>
      <c r="L36" s="160"/>
      <c r="M36" s="160"/>
      <c r="N36" s="160"/>
      <c r="O36" s="161"/>
      <c r="P36" s="161"/>
      <c r="Q36" s="162">
        <v>0</v>
      </c>
      <c r="R36" s="162">
        <v>0</v>
      </c>
      <c r="S36" s="163" t="s">
        <v>26</v>
      </c>
      <c r="T36" s="164" t="s">
        <v>325</v>
      </c>
      <c r="U36" s="165"/>
      <c r="V36" s="143">
        <v>4</v>
      </c>
      <c r="W36" s="143" t="s">
        <v>28</v>
      </c>
      <c r="X36" s="165"/>
    </row>
    <row r="37" spans="1:24" s="166" customFormat="1" ht="16.5" hidden="1" customHeight="1">
      <c r="A37" s="155">
        <v>29</v>
      </c>
      <c r="B37" s="156" t="s">
        <v>325</v>
      </c>
      <c r="C37" s="157" t="s">
        <v>325</v>
      </c>
      <c r="D37" s="158" t="s">
        <v>325</v>
      </c>
      <c r="E37" s="213" t="s">
        <v>325</v>
      </c>
      <c r="F37" s="159" t="s">
        <v>325</v>
      </c>
      <c r="G37" s="160"/>
      <c r="H37" s="160"/>
      <c r="I37" s="160"/>
      <c r="J37" s="160"/>
      <c r="K37" s="160"/>
      <c r="L37" s="160"/>
      <c r="M37" s="160"/>
      <c r="N37" s="160"/>
      <c r="O37" s="161"/>
      <c r="P37" s="161"/>
      <c r="Q37" s="162">
        <v>0</v>
      </c>
      <c r="R37" s="162">
        <v>0</v>
      </c>
      <c r="S37" s="163" t="s">
        <v>26</v>
      </c>
      <c r="T37" s="164" t="s">
        <v>325</v>
      </c>
      <c r="U37" s="165"/>
      <c r="V37" s="143">
        <v>4.0999999999999996</v>
      </c>
      <c r="W37" s="143" t="s">
        <v>79</v>
      </c>
      <c r="X37" s="165"/>
    </row>
    <row r="38" spans="1:24" s="166" customFormat="1" ht="16.5" hidden="1" customHeight="1">
      <c r="A38" s="155">
        <v>30</v>
      </c>
      <c r="B38" s="156" t="s">
        <v>325</v>
      </c>
      <c r="C38" s="157" t="s">
        <v>325</v>
      </c>
      <c r="D38" s="158" t="s">
        <v>325</v>
      </c>
      <c r="E38" s="213" t="s">
        <v>325</v>
      </c>
      <c r="F38" s="159" t="s">
        <v>325</v>
      </c>
      <c r="G38" s="160"/>
      <c r="H38" s="160"/>
      <c r="I38" s="160"/>
      <c r="J38" s="160"/>
      <c r="K38" s="160"/>
      <c r="L38" s="160"/>
      <c r="M38" s="160"/>
      <c r="N38" s="160"/>
      <c r="O38" s="161"/>
      <c r="P38" s="161"/>
      <c r="Q38" s="162">
        <v>0</v>
      </c>
      <c r="R38" s="162">
        <v>0</v>
      </c>
      <c r="S38" s="163" t="s">
        <v>26</v>
      </c>
      <c r="T38" s="164" t="s">
        <v>325</v>
      </c>
      <c r="U38" s="165"/>
      <c r="V38" s="143">
        <v>4.2</v>
      </c>
      <c r="W38" s="143" t="s">
        <v>80</v>
      </c>
      <c r="X38" s="165"/>
    </row>
    <row r="39" spans="1:24" s="166" customFormat="1" ht="16.5" hidden="1" customHeight="1">
      <c r="A39" s="155">
        <v>31</v>
      </c>
      <c r="B39" s="156" t="s">
        <v>325</v>
      </c>
      <c r="C39" s="157" t="s">
        <v>325</v>
      </c>
      <c r="D39" s="158" t="s">
        <v>325</v>
      </c>
      <c r="E39" s="213" t="s">
        <v>325</v>
      </c>
      <c r="F39" s="159" t="s">
        <v>325</v>
      </c>
      <c r="G39" s="160"/>
      <c r="H39" s="160"/>
      <c r="I39" s="160"/>
      <c r="J39" s="160"/>
      <c r="K39" s="160"/>
      <c r="L39" s="160"/>
      <c r="M39" s="160"/>
      <c r="N39" s="160"/>
      <c r="O39" s="161"/>
      <c r="P39" s="161"/>
      <c r="Q39" s="162">
        <v>0</v>
      </c>
      <c r="R39" s="162">
        <v>0</v>
      </c>
      <c r="S39" s="163" t="s">
        <v>26</v>
      </c>
      <c r="T39" s="164" t="s">
        <v>325</v>
      </c>
      <c r="U39" s="165"/>
      <c r="V39" s="143">
        <v>4.3</v>
      </c>
      <c r="W39" s="143" t="s">
        <v>81</v>
      </c>
      <c r="X39" s="165"/>
    </row>
    <row r="40" spans="1:24" s="166" customFormat="1" ht="16.5" hidden="1" customHeight="1">
      <c r="A40" s="155">
        <v>32</v>
      </c>
      <c r="B40" s="156" t="s">
        <v>325</v>
      </c>
      <c r="C40" s="157" t="s">
        <v>325</v>
      </c>
      <c r="D40" s="158" t="s">
        <v>325</v>
      </c>
      <c r="E40" s="213" t="s">
        <v>325</v>
      </c>
      <c r="F40" s="159" t="s">
        <v>325</v>
      </c>
      <c r="G40" s="160"/>
      <c r="H40" s="160"/>
      <c r="I40" s="160"/>
      <c r="J40" s="160"/>
      <c r="K40" s="160"/>
      <c r="L40" s="160"/>
      <c r="M40" s="160"/>
      <c r="N40" s="160"/>
      <c r="O40" s="161"/>
      <c r="P40" s="161"/>
      <c r="Q40" s="162">
        <v>0</v>
      </c>
      <c r="R40" s="162">
        <v>0</v>
      </c>
      <c r="S40" s="163" t="s">
        <v>26</v>
      </c>
      <c r="T40" s="164" t="s">
        <v>325</v>
      </c>
      <c r="U40" s="165"/>
      <c r="V40" s="143">
        <v>4.4000000000000004</v>
      </c>
      <c r="W40" s="143" t="s">
        <v>82</v>
      </c>
      <c r="X40" s="165"/>
    </row>
    <row r="41" spans="1:24" s="166" customFormat="1" ht="16.5" hidden="1" customHeight="1">
      <c r="A41" s="155">
        <v>33</v>
      </c>
      <c r="B41" s="156" t="s">
        <v>325</v>
      </c>
      <c r="C41" s="157" t="s">
        <v>325</v>
      </c>
      <c r="D41" s="158" t="s">
        <v>325</v>
      </c>
      <c r="E41" s="213" t="s">
        <v>325</v>
      </c>
      <c r="F41" s="159" t="s">
        <v>325</v>
      </c>
      <c r="G41" s="160"/>
      <c r="H41" s="160"/>
      <c r="I41" s="160"/>
      <c r="J41" s="160"/>
      <c r="K41" s="160"/>
      <c r="L41" s="160"/>
      <c r="M41" s="160"/>
      <c r="N41" s="160"/>
      <c r="O41" s="161"/>
      <c r="P41" s="161"/>
      <c r="Q41" s="162">
        <v>0</v>
      </c>
      <c r="R41" s="162">
        <v>0</v>
      </c>
      <c r="S41" s="163" t="s">
        <v>26</v>
      </c>
      <c r="T41" s="164" t="s">
        <v>325</v>
      </c>
      <c r="U41" s="165"/>
      <c r="V41" s="143">
        <v>4.5</v>
      </c>
      <c r="W41" s="143" t="s">
        <v>83</v>
      </c>
      <c r="X41" s="165"/>
    </row>
    <row r="42" spans="1:24" s="166" customFormat="1" ht="16.5" hidden="1" customHeight="1">
      <c r="A42" s="155">
        <v>34</v>
      </c>
      <c r="B42" s="156" t="s">
        <v>325</v>
      </c>
      <c r="C42" s="157" t="s">
        <v>325</v>
      </c>
      <c r="D42" s="158" t="s">
        <v>325</v>
      </c>
      <c r="E42" s="213" t="s">
        <v>325</v>
      </c>
      <c r="F42" s="159" t="s">
        <v>325</v>
      </c>
      <c r="G42" s="160"/>
      <c r="H42" s="160"/>
      <c r="I42" s="160"/>
      <c r="J42" s="160"/>
      <c r="K42" s="160"/>
      <c r="L42" s="160"/>
      <c r="M42" s="160"/>
      <c r="N42" s="160"/>
      <c r="O42" s="161"/>
      <c r="P42" s="161"/>
      <c r="Q42" s="162">
        <v>0</v>
      </c>
      <c r="R42" s="162">
        <v>0</v>
      </c>
      <c r="S42" s="163" t="s">
        <v>26</v>
      </c>
      <c r="T42" s="164" t="s">
        <v>325</v>
      </c>
      <c r="U42" s="165"/>
      <c r="V42" s="143">
        <v>4.5999999999999996</v>
      </c>
      <c r="W42" s="143" t="s">
        <v>84</v>
      </c>
      <c r="X42" s="165"/>
    </row>
    <row r="43" spans="1:24" s="166" customFormat="1" ht="16.5" hidden="1" customHeight="1">
      <c r="A43" s="155">
        <v>35</v>
      </c>
      <c r="B43" s="156" t="s">
        <v>325</v>
      </c>
      <c r="C43" s="157" t="s">
        <v>325</v>
      </c>
      <c r="D43" s="158" t="s">
        <v>325</v>
      </c>
      <c r="E43" s="213" t="s">
        <v>325</v>
      </c>
      <c r="F43" s="159" t="s">
        <v>325</v>
      </c>
      <c r="G43" s="160"/>
      <c r="H43" s="160"/>
      <c r="I43" s="160"/>
      <c r="J43" s="160"/>
      <c r="K43" s="160"/>
      <c r="L43" s="160"/>
      <c r="M43" s="160"/>
      <c r="N43" s="160"/>
      <c r="O43" s="161"/>
      <c r="P43" s="161"/>
      <c r="Q43" s="162">
        <v>0</v>
      </c>
      <c r="R43" s="162">
        <v>0</v>
      </c>
      <c r="S43" s="163" t="s">
        <v>26</v>
      </c>
      <c r="T43" s="164" t="s">
        <v>325</v>
      </c>
      <c r="U43" s="165"/>
      <c r="V43" s="143">
        <v>4.7</v>
      </c>
      <c r="W43" s="143" t="s">
        <v>85</v>
      </c>
      <c r="X43" s="165"/>
    </row>
    <row r="44" spans="1:24" s="166" customFormat="1" ht="16.5" hidden="1" customHeight="1">
      <c r="A44" s="155">
        <v>36</v>
      </c>
      <c r="B44" s="156" t="s">
        <v>325</v>
      </c>
      <c r="C44" s="157" t="s">
        <v>325</v>
      </c>
      <c r="D44" s="158" t="s">
        <v>325</v>
      </c>
      <c r="E44" s="213" t="s">
        <v>325</v>
      </c>
      <c r="F44" s="159" t="s">
        <v>325</v>
      </c>
      <c r="G44" s="160"/>
      <c r="H44" s="160"/>
      <c r="I44" s="160"/>
      <c r="J44" s="160"/>
      <c r="K44" s="160"/>
      <c r="L44" s="160"/>
      <c r="M44" s="160"/>
      <c r="N44" s="160"/>
      <c r="O44" s="161"/>
      <c r="P44" s="161"/>
      <c r="Q44" s="162">
        <v>0</v>
      </c>
      <c r="R44" s="162">
        <v>0</v>
      </c>
      <c r="S44" s="163" t="s">
        <v>26</v>
      </c>
      <c r="T44" s="164" t="s">
        <v>325</v>
      </c>
      <c r="U44" s="165"/>
      <c r="V44" s="143">
        <v>4.8</v>
      </c>
      <c r="W44" s="143" t="s">
        <v>86</v>
      </c>
      <c r="X44" s="165"/>
    </row>
    <row r="45" spans="1:24" s="166" customFormat="1" ht="16.5" hidden="1" customHeight="1">
      <c r="A45" s="155">
        <v>37</v>
      </c>
      <c r="B45" s="156" t="s">
        <v>325</v>
      </c>
      <c r="C45" s="157" t="s">
        <v>325</v>
      </c>
      <c r="D45" s="158" t="s">
        <v>325</v>
      </c>
      <c r="E45" s="213" t="s">
        <v>325</v>
      </c>
      <c r="F45" s="159" t="s">
        <v>325</v>
      </c>
      <c r="G45" s="160"/>
      <c r="H45" s="160"/>
      <c r="I45" s="160"/>
      <c r="J45" s="160"/>
      <c r="K45" s="160"/>
      <c r="L45" s="160"/>
      <c r="M45" s="160"/>
      <c r="N45" s="160"/>
      <c r="O45" s="161"/>
      <c r="P45" s="161"/>
      <c r="Q45" s="162">
        <v>0</v>
      </c>
      <c r="R45" s="162">
        <v>0</v>
      </c>
      <c r="S45" s="163" t="s">
        <v>26</v>
      </c>
      <c r="T45" s="164" t="s">
        <v>325</v>
      </c>
      <c r="U45" s="165"/>
      <c r="V45" s="143">
        <v>4.9000000000000004</v>
      </c>
      <c r="W45" s="143" t="s">
        <v>87</v>
      </c>
      <c r="X45" s="165"/>
    </row>
    <row r="46" spans="1:24" s="166" customFormat="1" ht="16.5" hidden="1" customHeight="1">
      <c r="A46" s="155">
        <v>38</v>
      </c>
      <c r="B46" s="156" t="s">
        <v>325</v>
      </c>
      <c r="C46" s="157" t="s">
        <v>325</v>
      </c>
      <c r="D46" s="158" t="s">
        <v>325</v>
      </c>
      <c r="E46" s="213" t="s">
        <v>325</v>
      </c>
      <c r="F46" s="159" t="s">
        <v>325</v>
      </c>
      <c r="G46" s="160"/>
      <c r="H46" s="160"/>
      <c r="I46" s="160"/>
      <c r="J46" s="160"/>
      <c r="K46" s="160"/>
      <c r="L46" s="160"/>
      <c r="M46" s="160"/>
      <c r="N46" s="160"/>
      <c r="O46" s="161"/>
      <c r="P46" s="161"/>
      <c r="Q46" s="162">
        <v>0</v>
      </c>
      <c r="R46" s="162">
        <v>0</v>
      </c>
      <c r="S46" s="163" t="s">
        <v>26</v>
      </c>
      <c r="T46" s="164" t="s">
        <v>325</v>
      </c>
      <c r="U46" s="165"/>
      <c r="V46" s="143">
        <v>5</v>
      </c>
      <c r="W46" s="143" t="s">
        <v>29</v>
      </c>
      <c r="X46" s="165"/>
    </row>
    <row r="47" spans="1:24" s="166" customFormat="1" ht="16.5" hidden="1" customHeight="1">
      <c r="A47" s="155">
        <v>39</v>
      </c>
      <c r="B47" s="156" t="s">
        <v>325</v>
      </c>
      <c r="C47" s="157" t="s">
        <v>325</v>
      </c>
      <c r="D47" s="158" t="s">
        <v>325</v>
      </c>
      <c r="E47" s="213" t="s">
        <v>325</v>
      </c>
      <c r="F47" s="159" t="s">
        <v>325</v>
      </c>
      <c r="G47" s="160"/>
      <c r="H47" s="160"/>
      <c r="I47" s="160"/>
      <c r="J47" s="160"/>
      <c r="K47" s="160"/>
      <c r="L47" s="160"/>
      <c r="M47" s="160"/>
      <c r="N47" s="160"/>
      <c r="O47" s="161"/>
      <c r="P47" s="161"/>
      <c r="Q47" s="162">
        <v>0</v>
      </c>
      <c r="R47" s="162">
        <v>0</v>
      </c>
      <c r="S47" s="163" t="s">
        <v>26</v>
      </c>
      <c r="T47" s="164" t="s">
        <v>325</v>
      </c>
      <c r="U47" s="165"/>
      <c r="V47" s="143">
        <v>5.0999999999999996</v>
      </c>
      <c r="W47" s="143" t="s">
        <v>88</v>
      </c>
      <c r="X47" s="165"/>
    </row>
    <row r="48" spans="1:24" s="166" customFormat="1" ht="16.5" hidden="1" customHeight="1">
      <c r="A48" s="155">
        <v>40</v>
      </c>
      <c r="B48" s="156" t="s">
        <v>325</v>
      </c>
      <c r="C48" s="157" t="s">
        <v>325</v>
      </c>
      <c r="D48" s="158" t="s">
        <v>325</v>
      </c>
      <c r="E48" s="213" t="s">
        <v>325</v>
      </c>
      <c r="F48" s="159" t="s">
        <v>325</v>
      </c>
      <c r="G48" s="160"/>
      <c r="H48" s="160"/>
      <c r="I48" s="160"/>
      <c r="J48" s="160"/>
      <c r="K48" s="160"/>
      <c r="L48" s="160"/>
      <c r="M48" s="160"/>
      <c r="N48" s="160"/>
      <c r="O48" s="161"/>
      <c r="P48" s="161"/>
      <c r="Q48" s="162">
        <v>0</v>
      </c>
      <c r="R48" s="162">
        <v>0</v>
      </c>
      <c r="S48" s="163" t="s">
        <v>26</v>
      </c>
      <c r="T48" s="164" t="s">
        <v>325</v>
      </c>
      <c r="U48" s="165"/>
      <c r="V48" s="143">
        <v>5.2</v>
      </c>
      <c r="W48" s="143" t="s">
        <v>89</v>
      </c>
      <c r="X48" s="165"/>
    </row>
    <row r="49" spans="1:24" s="166" customFormat="1" ht="16.5" hidden="1" customHeight="1">
      <c r="A49" s="155">
        <v>41</v>
      </c>
      <c r="B49" s="156" t="s">
        <v>325</v>
      </c>
      <c r="C49" s="157" t="s">
        <v>325</v>
      </c>
      <c r="D49" s="158" t="s">
        <v>325</v>
      </c>
      <c r="E49" s="213" t="s">
        <v>325</v>
      </c>
      <c r="F49" s="159" t="s">
        <v>325</v>
      </c>
      <c r="G49" s="160"/>
      <c r="H49" s="160"/>
      <c r="I49" s="160"/>
      <c r="J49" s="160"/>
      <c r="K49" s="160"/>
      <c r="L49" s="160"/>
      <c r="M49" s="160"/>
      <c r="N49" s="160"/>
      <c r="O49" s="161"/>
      <c r="P49" s="161"/>
      <c r="Q49" s="162">
        <v>0</v>
      </c>
      <c r="R49" s="162">
        <v>0</v>
      </c>
      <c r="S49" s="163" t="s">
        <v>26</v>
      </c>
      <c r="T49" s="164" t="s">
        <v>325</v>
      </c>
      <c r="U49" s="165"/>
      <c r="V49" s="143">
        <v>5.3</v>
      </c>
      <c r="W49" s="143" t="s">
        <v>90</v>
      </c>
      <c r="X49" s="165"/>
    </row>
    <row r="50" spans="1:24" s="166" customFormat="1" ht="16.5" hidden="1" customHeight="1">
      <c r="A50" s="155">
        <v>42</v>
      </c>
      <c r="B50" s="156" t="s">
        <v>325</v>
      </c>
      <c r="C50" s="157" t="s">
        <v>325</v>
      </c>
      <c r="D50" s="158" t="s">
        <v>325</v>
      </c>
      <c r="E50" s="213" t="s">
        <v>325</v>
      </c>
      <c r="F50" s="159" t="s">
        <v>325</v>
      </c>
      <c r="G50" s="160"/>
      <c r="H50" s="160"/>
      <c r="I50" s="160"/>
      <c r="J50" s="160"/>
      <c r="K50" s="160"/>
      <c r="L50" s="160"/>
      <c r="M50" s="160"/>
      <c r="N50" s="160"/>
      <c r="O50" s="161"/>
      <c r="P50" s="161"/>
      <c r="Q50" s="162">
        <v>0</v>
      </c>
      <c r="R50" s="162">
        <v>0</v>
      </c>
      <c r="S50" s="163" t="s">
        <v>26</v>
      </c>
      <c r="T50" s="164" t="s">
        <v>325</v>
      </c>
      <c r="U50" s="165"/>
      <c r="V50" s="143">
        <v>5.4</v>
      </c>
      <c r="W50" s="143" t="s">
        <v>91</v>
      </c>
      <c r="X50" s="165"/>
    </row>
    <row r="51" spans="1:24" s="166" customFormat="1" ht="16.5" hidden="1" customHeight="1">
      <c r="A51" s="155">
        <v>43</v>
      </c>
      <c r="B51" s="156" t="s">
        <v>325</v>
      </c>
      <c r="C51" s="157" t="s">
        <v>325</v>
      </c>
      <c r="D51" s="158" t="s">
        <v>325</v>
      </c>
      <c r="E51" s="213" t="s">
        <v>325</v>
      </c>
      <c r="F51" s="159" t="s">
        <v>325</v>
      </c>
      <c r="G51" s="160"/>
      <c r="H51" s="160"/>
      <c r="I51" s="160"/>
      <c r="J51" s="160"/>
      <c r="K51" s="160"/>
      <c r="L51" s="160"/>
      <c r="M51" s="160"/>
      <c r="N51" s="160"/>
      <c r="O51" s="161"/>
      <c r="P51" s="161"/>
      <c r="Q51" s="162">
        <v>0</v>
      </c>
      <c r="R51" s="162">
        <v>0</v>
      </c>
      <c r="S51" s="163" t="s">
        <v>26</v>
      </c>
      <c r="T51" s="164" t="s">
        <v>325</v>
      </c>
      <c r="U51" s="165"/>
      <c r="V51" s="143">
        <v>5.5</v>
      </c>
      <c r="W51" s="143" t="s">
        <v>92</v>
      </c>
      <c r="X51" s="165"/>
    </row>
    <row r="52" spans="1:24" s="166" customFormat="1" ht="16.5" hidden="1" customHeight="1">
      <c r="A52" s="155">
        <v>44</v>
      </c>
      <c r="B52" s="156" t="s">
        <v>325</v>
      </c>
      <c r="C52" s="157" t="s">
        <v>325</v>
      </c>
      <c r="D52" s="158" t="s">
        <v>325</v>
      </c>
      <c r="E52" s="213" t="s">
        <v>325</v>
      </c>
      <c r="F52" s="159" t="s">
        <v>325</v>
      </c>
      <c r="G52" s="160"/>
      <c r="H52" s="160"/>
      <c r="I52" s="160"/>
      <c r="J52" s="160"/>
      <c r="K52" s="160"/>
      <c r="L52" s="160"/>
      <c r="M52" s="160"/>
      <c r="N52" s="160"/>
      <c r="O52" s="161"/>
      <c r="P52" s="161"/>
      <c r="Q52" s="162">
        <v>0</v>
      </c>
      <c r="R52" s="162">
        <v>0</v>
      </c>
      <c r="S52" s="163" t="s">
        <v>26</v>
      </c>
      <c r="T52" s="164" t="s">
        <v>325</v>
      </c>
      <c r="U52" s="165"/>
      <c r="V52" s="143">
        <v>5.6</v>
      </c>
      <c r="W52" s="143" t="s">
        <v>93</v>
      </c>
      <c r="X52" s="165"/>
    </row>
    <row r="53" spans="1:24" s="166" customFormat="1" ht="16.5" hidden="1" customHeight="1">
      <c r="A53" s="155">
        <v>45</v>
      </c>
      <c r="B53" s="156" t="s">
        <v>325</v>
      </c>
      <c r="C53" s="157" t="s">
        <v>325</v>
      </c>
      <c r="D53" s="158" t="s">
        <v>325</v>
      </c>
      <c r="E53" s="213" t="s">
        <v>325</v>
      </c>
      <c r="F53" s="159" t="s">
        <v>325</v>
      </c>
      <c r="G53" s="160"/>
      <c r="H53" s="160"/>
      <c r="I53" s="160"/>
      <c r="J53" s="160"/>
      <c r="K53" s="160"/>
      <c r="L53" s="160"/>
      <c r="M53" s="160"/>
      <c r="N53" s="160"/>
      <c r="O53" s="161"/>
      <c r="P53" s="161"/>
      <c r="Q53" s="162">
        <v>0</v>
      </c>
      <c r="R53" s="162">
        <v>0</v>
      </c>
      <c r="S53" s="163" t="s">
        <v>26</v>
      </c>
      <c r="T53" s="164" t="s">
        <v>325</v>
      </c>
      <c r="U53" s="165"/>
      <c r="V53" s="143">
        <v>5.7</v>
      </c>
      <c r="W53" s="143" t="s">
        <v>94</v>
      </c>
      <c r="X53" s="165"/>
    </row>
    <row r="54" spans="1:24" s="166" customFormat="1" ht="16.5" hidden="1" customHeight="1">
      <c r="A54" s="155">
        <v>46</v>
      </c>
      <c r="B54" s="156" t="s">
        <v>325</v>
      </c>
      <c r="C54" s="157" t="s">
        <v>325</v>
      </c>
      <c r="D54" s="158" t="s">
        <v>325</v>
      </c>
      <c r="E54" s="213" t="s">
        <v>325</v>
      </c>
      <c r="F54" s="159" t="s">
        <v>325</v>
      </c>
      <c r="G54" s="160"/>
      <c r="H54" s="160"/>
      <c r="I54" s="160"/>
      <c r="J54" s="160"/>
      <c r="K54" s="160"/>
      <c r="L54" s="160"/>
      <c r="M54" s="160"/>
      <c r="N54" s="160"/>
      <c r="O54" s="161"/>
      <c r="P54" s="161"/>
      <c r="Q54" s="162">
        <v>0</v>
      </c>
      <c r="R54" s="162">
        <v>0</v>
      </c>
      <c r="S54" s="163" t="s">
        <v>26</v>
      </c>
      <c r="T54" s="164" t="s">
        <v>325</v>
      </c>
      <c r="U54" s="165"/>
      <c r="V54" s="143">
        <v>5.8</v>
      </c>
      <c r="W54" s="143" t="s">
        <v>95</v>
      </c>
      <c r="X54" s="165"/>
    </row>
    <row r="55" spans="1:24" s="166" customFormat="1" ht="16.5" hidden="1" customHeight="1">
      <c r="A55" s="155">
        <v>47</v>
      </c>
      <c r="B55" s="156" t="s">
        <v>325</v>
      </c>
      <c r="C55" s="157" t="s">
        <v>325</v>
      </c>
      <c r="D55" s="158" t="s">
        <v>325</v>
      </c>
      <c r="E55" s="213" t="s">
        <v>325</v>
      </c>
      <c r="F55" s="159" t="s">
        <v>325</v>
      </c>
      <c r="G55" s="160"/>
      <c r="H55" s="160"/>
      <c r="I55" s="160"/>
      <c r="J55" s="160"/>
      <c r="K55" s="160"/>
      <c r="L55" s="160"/>
      <c r="M55" s="160"/>
      <c r="N55" s="160"/>
      <c r="O55" s="161"/>
      <c r="P55" s="161"/>
      <c r="Q55" s="162">
        <v>0</v>
      </c>
      <c r="R55" s="162">
        <v>0</v>
      </c>
      <c r="S55" s="163" t="s">
        <v>26</v>
      </c>
      <c r="T55" s="164" t="s">
        <v>325</v>
      </c>
      <c r="U55" s="165"/>
      <c r="V55" s="143">
        <v>5.9</v>
      </c>
      <c r="W55" s="143" t="s">
        <v>96</v>
      </c>
      <c r="X55" s="165"/>
    </row>
    <row r="56" spans="1:24" s="166" customFormat="1" ht="16.5" hidden="1" customHeight="1">
      <c r="A56" s="155">
        <v>48</v>
      </c>
      <c r="B56" s="156" t="s">
        <v>325</v>
      </c>
      <c r="C56" s="157" t="s">
        <v>325</v>
      </c>
      <c r="D56" s="158" t="s">
        <v>325</v>
      </c>
      <c r="E56" s="213" t="s">
        <v>325</v>
      </c>
      <c r="F56" s="159" t="s">
        <v>325</v>
      </c>
      <c r="G56" s="160"/>
      <c r="H56" s="160"/>
      <c r="I56" s="160"/>
      <c r="J56" s="160"/>
      <c r="K56" s="160"/>
      <c r="L56" s="160"/>
      <c r="M56" s="160"/>
      <c r="N56" s="160"/>
      <c r="O56" s="161"/>
      <c r="P56" s="161"/>
      <c r="Q56" s="162">
        <v>0</v>
      </c>
      <c r="R56" s="162">
        <v>0</v>
      </c>
      <c r="S56" s="163" t="s">
        <v>26</v>
      </c>
      <c r="T56" s="164" t="s">
        <v>325</v>
      </c>
      <c r="U56" s="165"/>
      <c r="V56" s="143">
        <v>6</v>
      </c>
      <c r="W56" s="143" t="s">
        <v>44</v>
      </c>
      <c r="X56" s="165"/>
    </row>
    <row r="57" spans="1:24" s="166" customFormat="1" ht="16.5" hidden="1" customHeight="1">
      <c r="A57" s="155">
        <v>49</v>
      </c>
      <c r="B57" s="156" t="s">
        <v>325</v>
      </c>
      <c r="C57" s="157" t="s">
        <v>325</v>
      </c>
      <c r="D57" s="158" t="s">
        <v>325</v>
      </c>
      <c r="E57" s="213" t="s">
        <v>325</v>
      </c>
      <c r="F57" s="159" t="s">
        <v>325</v>
      </c>
      <c r="G57" s="160"/>
      <c r="H57" s="160"/>
      <c r="I57" s="160"/>
      <c r="J57" s="160"/>
      <c r="K57" s="160"/>
      <c r="L57" s="160"/>
      <c r="M57" s="160"/>
      <c r="N57" s="160"/>
      <c r="O57" s="161"/>
      <c r="P57" s="161"/>
      <c r="Q57" s="162">
        <v>0</v>
      </c>
      <c r="R57" s="162">
        <v>0</v>
      </c>
      <c r="S57" s="163" t="s">
        <v>26</v>
      </c>
      <c r="T57" s="164" t="s">
        <v>325</v>
      </c>
      <c r="U57" s="165"/>
      <c r="V57" s="143">
        <v>6.1</v>
      </c>
      <c r="W57" s="143" t="s">
        <v>97</v>
      </c>
      <c r="X57" s="165"/>
    </row>
    <row r="58" spans="1:24" s="166" customFormat="1" ht="16.5" hidden="1" customHeight="1">
      <c r="A58" s="155">
        <v>50</v>
      </c>
      <c r="B58" s="156" t="s">
        <v>325</v>
      </c>
      <c r="C58" s="157" t="s">
        <v>325</v>
      </c>
      <c r="D58" s="158" t="s">
        <v>325</v>
      </c>
      <c r="E58" s="213" t="s">
        <v>325</v>
      </c>
      <c r="F58" s="159" t="s">
        <v>325</v>
      </c>
      <c r="G58" s="160"/>
      <c r="H58" s="160"/>
      <c r="I58" s="160"/>
      <c r="J58" s="160"/>
      <c r="K58" s="160"/>
      <c r="L58" s="160"/>
      <c r="M58" s="160"/>
      <c r="N58" s="160"/>
      <c r="O58" s="161"/>
      <c r="P58" s="161"/>
      <c r="Q58" s="162">
        <v>0</v>
      </c>
      <c r="R58" s="162">
        <v>0</v>
      </c>
      <c r="S58" s="163" t="s">
        <v>26</v>
      </c>
      <c r="T58" s="164" t="s">
        <v>325</v>
      </c>
      <c r="U58" s="165"/>
      <c r="V58" s="143">
        <v>6.2</v>
      </c>
      <c r="W58" s="143" t="s">
        <v>98</v>
      </c>
      <c r="X58" s="165"/>
    </row>
    <row r="59" spans="1:24" s="166" customFormat="1" ht="16.5" hidden="1" customHeight="1">
      <c r="A59" s="155">
        <v>51</v>
      </c>
      <c r="B59" s="156" t="s">
        <v>325</v>
      </c>
      <c r="C59" s="157" t="s">
        <v>325</v>
      </c>
      <c r="D59" s="158" t="s">
        <v>325</v>
      </c>
      <c r="E59" s="213" t="s">
        <v>325</v>
      </c>
      <c r="F59" s="159" t="s">
        <v>325</v>
      </c>
      <c r="G59" s="160"/>
      <c r="H59" s="160"/>
      <c r="I59" s="160"/>
      <c r="J59" s="160"/>
      <c r="K59" s="160"/>
      <c r="L59" s="160"/>
      <c r="M59" s="160"/>
      <c r="N59" s="160"/>
      <c r="O59" s="161"/>
      <c r="P59" s="161"/>
      <c r="Q59" s="162">
        <v>0</v>
      </c>
      <c r="R59" s="162">
        <v>0</v>
      </c>
      <c r="S59" s="163" t="s">
        <v>26</v>
      </c>
      <c r="T59" s="164" t="s">
        <v>325</v>
      </c>
      <c r="U59" s="165"/>
      <c r="V59" s="143">
        <v>6.3</v>
      </c>
      <c r="W59" s="143" t="s">
        <v>99</v>
      </c>
      <c r="X59" s="165"/>
    </row>
    <row r="60" spans="1:24" s="166" customFormat="1" ht="16.5" hidden="1" customHeight="1">
      <c r="A60" s="155">
        <v>52</v>
      </c>
      <c r="B60" s="156" t="s">
        <v>325</v>
      </c>
      <c r="C60" s="157" t="s">
        <v>325</v>
      </c>
      <c r="D60" s="158" t="s">
        <v>325</v>
      </c>
      <c r="E60" s="213" t="s">
        <v>325</v>
      </c>
      <c r="F60" s="159" t="s">
        <v>325</v>
      </c>
      <c r="G60" s="160"/>
      <c r="H60" s="160"/>
      <c r="I60" s="160"/>
      <c r="J60" s="160"/>
      <c r="K60" s="160"/>
      <c r="L60" s="160"/>
      <c r="M60" s="160"/>
      <c r="N60" s="160"/>
      <c r="O60" s="161"/>
      <c r="P60" s="161"/>
      <c r="Q60" s="162">
        <v>0</v>
      </c>
      <c r="R60" s="162">
        <v>0</v>
      </c>
      <c r="S60" s="163" t="s">
        <v>26</v>
      </c>
      <c r="T60" s="164" t="s">
        <v>325</v>
      </c>
      <c r="U60" s="165"/>
      <c r="V60" s="143">
        <v>6.4</v>
      </c>
      <c r="W60" s="143" t="s">
        <v>100</v>
      </c>
      <c r="X60" s="165"/>
    </row>
    <row r="61" spans="1:24" s="166" customFormat="1" ht="16.5" hidden="1" customHeight="1">
      <c r="A61" s="155">
        <v>53</v>
      </c>
      <c r="B61" s="156" t="s">
        <v>325</v>
      </c>
      <c r="C61" s="157" t="s">
        <v>325</v>
      </c>
      <c r="D61" s="158" t="s">
        <v>325</v>
      </c>
      <c r="E61" s="213" t="s">
        <v>325</v>
      </c>
      <c r="F61" s="159" t="s">
        <v>325</v>
      </c>
      <c r="G61" s="160"/>
      <c r="H61" s="160"/>
      <c r="I61" s="160"/>
      <c r="J61" s="160"/>
      <c r="K61" s="160"/>
      <c r="L61" s="160"/>
      <c r="M61" s="160"/>
      <c r="N61" s="160"/>
      <c r="O61" s="161"/>
      <c r="P61" s="161"/>
      <c r="Q61" s="162">
        <v>0</v>
      </c>
      <c r="R61" s="162">
        <v>0</v>
      </c>
      <c r="S61" s="163" t="s">
        <v>26</v>
      </c>
      <c r="T61" s="164" t="s">
        <v>325</v>
      </c>
      <c r="U61" s="165"/>
      <c r="V61" s="143">
        <v>6.5</v>
      </c>
      <c r="W61" s="143" t="s">
        <v>101</v>
      </c>
      <c r="X61" s="165"/>
    </row>
    <row r="62" spans="1:24" s="166" customFormat="1" ht="16.5" hidden="1" customHeight="1">
      <c r="A62" s="155">
        <v>54</v>
      </c>
      <c r="B62" s="156" t="s">
        <v>325</v>
      </c>
      <c r="C62" s="157" t="s">
        <v>325</v>
      </c>
      <c r="D62" s="158" t="s">
        <v>325</v>
      </c>
      <c r="E62" s="213" t="s">
        <v>325</v>
      </c>
      <c r="F62" s="159" t="s">
        <v>325</v>
      </c>
      <c r="G62" s="160"/>
      <c r="H62" s="160"/>
      <c r="I62" s="160"/>
      <c r="J62" s="160"/>
      <c r="K62" s="160"/>
      <c r="L62" s="160"/>
      <c r="M62" s="160"/>
      <c r="N62" s="160"/>
      <c r="O62" s="161"/>
      <c r="P62" s="161"/>
      <c r="Q62" s="162">
        <v>0</v>
      </c>
      <c r="R62" s="162">
        <v>0</v>
      </c>
      <c r="S62" s="163" t="s">
        <v>26</v>
      </c>
      <c r="T62" s="164" t="s">
        <v>325</v>
      </c>
      <c r="U62" s="165"/>
      <c r="V62" s="143">
        <v>6.6</v>
      </c>
      <c r="W62" s="143" t="s">
        <v>102</v>
      </c>
      <c r="X62" s="165"/>
    </row>
    <row r="63" spans="1:24" s="166" customFormat="1" ht="16.5" hidden="1" customHeight="1">
      <c r="A63" s="155">
        <v>55</v>
      </c>
      <c r="B63" s="156" t="s">
        <v>325</v>
      </c>
      <c r="C63" s="157" t="s">
        <v>325</v>
      </c>
      <c r="D63" s="158" t="s">
        <v>325</v>
      </c>
      <c r="E63" s="213" t="s">
        <v>325</v>
      </c>
      <c r="F63" s="159" t="s">
        <v>325</v>
      </c>
      <c r="G63" s="160"/>
      <c r="H63" s="160"/>
      <c r="I63" s="160"/>
      <c r="J63" s="160"/>
      <c r="K63" s="160"/>
      <c r="L63" s="160"/>
      <c r="M63" s="160"/>
      <c r="N63" s="160"/>
      <c r="O63" s="161"/>
      <c r="P63" s="161"/>
      <c r="Q63" s="162">
        <v>0</v>
      </c>
      <c r="R63" s="162">
        <v>0</v>
      </c>
      <c r="S63" s="163" t="s">
        <v>26</v>
      </c>
      <c r="T63" s="164" t="s">
        <v>325</v>
      </c>
      <c r="U63" s="165"/>
      <c r="V63" s="143">
        <v>6.7</v>
      </c>
      <c r="W63" s="143" t="s">
        <v>103</v>
      </c>
      <c r="X63" s="165"/>
    </row>
    <row r="64" spans="1:24" s="166" customFormat="1" ht="16.5" hidden="1" customHeight="1">
      <c r="A64" s="155">
        <v>56</v>
      </c>
      <c r="B64" s="156" t="s">
        <v>325</v>
      </c>
      <c r="C64" s="157" t="s">
        <v>325</v>
      </c>
      <c r="D64" s="158" t="s">
        <v>325</v>
      </c>
      <c r="E64" s="213" t="s">
        <v>325</v>
      </c>
      <c r="F64" s="159" t="s">
        <v>325</v>
      </c>
      <c r="G64" s="160"/>
      <c r="H64" s="160"/>
      <c r="I64" s="160"/>
      <c r="J64" s="160"/>
      <c r="K64" s="160"/>
      <c r="L64" s="160"/>
      <c r="M64" s="160"/>
      <c r="N64" s="160"/>
      <c r="O64" s="161"/>
      <c r="P64" s="161"/>
      <c r="Q64" s="162">
        <v>0</v>
      </c>
      <c r="R64" s="162">
        <v>0</v>
      </c>
      <c r="S64" s="163" t="s">
        <v>26</v>
      </c>
      <c r="T64" s="164" t="s">
        <v>325</v>
      </c>
      <c r="U64" s="165"/>
      <c r="V64" s="143">
        <v>6.8</v>
      </c>
      <c r="W64" s="143" t="s">
        <v>104</v>
      </c>
      <c r="X64" s="165"/>
    </row>
    <row r="65" spans="1:24" s="166" customFormat="1" ht="16.5" hidden="1" customHeight="1">
      <c r="A65" s="155">
        <v>57</v>
      </c>
      <c r="B65" s="156" t="s">
        <v>325</v>
      </c>
      <c r="C65" s="157" t="s">
        <v>325</v>
      </c>
      <c r="D65" s="158" t="s">
        <v>325</v>
      </c>
      <c r="E65" s="213" t="s">
        <v>325</v>
      </c>
      <c r="F65" s="159" t="s">
        <v>325</v>
      </c>
      <c r="G65" s="160"/>
      <c r="H65" s="160"/>
      <c r="I65" s="160"/>
      <c r="J65" s="160"/>
      <c r="K65" s="160"/>
      <c r="L65" s="160"/>
      <c r="M65" s="160"/>
      <c r="N65" s="160"/>
      <c r="O65" s="161"/>
      <c r="P65" s="161"/>
      <c r="Q65" s="162">
        <v>0</v>
      </c>
      <c r="R65" s="162">
        <v>0</v>
      </c>
      <c r="S65" s="163" t="s">
        <v>26</v>
      </c>
      <c r="T65" s="164" t="s">
        <v>325</v>
      </c>
      <c r="U65" s="165"/>
      <c r="V65" s="143">
        <v>6.9</v>
      </c>
      <c r="W65" s="143" t="s">
        <v>105</v>
      </c>
      <c r="X65" s="165"/>
    </row>
    <row r="66" spans="1:24" s="166" customFormat="1" ht="16.5" hidden="1" customHeight="1">
      <c r="A66" s="155">
        <v>58</v>
      </c>
      <c r="B66" s="156" t="s">
        <v>325</v>
      </c>
      <c r="C66" s="157" t="s">
        <v>325</v>
      </c>
      <c r="D66" s="158" t="s">
        <v>325</v>
      </c>
      <c r="E66" s="213" t="s">
        <v>325</v>
      </c>
      <c r="F66" s="159" t="s">
        <v>325</v>
      </c>
      <c r="G66" s="160"/>
      <c r="H66" s="160"/>
      <c r="I66" s="160"/>
      <c r="J66" s="160"/>
      <c r="K66" s="160"/>
      <c r="L66" s="160"/>
      <c r="M66" s="160"/>
      <c r="N66" s="160"/>
      <c r="O66" s="161"/>
      <c r="P66" s="161"/>
      <c r="Q66" s="162">
        <v>0</v>
      </c>
      <c r="R66" s="162">
        <v>0</v>
      </c>
      <c r="S66" s="163" t="s">
        <v>26</v>
      </c>
      <c r="T66" s="164" t="s">
        <v>325</v>
      </c>
      <c r="U66" s="165"/>
      <c r="V66" s="143">
        <v>7</v>
      </c>
      <c r="W66" s="143" t="s">
        <v>30</v>
      </c>
      <c r="X66" s="165"/>
    </row>
    <row r="67" spans="1:24" s="166" customFormat="1" ht="16.5" hidden="1" customHeight="1">
      <c r="A67" s="155">
        <v>59</v>
      </c>
      <c r="B67" s="156" t="s">
        <v>325</v>
      </c>
      <c r="C67" s="157" t="s">
        <v>325</v>
      </c>
      <c r="D67" s="158" t="s">
        <v>325</v>
      </c>
      <c r="E67" s="213" t="s">
        <v>325</v>
      </c>
      <c r="F67" s="159" t="s">
        <v>325</v>
      </c>
      <c r="G67" s="160"/>
      <c r="H67" s="160"/>
      <c r="I67" s="160"/>
      <c r="J67" s="160"/>
      <c r="K67" s="160"/>
      <c r="L67" s="160"/>
      <c r="M67" s="160"/>
      <c r="N67" s="160"/>
      <c r="O67" s="161"/>
      <c r="P67" s="161"/>
      <c r="Q67" s="162">
        <v>0</v>
      </c>
      <c r="R67" s="162">
        <v>0</v>
      </c>
      <c r="S67" s="163" t="s">
        <v>26</v>
      </c>
      <c r="T67" s="164" t="s">
        <v>325</v>
      </c>
      <c r="U67" s="165"/>
      <c r="V67" s="143">
        <v>7.1</v>
      </c>
      <c r="W67" s="143" t="s">
        <v>106</v>
      </c>
      <c r="X67" s="165"/>
    </row>
    <row r="68" spans="1:24" s="166" customFormat="1" ht="16.5" hidden="1" customHeight="1">
      <c r="A68" s="155">
        <v>60</v>
      </c>
      <c r="B68" s="156" t="s">
        <v>325</v>
      </c>
      <c r="C68" s="157" t="s">
        <v>325</v>
      </c>
      <c r="D68" s="158" t="s">
        <v>325</v>
      </c>
      <c r="E68" s="213" t="s">
        <v>325</v>
      </c>
      <c r="F68" s="159" t="s">
        <v>325</v>
      </c>
      <c r="G68" s="160"/>
      <c r="H68" s="160"/>
      <c r="I68" s="160"/>
      <c r="J68" s="160"/>
      <c r="K68" s="160"/>
      <c r="L68" s="160"/>
      <c r="M68" s="160"/>
      <c r="N68" s="160"/>
      <c r="O68" s="161"/>
      <c r="P68" s="161"/>
      <c r="Q68" s="162">
        <v>0</v>
      </c>
      <c r="R68" s="162">
        <v>0</v>
      </c>
      <c r="S68" s="163" t="s">
        <v>26</v>
      </c>
      <c r="T68" s="164" t="s">
        <v>325</v>
      </c>
      <c r="U68" s="165"/>
      <c r="V68" s="143">
        <v>7.2</v>
      </c>
      <c r="W68" s="143" t="s">
        <v>107</v>
      </c>
      <c r="X68" s="165"/>
    </row>
    <row r="69" spans="1:24" s="166" customFormat="1" ht="16.5" hidden="1" customHeight="1">
      <c r="A69" s="155">
        <v>61</v>
      </c>
      <c r="B69" s="156" t="s">
        <v>325</v>
      </c>
      <c r="C69" s="157" t="s">
        <v>325</v>
      </c>
      <c r="D69" s="158" t="s">
        <v>325</v>
      </c>
      <c r="E69" s="213" t="s">
        <v>325</v>
      </c>
      <c r="F69" s="159" t="s">
        <v>325</v>
      </c>
      <c r="G69" s="160"/>
      <c r="H69" s="160"/>
      <c r="I69" s="160"/>
      <c r="J69" s="160"/>
      <c r="K69" s="160"/>
      <c r="L69" s="160"/>
      <c r="M69" s="160"/>
      <c r="N69" s="160"/>
      <c r="O69" s="161"/>
      <c r="P69" s="161"/>
      <c r="Q69" s="162">
        <v>0</v>
      </c>
      <c r="R69" s="162">
        <v>0</v>
      </c>
      <c r="S69" s="163" t="s">
        <v>26</v>
      </c>
      <c r="T69" s="164" t="s">
        <v>325</v>
      </c>
      <c r="U69" s="165"/>
      <c r="V69" s="143">
        <v>7.3</v>
      </c>
      <c r="W69" s="143" t="s">
        <v>108</v>
      </c>
      <c r="X69" s="165"/>
    </row>
    <row r="70" spans="1:24" s="166" customFormat="1" ht="16.5" hidden="1" customHeight="1">
      <c r="A70" s="155">
        <v>62</v>
      </c>
      <c r="B70" s="156" t="s">
        <v>325</v>
      </c>
      <c r="C70" s="157" t="s">
        <v>325</v>
      </c>
      <c r="D70" s="158" t="s">
        <v>325</v>
      </c>
      <c r="E70" s="213" t="s">
        <v>325</v>
      </c>
      <c r="F70" s="159" t="s">
        <v>325</v>
      </c>
      <c r="G70" s="160"/>
      <c r="H70" s="160"/>
      <c r="I70" s="160"/>
      <c r="J70" s="160"/>
      <c r="K70" s="160"/>
      <c r="L70" s="160"/>
      <c r="M70" s="160"/>
      <c r="N70" s="160"/>
      <c r="O70" s="161"/>
      <c r="P70" s="161"/>
      <c r="Q70" s="162">
        <v>0</v>
      </c>
      <c r="R70" s="162">
        <v>0</v>
      </c>
      <c r="S70" s="163" t="s">
        <v>26</v>
      </c>
      <c r="T70" s="164" t="s">
        <v>325</v>
      </c>
      <c r="U70" s="165"/>
      <c r="V70" s="143">
        <v>7.4</v>
      </c>
      <c r="W70" s="143" t="s">
        <v>109</v>
      </c>
      <c r="X70" s="165"/>
    </row>
    <row r="71" spans="1:24" s="166" customFormat="1" ht="16.5" hidden="1" customHeight="1">
      <c r="A71" s="155">
        <v>63</v>
      </c>
      <c r="B71" s="156" t="s">
        <v>325</v>
      </c>
      <c r="C71" s="157" t="s">
        <v>325</v>
      </c>
      <c r="D71" s="158" t="s">
        <v>325</v>
      </c>
      <c r="E71" s="213" t="s">
        <v>325</v>
      </c>
      <c r="F71" s="159" t="s">
        <v>325</v>
      </c>
      <c r="G71" s="160"/>
      <c r="H71" s="160"/>
      <c r="I71" s="160"/>
      <c r="J71" s="160"/>
      <c r="K71" s="160"/>
      <c r="L71" s="160"/>
      <c r="M71" s="160"/>
      <c r="N71" s="160"/>
      <c r="O71" s="161"/>
      <c r="P71" s="161"/>
      <c r="Q71" s="162">
        <v>0</v>
      </c>
      <c r="R71" s="162">
        <v>0</v>
      </c>
      <c r="S71" s="163" t="s">
        <v>26</v>
      </c>
      <c r="T71" s="164" t="s">
        <v>325</v>
      </c>
      <c r="U71" s="165"/>
      <c r="V71" s="143">
        <v>7.5</v>
      </c>
      <c r="W71" s="143" t="s">
        <v>110</v>
      </c>
      <c r="X71" s="165"/>
    </row>
    <row r="72" spans="1:24" s="166" customFormat="1" ht="16.5" hidden="1" customHeight="1">
      <c r="A72" s="155">
        <v>64</v>
      </c>
      <c r="B72" s="156" t="s">
        <v>325</v>
      </c>
      <c r="C72" s="157" t="s">
        <v>325</v>
      </c>
      <c r="D72" s="158" t="s">
        <v>325</v>
      </c>
      <c r="E72" s="213" t="s">
        <v>325</v>
      </c>
      <c r="F72" s="159" t="s">
        <v>325</v>
      </c>
      <c r="G72" s="160"/>
      <c r="H72" s="160"/>
      <c r="I72" s="160"/>
      <c r="J72" s="160"/>
      <c r="K72" s="160"/>
      <c r="L72" s="160"/>
      <c r="M72" s="160"/>
      <c r="N72" s="160"/>
      <c r="O72" s="161"/>
      <c r="P72" s="161"/>
      <c r="Q72" s="162">
        <v>0</v>
      </c>
      <c r="R72" s="162">
        <v>0</v>
      </c>
      <c r="S72" s="163" t="s">
        <v>26</v>
      </c>
      <c r="T72" s="164" t="s">
        <v>325</v>
      </c>
      <c r="U72" s="165"/>
      <c r="V72" s="143">
        <v>7.6</v>
      </c>
      <c r="W72" s="143" t="s">
        <v>111</v>
      </c>
      <c r="X72" s="165"/>
    </row>
    <row r="73" spans="1:24" s="166" customFormat="1" ht="16.5" hidden="1" customHeight="1">
      <c r="A73" s="155">
        <v>65</v>
      </c>
      <c r="B73" s="156" t="s">
        <v>325</v>
      </c>
      <c r="C73" s="157" t="s">
        <v>325</v>
      </c>
      <c r="D73" s="158" t="s">
        <v>325</v>
      </c>
      <c r="E73" s="213" t="s">
        <v>325</v>
      </c>
      <c r="F73" s="159" t="s">
        <v>325</v>
      </c>
      <c r="G73" s="160"/>
      <c r="H73" s="160"/>
      <c r="I73" s="160"/>
      <c r="J73" s="160"/>
      <c r="K73" s="160"/>
      <c r="L73" s="160"/>
      <c r="M73" s="160"/>
      <c r="N73" s="160"/>
      <c r="O73" s="161"/>
      <c r="P73" s="161"/>
      <c r="Q73" s="162">
        <v>0</v>
      </c>
      <c r="R73" s="162">
        <v>0</v>
      </c>
      <c r="S73" s="163" t="s">
        <v>26</v>
      </c>
      <c r="T73" s="164" t="s">
        <v>325</v>
      </c>
      <c r="U73" s="165"/>
      <c r="V73" s="143">
        <v>7.7</v>
      </c>
      <c r="W73" s="143" t="s">
        <v>112</v>
      </c>
      <c r="X73" s="165"/>
    </row>
    <row r="74" spans="1:24" s="166" customFormat="1" ht="16.5" hidden="1" customHeight="1">
      <c r="A74" s="155">
        <v>67</v>
      </c>
      <c r="B74" s="156" t="s">
        <v>325</v>
      </c>
      <c r="C74" s="157" t="s">
        <v>325</v>
      </c>
      <c r="D74" s="158" t="s">
        <v>325</v>
      </c>
      <c r="E74" s="213" t="s">
        <v>325</v>
      </c>
      <c r="F74" s="159" t="s">
        <v>325</v>
      </c>
      <c r="G74" s="160"/>
      <c r="H74" s="160"/>
      <c r="I74" s="160"/>
      <c r="J74" s="160"/>
      <c r="K74" s="160"/>
      <c r="L74" s="160"/>
      <c r="M74" s="160"/>
      <c r="N74" s="160"/>
      <c r="O74" s="161"/>
      <c r="P74" s="161"/>
      <c r="Q74" s="162">
        <v>0</v>
      </c>
      <c r="R74" s="162">
        <v>0</v>
      </c>
      <c r="S74" s="163" t="s">
        <v>26</v>
      </c>
      <c r="T74" s="164" t="s">
        <v>325</v>
      </c>
      <c r="U74" s="165"/>
      <c r="V74" s="143">
        <v>7.8</v>
      </c>
      <c r="W74" s="143" t="s">
        <v>113</v>
      </c>
      <c r="X74" s="165"/>
    </row>
    <row r="75" spans="1:24" s="166" customFormat="1" ht="16.5" hidden="1" customHeight="1">
      <c r="A75" s="155">
        <v>68</v>
      </c>
      <c r="B75" s="156" t="s">
        <v>325</v>
      </c>
      <c r="C75" s="157" t="s">
        <v>325</v>
      </c>
      <c r="D75" s="158" t="s">
        <v>325</v>
      </c>
      <c r="E75" s="213" t="s">
        <v>325</v>
      </c>
      <c r="F75" s="159" t="s">
        <v>325</v>
      </c>
      <c r="G75" s="160"/>
      <c r="H75" s="160"/>
      <c r="I75" s="160"/>
      <c r="J75" s="160"/>
      <c r="K75" s="160"/>
      <c r="L75" s="160"/>
      <c r="M75" s="160"/>
      <c r="N75" s="160"/>
      <c r="O75" s="161"/>
      <c r="P75" s="161"/>
      <c r="Q75" s="162">
        <v>0</v>
      </c>
      <c r="R75" s="162">
        <v>0</v>
      </c>
      <c r="S75" s="163" t="s">
        <v>26</v>
      </c>
      <c r="T75" s="164" t="s">
        <v>325</v>
      </c>
      <c r="U75" s="165"/>
      <c r="V75" s="143">
        <v>7.9</v>
      </c>
      <c r="W75" s="143" t="s">
        <v>114</v>
      </c>
      <c r="X75" s="165"/>
    </row>
    <row r="76" spans="1:24" s="166" customFormat="1" ht="16.5" hidden="1" customHeight="1">
      <c r="A76" s="155">
        <v>69</v>
      </c>
      <c r="B76" s="156" t="s">
        <v>325</v>
      </c>
      <c r="C76" s="157" t="s">
        <v>325</v>
      </c>
      <c r="D76" s="158" t="s">
        <v>325</v>
      </c>
      <c r="E76" s="213" t="s">
        <v>325</v>
      </c>
      <c r="F76" s="159" t="s">
        <v>325</v>
      </c>
      <c r="G76" s="160">
        <v>0</v>
      </c>
      <c r="H76" s="160"/>
      <c r="I76" s="160">
        <v>0</v>
      </c>
      <c r="J76" s="160"/>
      <c r="K76" s="160"/>
      <c r="L76" s="160">
        <v>0</v>
      </c>
      <c r="M76" s="160"/>
      <c r="N76" s="160"/>
      <c r="O76" s="161" t="s">
        <v>4</v>
      </c>
      <c r="P76" s="161" t="s">
        <v>4</v>
      </c>
      <c r="Q76" s="162">
        <v>0</v>
      </c>
      <c r="R76" s="162">
        <v>0</v>
      </c>
      <c r="S76" s="163" t="s">
        <v>26</v>
      </c>
      <c r="T76" s="164" t="s">
        <v>325</v>
      </c>
      <c r="U76" s="165"/>
      <c r="V76" s="143">
        <v>7.9</v>
      </c>
      <c r="W76" s="143" t="s">
        <v>114</v>
      </c>
      <c r="X76" s="165"/>
    </row>
    <row r="77" spans="1:24" s="166" customFormat="1" ht="16.5" customHeight="1">
      <c r="A77" s="167"/>
      <c r="B77" s="168"/>
      <c r="C77" s="169"/>
      <c r="D77" s="170"/>
      <c r="E77" s="170"/>
      <c r="F77" s="171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3"/>
      <c r="R77" s="173"/>
      <c r="S77" s="174"/>
      <c r="T77" s="175"/>
      <c r="U77" s="165"/>
      <c r="V77" s="143">
        <v>8</v>
      </c>
      <c r="W77" s="143" t="s">
        <v>43</v>
      </c>
      <c r="X77" s="165"/>
    </row>
    <row r="78" spans="1:24" s="166" customFormat="1" ht="23.25" customHeight="1">
      <c r="B78" s="155" t="s">
        <v>0</v>
      </c>
      <c r="C78" s="176" t="s">
        <v>49</v>
      </c>
      <c r="D78" s="177"/>
      <c r="E78" s="178" t="s">
        <v>50</v>
      </c>
      <c r="F78" s="179" t="s">
        <v>51</v>
      </c>
      <c r="G78" s="314" t="s">
        <v>18</v>
      </c>
      <c r="H78" s="314"/>
      <c r="I78" s="314"/>
      <c r="J78" s="314"/>
      <c r="K78" s="314"/>
      <c r="L78" s="314"/>
      <c r="M78" s="180"/>
      <c r="N78" s="181"/>
      <c r="O78" s="182"/>
      <c r="P78" s="182"/>
      <c r="Q78" s="183"/>
      <c r="R78" s="183"/>
      <c r="S78" s="174"/>
      <c r="T78" s="184"/>
      <c r="U78" s="165"/>
      <c r="V78" s="143">
        <v>8.1</v>
      </c>
      <c r="W78" s="143" t="s">
        <v>115</v>
      </c>
      <c r="X78" s="165"/>
    </row>
    <row r="79" spans="1:24" s="166" customFormat="1" ht="23.25" customHeight="1">
      <c r="B79" s="185">
        <v>1</v>
      </c>
      <c r="C79" s="186" t="s">
        <v>260</v>
      </c>
      <c r="D79" s="187"/>
      <c r="E79" s="185">
        <v>6</v>
      </c>
      <c r="F79" s="188">
        <v>0.86</v>
      </c>
      <c r="G79" s="314"/>
      <c r="H79" s="314"/>
      <c r="I79" s="314"/>
      <c r="J79" s="314"/>
      <c r="K79" s="314"/>
      <c r="L79" s="314"/>
      <c r="M79" s="180"/>
      <c r="N79" s="181"/>
      <c r="O79" s="182"/>
      <c r="P79" s="182"/>
      <c r="Q79" s="183"/>
      <c r="R79" s="183"/>
      <c r="S79" s="174"/>
      <c r="T79" s="184"/>
      <c r="U79" s="165"/>
      <c r="V79" s="143">
        <v>8.1999999999999993</v>
      </c>
      <c r="W79" s="143" t="s">
        <v>116</v>
      </c>
      <c r="X79" s="165"/>
    </row>
    <row r="80" spans="1:24" s="166" customFormat="1" ht="23.25" customHeight="1">
      <c r="B80" s="185">
        <v>2</v>
      </c>
      <c r="C80" s="186" t="s">
        <v>261</v>
      </c>
      <c r="D80" s="187"/>
      <c r="E80" s="185">
        <v>1</v>
      </c>
      <c r="F80" s="188">
        <v>0.14000000000000001</v>
      </c>
      <c r="G80" s="314"/>
      <c r="H80" s="314"/>
      <c r="I80" s="314"/>
      <c r="J80" s="314"/>
      <c r="K80" s="314"/>
      <c r="L80" s="314"/>
      <c r="M80" s="180"/>
      <c r="N80" s="181"/>
      <c r="O80" s="182"/>
      <c r="P80" s="182"/>
      <c r="Q80" s="183"/>
      <c r="R80" s="183"/>
      <c r="S80" s="174"/>
      <c r="T80" s="184"/>
      <c r="U80" s="165"/>
      <c r="V80" s="143">
        <v>8.3000000000000007</v>
      </c>
      <c r="W80" s="143" t="s">
        <v>117</v>
      </c>
      <c r="X80" s="165"/>
    </row>
    <row r="81" spans="1:24" s="166" customFormat="1" ht="23.25" customHeight="1">
      <c r="B81" s="189" t="s">
        <v>54</v>
      </c>
      <c r="C81" s="190"/>
      <c r="D81" s="191"/>
      <c r="E81" s="192">
        <v>7</v>
      </c>
      <c r="F81" s="193">
        <v>1</v>
      </c>
      <c r="G81" s="314"/>
      <c r="H81" s="314"/>
      <c r="I81" s="314"/>
      <c r="J81" s="314"/>
      <c r="K81" s="314"/>
      <c r="L81" s="314"/>
      <c r="M81" s="180"/>
      <c r="N81" s="181"/>
      <c r="O81" s="182"/>
      <c r="P81" s="182"/>
      <c r="Q81" s="183"/>
      <c r="R81" s="183"/>
      <c r="S81" s="174"/>
      <c r="T81" s="184"/>
      <c r="U81" s="165"/>
      <c r="V81" s="143">
        <v>8.4</v>
      </c>
      <c r="W81" s="143" t="s">
        <v>118</v>
      </c>
      <c r="X81" s="165"/>
    </row>
    <row r="82" spans="1:24" s="166" customFormat="1" ht="20.25" customHeight="1">
      <c r="A82" s="182"/>
      <c r="B82" s="182"/>
      <c r="C82" s="194"/>
      <c r="D82" s="195"/>
      <c r="E82" s="195"/>
      <c r="F82" s="196"/>
      <c r="G82" s="197"/>
      <c r="H82" s="197"/>
      <c r="I82" s="197"/>
      <c r="J82" s="197"/>
      <c r="K82" s="198"/>
      <c r="L82" s="198"/>
      <c r="M82" s="198"/>
      <c r="N82" s="198"/>
      <c r="O82" s="198"/>
      <c r="P82" s="194"/>
      <c r="Q82" s="194"/>
      <c r="R82" s="194"/>
      <c r="S82" s="199" t="s">
        <v>326</v>
      </c>
      <c r="T82" s="200"/>
      <c r="U82" s="165"/>
      <c r="V82" s="143">
        <v>8.5</v>
      </c>
      <c r="W82" s="143" t="s">
        <v>119</v>
      </c>
      <c r="X82" s="165"/>
    </row>
    <row r="83" spans="1:24" s="166" customFormat="1" ht="17.25" customHeight="1">
      <c r="B83" s="201" t="s">
        <v>13</v>
      </c>
      <c r="C83" s="202"/>
      <c r="E83" s="182" t="s">
        <v>262</v>
      </c>
      <c r="G83" s="197"/>
      <c r="H83" s="197"/>
      <c r="I83" s="197"/>
      <c r="J83" s="197"/>
      <c r="K83" s="180"/>
      <c r="L83" s="203" t="s">
        <v>263</v>
      </c>
      <c r="M83" s="203"/>
      <c r="N83" s="204"/>
      <c r="O83" s="204"/>
      <c r="P83" s="182"/>
      <c r="Q83" s="194"/>
      <c r="R83" s="194"/>
      <c r="S83" s="194" t="s">
        <v>252</v>
      </c>
      <c r="T83" s="200"/>
      <c r="U83" s="165"/>
      <c r="V83" s="143">
        <v>8.6</v>
      </c>
      <c r="W83" s="143" t="s">
        <v>120</v>
      </c>
      <c r="X83" s="165"/>
    </row>
    <row r="84" spans="1:24" s="166" customFormat="1" ht="17.25" customHeight="1">
      <c r="A84" s="182"/>
      <c r="B84" s="182"/>
      <c r="C84" s="194"/>
      <c r="D84" s="195"/>
      <c r="E84" s="195"/>
      <c r="F84" s="202"/>
      <c r="G84" s="197"/>
      <c r="H84" s="197"/>
      <c r="I84" s="197"/>
      <c r="J84" s="197"/>
      <c r="K84" s="202"/>
      <c r="L84" s="205" t="s">
        <v>264</v>
      </c>
      <c r="M84" s="198"/>
      <c r="O84" s="204"/>
      <c r="P84" s="182"/>
      <c r="Q84" s="196"/>
      <c r="R84" s="206"/>
      <c r="S84" s="206"/>
      <c r="T84" s="200"/>
      <c r="U84" s="165"/>
      <c r="V84" s="143">
        <v>8.6999999999999993</v>
      </c>
      <c r="W84" s="143" t="s">
        <v>121</v>
      </c>
      <c r="X84" s="165"/>
    </row>
    <row r="85" spans="1:24" s="166" customFormat="1" ht="17.25" customHeight="1">
      <c r="A85" s="182"/>
      <c r="B85" s="182"/>
      <c r="C85" s="194"/>
      <c r="D85" s="195"/>
      <c r="E85" s="195"/>
      <c r="F85" s="174"/>
      <c r="G85" s="197"/>
      <c r="H85" s="197"/>
      <c r="I85" s="197"/>
      <c r="J85" s="197"/>
      <c r="K85" s="198"/>
      <c r="L85" s="198"/>
      <c r="M85" s="198"/>
      <c r="N85" s="198"/>
      <c r="O85" s="198"/>
      <c r="P85" s="194"/>
      <c r="Q85" s="182"/>
      <c r="R85" s="194"/>
      <c r="S85" s="202"/>
      <c r="T85" s="200"/>
      <c r="U85" s="165"/>
      <c r="V85" s="143">
        <v>8.8000000000000007</v>
      </c>
      <c r="W85" s="143" t="s">
        <v>122</v>
      </c>
      <c r="X85" s="165"/>
    </row>
    <row r="86" spans="1:24" s="166" customFormat="1" ht="15.75" customHeight="1">
      <c r="A86" s="182"/>
      <c r="B86" s="182"/>
      <c r="C86" s="194"/>
      <c r="D86" s="195"/>
      <c r="E86" s="195"/>
      <c r="F86" s="174"/>
      <c r="G86" s="197"/>
      <c r="H86" s="197"/>
      <c r="I86" s="197"/>
      <c r="J86" s="197"/>
      <c r="K86" s="182"/>
      <c r="L86" s="198"/>
      <c r="M86" s="198"/>
      <c r="N86" s="198"/>
      <c r="O86" s="198"/>
      <c r="P86" s="194"/>
      <c r="Q86" s="194"/>
      <c r="R86" s="194"/>
      <c r="S86" s="194"/>
      <c r="T86" s="200"/>
      <c r="U86" s="165"/>
      <c r="V86" s="143">
        <v>8.9</v>
      </c>
      <c r="W86" s="143" t="s">
        <v>123</v>
      </c>
      <c r="X86" s="165"/>
    </row>
    <row r="87" spans="1:24" s="166" customFormat="1" ht="18.75" customHeight="1">
      <c r="A87" s="182"/>
      <c r="B87" s="182"/>
      <c r="C87" s="194"/>
      <c r="D87" s="195"/>
      <c r="E87" s="195"/>
      <c r="F87" s="174"/>
      <c r="G87" s="197"/>
      <c r="H87" s="197"/>
      <c r="I87" s="197"/>
      <c r="J87" s="197"/>
      <c r="K87" s="198"/>
      <c r="L87" s="198"/>
      <c r="M87" s="198"/>
      <c r="N87" s="198"/>
      <c r="O87" s="198"/>
      <c r="P87" s="194"/>
      <c r="Q87" s="194"/>
      <c r="R87" s="194"/>
      <c r="S87" s="207"/>
      <c r="T87" s="200"/>
      <c r="U87" s="165"/>
      <c r="V87" s="143">
        <v>9</v>
      </c>
      <c r="W87" s="143" t="s">
        <v>45</v>
      </c>
      <c r="X87" s="165"/>
    </row>
    <row r="88" spans="1:24" s="166" customFormat="1" ht="18.75" customHeight="1">
      <c r="A88" s="208"/>
      <c r="B88" s="255" t="s">
        <v>294</v>
      </c>
      <c r="C88" s="208"/>
      <c r="D88" s="368" t="s">
        <v>327</v>
      </c>
      <c r="E88" s="368"/>
      <c r="F88" s="368"/>
      <c r="G88" s="368" t="s">
        <v>328</v>
      </c>
      <c r="H88" s="368"/>
      <c r="I88" s="368"/>
      <c r="J88" s="368"/>
      <c r="K88" s="368"/>
      <c r="L88" s="368"/>
      <c r="M88" s="368"/>
      <c r="N88" s="368"/>
      <c r="O88" s="368"/>
      <c r="P88" s="368"/>
      <c r="Q88" s="209"/>
      <c r="S88" s="203" t="s">
        <v>253</v>
      </c>
      <c r="T88" s="200"/>
      <c r="U88" s="165"/>
      <c r="V88" s="143">
        <v>9.1</v>
      </c>
      <c r="W88" s="143" t="s">
        <v>124</v>
      </c>
      <c r="X88" s="165"/>
    </row>
    <row r="89" spans="1:24" s="166" customFormat="1" ht="15.75" customHeight="1">
      <c r="A89" s="210"/>
      <c r="B89" s="211"/>
      <c r="C89" s="144"/>
      <c r="D89" s="212"/>
      <c r="E89" s="212"/>
      <c r="F89" s="211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211"/>
      <c r="T89" s="180"/>
      <c r="U89" s="165"/>
      <c r="V89" s="143">
        <v>9.1999999999999993</v>
      </c>
      <c r="W89" s="143" t="s">
        <v>125</v>
      </c>
      <c r="X89" s="165"/>
    </row>
    <row r="90" spans="1:24" s="166" customFormat="1" ht="18.75" customHeight="1">
      <c r="A90" s="210"/>
      <c r="B90" s="211"/>
      <c r="C90" s="144"/>
      <c r="D90" s="212"/>
      <c r="E90" s="212"/>
      <c r="F90" s="211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211"/>
      <c r="T90" s="180"/>
      <c r="U90" s="165"/>
      <c r="V90" s="143">
        <v>9.3000000000000007</v>
      </c>
      <c r="W90" s="143" t="s">
        <v>126</v>
      </c>
      <c r="X90" s="165"/>
    </row>
    <row r="91" spans="1:24" s="166" customFormat="1" ht="18.75" customHeight="1">
      <c r="A91" s="210"/>
      <c r="B91" s="211"/>
      <c r="C91" s="144"/>
      <c r="D91" s="212"/>
      <c r="E91" s="212"/>
      <c r="F91" s="211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211"/>
      <c r="T91" s="180"/>
      <c r="U91" s="165"/>
      <c r="V91" s="143">
        <v>9.4</v>
      </c>
      <c r="W91" s="143" t="s">
        <v>127</v>
      </c>
      <c r="X91" s="165"/>
    </row>
    <row r="92" spans="1:24" s="166" customFormat="1" ht="18.75" customHeight="1">
      <c r="A92" s="210"/>
      <c r="B92" s="211"/>
      <c r="C92" s="144"/>
      <c r="D92" s="212"/>
      <c r="E92" s="212"/>
      <c r="F92" s="211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211"/>
      <c r="T92" s="180"/>
      <c r="U92" s="165"/>
      <c r="V92" s="143">
        <v>9.5</v>
      </c>
      <c r="W92" s="143" t="s">
        <v>128</v>
      </c>
      <c r="X92" s="165"/>
    </row>
    <row r="93" spans="1:24" s="166" customFormat="1" ht="18.75" customHeight="1">
      <c r="A93" s="210"/>
      <c r="B93" s="211"/>
      <c r="C93" s="144"/>
      <c r="D93" s="212"/>
      <c r="E93" s="212"/>
      <c r="F93" s="211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211"/>
      <c r="T93" s="180"/>
      <c r="U93" s="165"/>
      <c r="V93" s="143">
        <v>9.6</v>
      </c>
      <c r="W93" s="143" t="s">
        <v>129</v>
      </c>
      <c r="X93" s="165"/>
    </row>
    <row r="94" spans="1:24" s="166" customFormat="1" ht="18.75" customHeight="1">
      <c r="A94" s="210"/>
      <c r="B94" s="211"/>
      <c r="C94" s="144"/>
      <c r="D94" s="212"/>
      <c r="E94" s="212"/>
      <c r="F94" s="211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211"/>
      <c r="T94" s="180"/>
      <c r="U94" s="165"/>
      <c r="V94" s="143">
        <v>9.6999999999999993</v>
      </c>
      <c r="W94" s="143" t="s">
        <v>130</v>
      </c>
      <c r="X94" s="165"/>
    </row>
    <row r="95" spans="1:24" s="166" customFormat="1" ht="18.75" customHeight="1">
      <c r="A95" s="210"/>
      <c r="B95" s="211"/>
      <c r="C95" s="144"/>
      <c r="D95" s="212"/>
      <c r="E95" s="212"/>
      <c r="F95" s="211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211"/>
      <c r="T95" s="180"/>
      <c r="U95" s="165"/>
      <c r="V95" s="143" t="s">
        <v>37</v>
      </c>
      <c r="W95" s="143" t="s">
        <v>38</v>
      </c>
      <c r="X95" s="165"/>
    </row>
    <row r="96" spans="1:24" s="166" customFormat="1" ht="18.75" customHeight="1">
      <c r="A96" s="210"/>
      <c r="B96" s="211"/>
      <c r="C96" s="144"/>
      <c r="D96" s="212"/>
      <c r="E96" s="212"/>
      <c r="F96" s="211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211"/>
      <c r="T96" s="180"/>
      <c r="U96" s="165"/>
      <c r="V96" s="143" t="s">
        <v>41</v>
      </c>
      <c r="W96" s="143" t="s">
        <v>42</v>
      </c>
      <c r="X96" s="165"/>
    </row>
    <row r="97" spans="1:24" s="166" customFormat="1" ht="18.75" customHeight="1">
      <c r="A97" s="210"/>
      <c r="B97" s="211"/>
      <c r="C97" s="144"/>
      <c r="D97" s="212"/>
      <c r="E97" s="212"/>
      <c r="F97" s="211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211"/>
      <c r="T97" s="180"/>
      <c r="U97" s="165"/>
      <c r="V97" s="143" t="s">
        <v>46</v>
      </c>
      <c r="W97" s="143" t="s">
        <v>47</v>
      </c>
      <c r="X97" s="165"/>
    </row>
    <row r="98" spans="1:24" s="166" customFormat="1" ht="18.75" customHeight="1">
      <c r="A98" s="210"/>
      <c r="B98" s="211"/>
      <c r="C98" s="144"/>
      <c r="D98" s="212"/>
      <c r="E98" s="212"/>
      <c r="F98" s="211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211"/>
      <c r="T98" s="180"/>
      <c r="U98" s="165"/>
      <c r="V98" s="143" t="s">
        <v>4</v>
      </c>
      <c r="W98" s="143" t="s">
        <v>32</v>
      </c>
      <c r="X98" s="165"/>
    </row>
    <row r="99" spans="1:24" s="166" customFormat="1" ht="18.75" customHeight="1">
      <c r="A99" s="210"/>
      <c r="B99" s="211"/>
      <c r="C99" s="144"/>
      <c r="D99" s="212"/>
      <c r="E99" s="212"/>
      <c r="F99" s="211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211"/>
      <c r="T99" s="180"/>
      <c r="U99" s="165"/>
      <c r="V99" s="143"/>
      <c r="W99" s="143"/>
      <c r="X99" s="165"/>
    </row>
    <row r="100" spans="1:24" s="166" customFormat="1" ht="18.75" customHeight="1">
      <c r="A100" s="210"/>
      <c r="B100" s="211"/>
      <c r="C100" s="144"/>
      <c r="D100" s="212"/>
      <c r="E100" s="212"/>
      <c r="F100" s="211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211"/>
      <c r="T100" s="180"/>
      <c r="U100" s="165"/>
      <c r="V100" s="143"/>
      <c r="W100" s="143"/>
      <c r="X100" s="165"/>
    </row>
    <row r="101" spans="1:24" s="166" customFormat="1" ht="18.75" customHeight="1">
      <c r="A101" s="210"/>
      <c r="B101" s="211"/>
      <c r="C101" s="144"/>
      <c r="D101" s="212"/>
      <c r="E101" s="212"/>
      <c r="F101" s="211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211"/>
      <c r="T101" s="180"/>
      <c r="U101" s="165"/>
      <c r="V101" s="143"/>
      <c r="W101" s="143"/>
      <c r="X101" s="165"/>
    </row>
    <row r="102" spans="1:24" s="166" customFormat="1" ht="18.75" customHeight="1">
      <c r="A102" s="210"/>
      <c r="B102" s="211"/>
      <c r="C102" s="144"/>
      <c r="D102" s="212"/>
      <c r="E102" s="212"/>
      <c r="F102" s="211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211"/>
      <c r="T102" s="180"/>
      <c r="U102" s="165"/>
      <c r="V102" s="143"/>
      <c r="W102" s="143"/>
      <c r="X102" s="165"/>
    </row>
    <row r="103" spans="1:24" s="166" customFormat="1" ht="18.75" customHeight="1">
      <c r="A103" s="210"/>
      <c r="B103" s="211"/>
      <c r="C103" s="144"/>
      <c r="D103" s="212"/>
      <c r="E103" s="212"/>
      <c r="F103" s="211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211"/>
      <c r="T103" s="180"/>
      <c r="U103" s="165"/>
      <c r="V103" s="143"/>
      <c r="W103" s="143"/>
      <c r="X103" s="165"/>
    </row>
    <row r="104" spans="1:24" s="166" customFormat="1" ht="18.75" customHeight="1">
      <c r="A104" s="210"/>
      <c r="B104" s="211"/>
      <c r="C104" s="144"/>
      <c r="D104" s="212"/>
      <c r="E104" s="212"/>
      <c r="F104" s="211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211"/>
      <c r="T104" s="180"/>
      <c r="U104" s="165"/>
      <c r="V104" s="143"/>
      <c r="W104" s="143"/>
      <c r="X104" s="165"/>
    </row>
    <row r="105" spans="1:24" s="166" customFormat="1" ht="18.75" customHeight="1">
      <c r="A105" s="210"/>
      <c r="B105" s="211"/>
      <c r="C105" s="144"/>
      <c r="D105" s="212"/>
      <c r="E105" s="212"/>
      <c r="F105" s="211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211"/>
      <c r="T105" s="180"/>
      <c r="U105" s="165"/>
      <c r="V105" s="143"/>
      <c r="W105" s="143"/>
      <c r="X105" s="165"/>
    </row>
    <row r="106" spans="1:24" s="166" customFormat="1" ht="18.75" customHeight="1">
      <c r="A106" s="210"/>
      <c r="B106" s="211"/>
      <c r="C106" s="144"/>
      <c r="D106" s="212"/>
      <c r="E106" s="212"/>
      <c r="F106" s="211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211"/>
      <c r="T106" s="180"/>
      <c r="U106" s="165"/>
      <c r="V106" s="143"/>
      <c r="W106" s="143"/>
      <c r="X106" s="165"/>
    </row>
    <row r="107" spans="1:24" s="166" customFormat="1" ht="18.75" customHeight="1">
      <c r="A107" s="210"/>
      <c r="B107" s="211"/>
      <c r="C107" s="144"/>
      <c r="D107" s="212"/>
      <c r="E107" s="212"/>
      <c r="F107" s="211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211"/>
      <c r="T107" s="180"/>
      <c r="U107" s="165"/>
      <c r="V107" s="143"/>
      <c r="W107" s="143"/>
      <c r="X107" s="165"/>
    </row>
    <row r="108" spans="1:24" s="166" customFormat="1" ht="18.75" customHeight="1">
      <c r="A108" s="210"/>
      <c r="B108" s="211"/>
      <c r="C108" s="144"/>
      <c r="D108" s="212"/>
      <c r="E108" s="212"/>
      <c r="F108" s="211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211"/>
      <c r="T108" s="180"/>
      <c r="U108" s="165"/>
      <c r="V108" s="143"/>
      <c r="W108" s="143"/>
      <c r="X108" s="165"/>
    </row>
    <row r="109" spans="1:24" s="166" customFormat="1" ht="18.75" customHeight="1">
      <c r="A109" s="210"/>
      <c r="B109" s="211"/>
      <c r="C109" s="144"/>
      <c r="D109" s="212"/>
      <c r="E109" s="212"/>
      <c r="F109" s="211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211"/>
      <c r="T109" s="180"/>
      <c r="U109" s="165"/>
      <c r="V109" s="143"/>
      <c r="W109" s="143"/>
      <c r="X109" s="165"/>
    </row>
    <row r="110" spans="1:24" s="166" customFormat="1" ht="18.75" customHeight="1">
      <c r="A110" s="210"/>
      <c r="B110" s="211"/>
      <c r="C110" s="144"/>
      <c r="D110" s="212"/>
      <c r="E110" s="212"/>
      <c r="F110" s="211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211"/>
      <c r="T110" s="180"/>
      <c r="U110" s="165"/>
      <c r="V110" s="143"/>
      <c r="W110" s="143"/>
      <c r="X110" s="165"/>
    </row>
    <row r="111" spans="1:24" s="166" customFormat="1" ht="18.75" customHeight="1">
      <c r="A111" s="210"/>
      <c r="B111" s="211"/>
      <c r="C111" s="144"/>
      <c r="D111" s="212"/>
      <c r="E111" s="212"/>
      <c r="F111" s="211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211"/>
      <c r="T111" s="180"/>
      <c r="U111" s="165"/>
      <c r="V111" s="143"/>
      <c r="W111" s="143"/>
      <c r="X111" s="165"/>
    </row>
    <row r="112" spans="1:24" s="166" customFormat="1" ht="18.75" customHeight="1">
      <c r="A112" s="210"/>
      <c r="B112" s="211"/>
      <c r="C112" s="144"/>
      <c r="D112" s="212"/>
      <c r="E112" s="212"/>
      <c r="F112" s="211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211"/>
      <c r="T112" s="180"/>
      <c r="U112" s="165"/>
      <c r="V112" s="143"/>
      <c r="W112" s="143"/>
      <c r="X112" s="165"/>
    </row>
    <row r="113" spans="1:24" s="166" customFormat="1" ht="18.75" customHeight="1">
      <c r="A113" s="210"/>
      <c r="B113" s="211"/>
      <c r="C113" s="144"/>
      <c r="D113" s="212"/>
      <c r="E113" s="212"/>
      <c r="F113" s="211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211"/>
      <c r="T113" s="180"/>
      <c r="U113" s="165"/>
      <c r="V113" s="143"/>
      <c r="W113" s="143"/>
      <c r="X113" s="165"/>
    </row>
    <row r="114" spans="1:24" s="166" customFormat="1" ht="18.75" customHeight="1">
      <c r="A114" s="210"/>
      <c r="B114" s="211"/>
      <c r="C114" s="144"/>
      <c r="D114" s="212"/>
      <c r="E114" s="212"/>
      <c r="F114" s="211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211"/>
      <c r="T114" s="180"/>
      <c r="U114" s="165"/>
      <c r="V114" s="143"/>
      <c r="W114" s="143"/>
      <c r="X114" s="165"/>
    </row>
    <row r="115" spans="1:24" s="166" customFormat="1" ht="18.75" customHeight="1">
      <c r="A115" s="210"/>
      <c r="B115" s="211"/>
      <c r="C115" s="144"/>
      <c r="D115" s="212"/>
      <c r="E115" s="212"/>
      <c r="F115" s="211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211"/>
      <c r="T115" s="180"/>
      <c r="U115" s="165"/>
      <c r="V115" s="143"/>
      <c r="W115" s="143"/>
      <c r="X115" s="165"/>
    </row>
    <row r="116" spans="1:24" s="166" customFormat="1" ht="18.75" customHeight="1">
      <c r="A116" s="210"/>
      <c r="B116" s="211"/>
      <c r="C116" s="144"/>
      <c r="D116" s="212"/>
      <c r="E116" s="212"/>
      <c r="F116" s="211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211"/>
      <c r="T116" s="180"/>
      <c r="U116" s="165"/>
      <c r="V116" s="143"/>
      <c r="W116" s="143"/>
      <c r="X116" s="165"/>
    </row>
    <row r="117" spans="1:24" s="166" customFormat="1" ht="18.75" customHeight="1">
      <c r="A117" s="210"/>
      <c r="B117" s="211"/>
      <c r="C117" s="144"/>
      <c r="D117" s="212"/>
      <c r="E117" s="212"/>
      <c r="F117" s="211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211"/>
      <c r="T117" s="180"/>
      <c r="U117" s="165"/>
      <c r="V117" s="143"/>
      <c r="W117" s="143"/>
      <c r="X117" s="165"/>
    </row>
    <row r="118" spans="1:24" s="166" customFormat="1" ht="18.75" customHeight="1">
      <c r="A118" s="210"/>
      <c r="B118" s="211"/>
      <c r="C118" s="144"/>
      <c r="D118" s="212"/>
      <c r="E118" s="212"/>
      <c r="F118" s="211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211"/>
      <c r="T118" s="180"/>
      <c r="U118" s="165"/>
      <c r="V118" s="143"/>
      <c r="W118" s="143"/>
      <c r="X118" s="165"/>
    </row>
    <row r="119" spans="1:24" s="166" customFormat="1" ht="18.75" customHeight="1">
      <c r="A119" s="210"/>
      <c r="B119" s="211"/>
      <c r="C119" s="144"/>
      <c r="D119" s="212"/>
      <c r="E119" s="212"/>
      <c r="F119" s="211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211"/>
      <c r="T119" s="180"/>
      <c r="U119" s="165"/>
      <c r="V119" s="143"/>
      <c r="W119" s="143"/>
      <c r="X119" s="165"/>
    </row>
    <row r="120" spans="1:24" s="166" customFormat="1" ht="18.75" customHeight="1">
      <c r="A120" s="210"/>
      <c r="B120" s="211"/>
      <c r="C120" s="144"/>
      <c r="D120" s="212"/>
      <c r="E120" s="212"/>
      <c r="F120" s="211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211"/>
      <c r="T120" s="180"/>
      <c r="U120" s="165"/>
      <c r="V120" s="143"/>
      <c r="W120" s="143"/>
      <c r="X120" s="165"/>
    </row>
    <row r="121" spans="1:24" s="166" customFormat="1" ht="18.75" customHeight="1">
      <c r="A121" s="210"/>
      <c r="B121" s="211"/>
      <c r="C121" s="144"/>
      <c r="D121" s="212"/>
      <c r="E121" s="212"/>
      <c r="F121" s="211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211"/>
      <c r="T121" s="180"/>
      <c r="U121" s="165"/>
      <c r="V121" s="143"/>
      <c r="W121" s="143"/>
      <c r="X121" s="165"/>
    </row>
    <row r="122" spans="1:24" s="166" customFormat="1" ht="18.75" customHeight="1">
      <c r="A122" s="210"/>
      <c r="B122" s="211"/>
      <c r="C122" s="144"/>
      <c r="D122" s="212"/>
      <c r="E122" s="212"/>
      <c r="F122" s="211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211"/>
      <c r="T122" s="180"/>
      <c r="U122" s="165"/>
      <c r="V122" s="143"/>
      <c r="W122" s="143"/>
      <c r="X122" s="165"/>
    </row>
    <row r="123" spans="1:24" s="166" customFormat="1" ht="18.75" customHeight="1">
      <c r="A123" s="210"/>
      <c r="B123" s="211"/>
      <c r="C123" s="144"/>
      <c r="D123" s="212"/>
      <c r="E123" s="212"/>
      <c r="F123" s="211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211"/>
      <c r="T123" s="180"/>
      <c r="U123" s="165"/>
      <c r="V123" s="143"/>
      <c r="W123" s="143"/>
      <c r="X123" s="165"/>
    </row>
    <row r="124" spans="1:24" s="166" customFormat="1" ht="18.75" customHeight="1">
      <c r="A124" s="210"/>
      <c r="B124" s="211"/>
      <c r="C124" s="144"/>
      <c r="D124" s="212"/>
      <c r="E124" s="212"/>
      <c r="F124" s="211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211"/>
      <c r="T124" s="180"/>
      <c r="U124" s="165"/>
      <c r="V124" s="143"/>
      <c r="W124" s="143"/>
      <c r="X124" s="165"/>
    </row>
    <row r="125" spans="1:24" s="166" customFormat="1" ht="18.75" customHeight="1">
      <c r="A125" s="210"/>
      <c r="B125" s="211"/>
      <c r="C125" s="144"/>
      <c r="D125" s="212"/>
      <c r="E125" s="212"/>
      <c r="F125" s="211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211"/>
      <c r="T125" s="180"/>
      <c r="U125" s="165"/>
      <c r="V125" s="143"/>
      <c r="W125" s="143"/>
      <c r="X125" s="165"/>
    </row>
    <row r="126" spans="1:24" s="166" customFormat="1" ht="18.75" customHeight="1">
      <c r="A126" s="210"/>
      <c r="B126" s="211"/>
      <c r="C126" s="144"/>
      <c r="D126" s="212"/>
      <c r="E126" s="212"/>
      <c r="F126" s="211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211"/>
      <c r="T126" s="180"/>
      <c r="U126" s="165"/>
      <c r="V126" s="143"/>
      <c r="W126" s="143"/>
      <c r="X126" s="165"/>
    </row>
    <row r="127" spans="1:24" s="166" customFormat="1" ht="18.75" customHeight="1">
      <c r="A127" s="210"/>
      <c r="B127" s="211"/>
      <c r="C127" s="144"/>
      <c r="D127" s="212"/>
      <c r="E127" s="212"/>
      <c r="F127" s="211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211"/>
      <c r="T127" s="180"/>
      <c r="U127" s="165"/>
      <c r="V127" s="143"/>
      <c r="W127" s="143"/>
      <c r="X127" s="165"/>
    </row>
    <row r="128" spans="1:24" s="166" customFormat="1" ht="18.75" customHeight="1">
      <c r="A128" s="210"/>
      <c r="B128" s="211"/>
      <c r="C128" s="144"/>
      <c r="D128" s="212"/>
      <c r="E128" s="212"/>
      <c r="F128" s="211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211"/>
      <c r="T128" s="180"/>
      <c r="U128" s="165"/>
      <c r="V128" s="143"/>
      <c r="W128" s="143"/>
      <c r="X128" s="165"/>
    </row>
    <row r="129" spans="1:24" s="166" customFormat="1" ht="18.75" customHeight="1">
      <c r="A129" s="210"/>
      <c r="B129" s="211"/>
      <c r="C129" s="144"/>
      <c r="D129" s="212"/>
      <c r="E129" s="212"/>
      <c r="F129" s="211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211"/>
      <c r="T129" s="180"/>
      <c r="U129" s="165"/>
      <c r="V129" s="143"/>
      <c r="W129" s="143"/>
      <c r="X129" s="165"/>
    </row>
    <row r="130" spans="1:24" s="166" customFormat="1" ht="18.75" customHeight="1">
      <c r="A130" s="210"/>
      <c r="B130" s="211"/>
      <c r="C130" s="144"/>
      <c r="D130" s="212"/>
      <c r="E130" s="212"/>
      <c r="F130" s="211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211"/>
      <c r="T130" s="180"/>
      <c r="U130" s="165"/>
      <c r="V130" s="143"/>
      <c r="W130" s="143"/>
      <c r="X130" s="165"/>
    </row>
    <row r="131" spans="1:24" s="166" customFormat="1" ht="18.75" customHeight="1">
      <c r="A131" s="210"/>
      <c r="B131" s="211"/>
      <c r="C131" s="144"/>
      <c r="D131" s="212"/>
      <c r="E131" s="212"/>
      <c r="F131" s="211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211"/>
      <c r="T131" s="180"/>
      <c r="U131" s="165"/>
      <c r="V131" s="143"/>
      <c r="W131" s="143"/>
      <c r="X131" s="165"/>
    </row>
    <row r="132" spans="1:24" s="166" customFormat="1" ht="18.75" customHeight="1">
      <c r="A132" s="210"/>
      <c r="B132" s="211"/>
      <c r="C132" s="144"/>
      <c r="D132" s="212"/>
      <c r="E132" s="212"/>
      <c r="F132" s="211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211"/>
      <c r="T132" s="180"/>
      <c r="U132" s="165"/>
      <c r="V132" s="143"/>
      <c r="W132" s="143"/>
      <c r="X132" s="165"/>
    </row>
    <row r="133" spans="1:24" s="166" customFormat="1" ht="18.75" customHeight="1">
      <c r="A133" s="210"/>
      <c r="B133" s="211"/>
      <c r="C133" s="144"/>
      <c r="D133" s="212"/>
      <c r="E133" s="212"/>
      <c r="F133" s="211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211"/>
      <c r="T133" s="180"/>
      <c r="U133" s="165"/>
      <c r="V133" s="143"/>
      <c r="W133" s="143"/>
      <c r="X133" s="165"/>
    </row>
    <row r="134" spans="1:24" s="166" customFormat="1" ht="18.75" customHeight="1">
      <c r="A134" s="210"/>
      <c r="B134" s="211"/>
      <c r="C134" s="144"/>
      <c r="D134" s="212"/>
      <c r="E134" s="212"/>
      <c r="F134" s="211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211"/>
      <c r="T134" s="180"/>
      <c r="U134" s="165"/>
      <c r="V134" s="143"/>
      <c r="W134" s="143"/>
      <c r="X134" s="165"/>
    </row>
    <row r="135" spans="1:24" s="166" customFormat="1" ht="18.75" customHeight="1">
      <c r="A135" s="210"/>
      <c r="B135" s="211"/>
      <c r="C135" s="144"/>
      <c r="D135" s="212"/>
      <c r="E135" s="212"/>
      <c r="F135" s="211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211"/>
      <c r="T135" s="180"/>
      <c r="U135" s="165"/>
      <c r="V135" s="143"/>
      <c r="W135" s="143"/>
      <c r="X135" s="165"/>
    </row>
    <row r="136" spans="1:24" s="166" customFormat="1" ht="18.75" customHeight="1">
      <c r="A136" s="210"/>
      <c r="B136" s="211"/>
      <c r="C136" s="144"/>
      <c r="D136" s="212"/>
      <c r="E136" s="212"/>
      <c r="F136" s="211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211"/>
      <c r="T136" s="180"/>
      <c r="U136" s="165"/>
      <c r="V136" s="143"/>
      <c r="W136" s="143"/>
      <c r="X136" s="165"/>
    </row>
    <row r="137" spans="1:24" s="166" customFormat="1" ht="18.75" customHeight="1">
      <c r="A137" s="210"/>
      <c r="B137" s="211"/>
      <c r="C137" s="144"/>
      <c r="D137" s="212"/>
      <c r="E137" s="212"/>
      <c r="F137" s="211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211"/>
      <c r="T137" s="180"/>
      <c r="U137" s="165"/>
      <c r="V137" s="143"/>
      <c r="W137" s="143"/>
      <c r="X137" s="165"/>
    </row>
    <row r="138" spans="1:24" s="166" customFormat="1" ht="19.5" customHeight="1">
      <c r="A138" s="210"/>
      <c r="B138" s="211"/>
      <c r="C138" s="144"/>
      <c r="D138" s="212"/>
      <c r="E138" s="212"/>
      <c r="F138" s="211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211"/>
      <c r="T138" s="180"/>
      <c r="U138" s="165"/>
      <c r="V138" s="143"/>
      <c r="W138" s="143"/>
      <c r="X138" s="165"/>
    </row>
    <row r="139" spans="1:24" s="166" customFormat="1" ht="19.5" customHeight="1">
      <c r="A139" s="210"/>
      <c r="B139" s="211"/>
      <c r="C139" s="144"/>
      <c r="D139" s="212"/>
      <c r="E139" s="212"/>
      <c r="F139" s="211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211"/>
      <c r="T139" s="180"/>
      <c r="U139" s="165"/>
      <c r="V139" s="143"/>
      <c r="W139" s="143"/>
      <c r="X139" s="165"/>
    </row>
    <row r="140" spans="1:24" s="166" customFormat="1" ht="19.5" customHeight="1">
      <c r="A140" s="210"/>
      <c r="B140" s="211"/>
      <c r="C140" s="144"/>
      <c r="D140" s="212"/>
      <c r="E140" s="212"/>
      <c r="F140" s="211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211"/>
      <c r="T140" s="180"/>
      <c r="U140" s="165"/>
      <c r="V140" s="143"/>
      <c r="W140" s="143"/>
      <c r="X140" s="165"/>
    </row>
    <row r="141" spans="1:24" s="166" customFormat="1" ht="19.5" customHeight="1">
      <c r="A141" s="210"/>
      <c r="B141" s="211"/>
      <c r="C141" s="144"/>
      <c r="D141" s="212"/>
      <c r="E141" s="212"/>
      <c r="F141" s="211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211"/>
      <c r="T141" s="180"/>
      <c r="U141" s="165"/>
      <c r="V141" s="143"/>
      <c r="W141" s="143"/>
      <c r="X141" s="165"/>
    </row>
    <row r="142" spans="1:24" s="166" customFormat="1" ht="19.5" customHeight="1">
      <c r="A142" s="210"/>
      <c r="B142" s="211"/>
      <c r="C142" s="144"/>
      <c r="D142" s="212"/>
      <c r="E142" s="212"/>
      <c r="F142" s="211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211"/>
      <c r="T142" s="180"/>
      <c r="U142" s="165"/>
      <c r="V142" s="143"/>
      <c r="W142" s="143"/>
      <c r="X142" s="165"/>
    </row>
    <row r="143" spans="1:24" s="166" customFormat="1" ht="19.5" customHeight="1">
      <c r="A143" s="210"/>
      <c r="B143" s="211"/>
      <c r="C143" s="144"/>
      <c r="D143" s="212"/>
      <c r="E143" s="212"/>
      <c r="F143" s="211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211"/>
      <c r="T143" s="180"/>
      <c r="U143" s="165"/>
      <c r="V143" s="143"/>
      <c r="W143" s="143"/>
      <c r="X143" s="165"/>
    </row>
    <row r="144" spans="1:24" s="166" customFormat="1" ht="19.5" customHeight="1">
      <c r="A144" s="210"/>
      <c r="B144" s="211"/>
      <c r="C144" s="144"/>
      <c r="D144" s="212"/>
      <c r="E144" s="212"/>
      <c r="F144" s="211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211"/>
      <c r="T144" s="180"/>
      <c r="U144" s="165"/>
      <c r="V144" s="143"/>
      <c r="W144" s="143"/>
      <c r="X144" s="165"/>
    </row>
    <row r="145" spans="1:24" s="166" customFormat="1" ht="19.5" customHeight="1">
      <c r="A145" s="210"/>
      <c r="B145" s="211"/>
      <c r="C145" s="144"/>
      <c r="D145" s="212"/>
      <c r="E145" s="212"/>
      <c r="F145" s="211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211"/>
      <c r="T145" s="180"/>
      <c r="U145" s="165"/>
      <c r="V145" s="143"/>
      <c r="W145" s="143"/>
      <c r="X145" s="165"/>
    </row>
    <row r="146" spans="1:24" s="166" customFormat="1" ht="19.5" customHeight="1">
      <c r="A146" s="210"/>
      <c r="B146" s="211"/>
      <c r="C146" s="144"/>
      <c r="D146" s="212"/>
      <c r="E146" s="212"/>
      <c r="F146" s="211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211"/>
      <c r="T146" s="180"/>
      <c r="U146" s="165"/>
      <c r="V146" s="143"/>
      <c r="W146" s="143"/>
      <c r="X146" s="165"/>
    </row>
    <row r="147" spans="1:24" s="166" customFormat="1" ht="19.5" customHeight="1">
      <c r="A147" s="210"/>
      <c r="B147" s="211"/>
      <c r="C147" s="144"/>
      <c r="D147" s="212"/>
      <c r="E147" s="212"/>
      <c r="F147" s="211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211"/>
      <c r="T147" s="180"/>
      <c r="U147" s="165"/>
      <c r="V147" s="143"/>
      <c r="W147" s="143"/>
      <c r="X147" s="165"/>
    </row>
    <row r="148" spans="1:24" s="166" customFormat="1" ht="19.5" customHeight="1">
      <c r="A148" s="210"/>
      <c r="B148" s="211"/>
      <c r="C148" s="144"/>
      <c r="D148" s="212"/>
      <c r="E148" s="212"/>
      <c r="F148" s="211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211"/>
      <c r="T148" s="180"/>
      <c r="U148" s="165"/>
      <c r="V148" s="143"/>
      <c r="W148" s="143"/>
      <c r="X148" s="165"/>
    </row>
    <row r="149" spans="1:24" s="166" customFormat="1" ht="19.5" customHeight="1">
      <c r="A149" s="210"/>
      <c r="B149" s="211"/>
      <c r="C149" s="144"/>
      <c r="D149" s="212"/>
      <c r="E149" s="212"/>
      <c r="F149" s="211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211"/>
      <c r="T149" s="180"/>
      <c r="U149" s="165"/>
      <c r="V149" s="143"/>
      <c r="W149" s="143"/>
      <c r="X149" s="165"/>
    </row>
    <row r="150" spans="1:24" s="166" customFormat="1" ht="19.5" customHeight="1">
      <c r="A150" s="210"/>
      <c r="B150" s="211"/>
      <c r="C150" s="144"/>
      <c r="D150" s="212"/>
      <c r="E150" s="212"/>
      <c r="F150" s="211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211"/>
      <c r="T150" s="180"/>
      <c r="U150" s="165"/>
      <c r="V150" s="143"/>
      <c r="W150" s="143"/>
      <c r="X150" s="165"/>
    </row>
    <row r="151" spans="1:24" s="166" customFormat="1" ht="19.5" customHeight="1">
      <c r="A151" s="210"/>
      <c r="B151" s="211"/>
      <c r="C151" s="144"/>
      <c r="D151" s="212"/>
      <c r="E151" s="212"/>
      <c r="F151" s="211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211"/>
      <c r="T151" s="180"/>
      <c r="U151" s="165"/>
      <c r="V151" s="143"/>
      <c r="W151" s="143"/>
      <c r="X151" s="165"/>
    </row>
    <row r="152" spans="1:24" s="166" customFormat="1" ht="19.5" customHeight="1">
      <c r="A152" s="210"/>
      <c r="B152" s="211"/>
      <c r="C152" s="144"/>
      <c r="D152" s="212"/>
      <c r="E152" s="212"/>
      <c r="F152" s="211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211"/>
      <c r="T152" s="180"/>
      <c r="U152" s="165"/>
      <c r="V152" s="143"/>
      <c r="W152" s="143"/>
      <c r="X152" s="165"/>
    </row>
    <row r="153" spans="1:24" s="166" customFormat="1" ht="19.5" customHeight="1">
      <c r="A153" s="210"/>
      <c r="B153" s="211"/>
      <c r="C153" s="144"/>
      <c r="D153" s="212"/>
      <c r="E153" s="212"/>
      <c r="F153" s="211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211"/>
      <c r="T153" s="180"/>
      <c r="U153" s="165"/>
      <c r="V153" s="143"/>
      <c r="W153" s="143"/>
      <c r="X153" s="165"/>
    </row>
    <row r="154" spans="1:24" s="166" customFormat="1" ht="19.5" customHeight="1">
      <c r="A154" s="210"/>
      <c r="B154" s="211"/>
      <c r="C154" s="144"/>
      <c r="D154" s="212"/>
      <c r="E154" s="212"/>
      <c r="F154" s="211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211"/>
      <c r="T154" s="180"/>
      <c r="U154" s="165"/>
      <c r="V154" s="143"/>
      <c r="W154" s="143"/>
      <c r="X154" s="165"/>
    </row>
    <row r="155" spans="1:24" s="166" customFormat="1" ht="13.5" customHeight="1">
      <c r="A155" s="210"/>
      <c r="B155" s="211"/>
      <c r="C155" s="144"/>
      <c r="D155" s="212"/>
      <c r="E155" s="212"/>
      <c r="F155" s="211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211"/>
      <c r="T155" s="180"/>
      <c r="U155" s="165"/>
      <c r="V155" s="143"/>
      <c r="W155" s="143"/>
      <c r="X155" s="165"/>
    </row>
    <row r="156" spans="1:24" s="166" customFormat="1" ht="19.5" customHeight="1">
      <c r="A156" s="210"/>
      <c r="B156" s="211"/>
      <c r="C156" s="144"/>
      <c r="D156" s="212"/>
      <c r="E156" s="212"/>
      <c r="F156" s="211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211"/>
      <c r="T156" s="180"/>
      <c r="U156" s="165"/>
      <c r="V156" s="143"/>
      <c r="W156" s="143"/>
      <c r="X156" s="165"/>
    </row>
    <row r="157" spans="1:24" s="166" customFormat="1" ht="19.5" customHeight="1">
      <c r="A157" s="210"/>
      <c r="B157" s="211"/>
      <c r="C157" s="144"/>
      <c r="D157" s="212"/>
      <c r="E157" s="212"/>
      <c r="F157" s="211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211"/>
      <c r="T157" s="180"/>
      <c r="U157" s="165"/>
      <c r="V157" s="143"/>
      <c r="W157" s="143"/>
      <c r="X157" s="165"/>
    </row>
    <row r="158" spans="1:24" s="166" customFormat="1" ht="19.5" customHeight="1">
      <c r="A158" s="210"/>
      <c r="B158" s="211"/>
      <c r="C158" s="144"/>
      <c r="D158" s="212"/>
      <c r="E158" s="212"/>
      <c r="F158" s="211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211"/>
      <c r="T158" s="180"/>
      <c r="U158" s="165"/>
      <c r="V158" s="143"/>
      <c r="W158" s="143"/>
      <c r="X158" s="165"/>
    </row>
    <row r="159" spans="1:24" s="166" customFormat="1" ht="19.5" customHeight="1">
      <c r="A159" s="210"/>
      <c r="B159" s="211"/>
      <c r="C159" s="144"/>
      <c r="D159" s="212"/>
      <c r="E159" s="212"/>
      <c r="F159" s="211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211"/>
      <c r="T159" s="180"/>
      <c r="U159" s="165"/>
      <c r="V159" s="143"/>
      <c r="W159" s="143"/>
      <c r="X159" s="165"/>
    </row>
    <row r="160" spans="1:24" s="166" customFormat="1" ht="19.5" customHeight="1">
      <c r="A160" s="210"/>
      <c r="B160" s="211"/>
      <c r="C160" s="144"/>
      <c r="D160" s="212"/>
      <c r="E160" s="212"/>
      <c r="F160" s="211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211"/>
      <c r="T160" s="180"/>
      <c r="U160" s="165"/>
      <c r="V160" s="143"/>
      <c r="W160" s="143"/>
      <c r="X160" s="165"/>
    </row>
    <row r="161" spans="1:24" s="166" customFormat="1" ht="19.5" customHeight="1">
      <c r="A161" s="210"/>
      <c r="B161" s="211"/>
      <c r="C161" s="144"/>
      <c r="D161" s="212"/>
      <c r="E161" s="212"/>
      <c r="F161" s="211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211"/>
      <c r="T161" s="180"/>
      <c r="U161" s="165"/>
      <c r="V161" s="143"/>
      <c r="W161" s="143"/>
      <c r="X161" s="165"/>
    </row>
    <row r="162" spans="1:24" s="166" customFormat="1" ht="19.5" customHeight="1">
      <c r="A162" s="210"/>
      <c r="B162" s="211"/>
      <c r="C162" s="144"/>
      <c r="D162" s="212"/>
      <c r="E162" s="212"/>
      <c r="F162" s="211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211"/>
      <c r="T162" s="180"/>
      <c r="U162" s="165"/>
      <c r="V162" s="143"/>
      <c r="W162" s="143"/>
      <c r="X162" s="165"/>
    </row>
    <row r="163" spans="1:24" s="166" customFormat="1" ht="19.5" customHeight="1">
      <c r="A163" s="210"/>
      <c r="B163" s="211"/>
      <c r="C163" s="144"/>
      <c r="D163" s="212"/>
      <c r="E163" s="212"/>
      <c r="F163" s="211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211"/>
      <c r="T163" s="180"/>
      <c r="U163" s="165"/>
      <c r="V163" s="143"/>
      <c r="W163" s="143"/>
      <c r="X163" s="165"/>
    </row>
    <row r="164" spans="1:24" s="166" customFormat="1" ht="19.5" customHeight="1">
      <c r="A164" s="210"/>
      <c r="B164" s="211"/>
      <c r="C164" s="144"/>
      <c r="D164" s="212"/>
      <c r="E164" s="212"/>
      <c r="F164" s="211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211"/>
      <c r="T164" s="180"/>
      <c r="U164" s="165"/>
      <c r="V164" s="143"/>
      <c r="W164" s="143"/>
      <c r="X164" s="165"/>
    </row>
    <row r="165" spans="1:24" s="166" customFormat="1" ht="19.5" customHeight="1">
      <c r="A165" s="210"/>
      <c r="B165" s="211"/>
      <c r="C165" s="144"/>
      <c r="D165" s="212"/>
      <c r="E165" s="212"/>
      <c r="F165" s="211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211"/>
      <c r="T165" s="180"/>
      <c r="U165" s="165"/>
      <c r="V165" s="143"/>
      <c r="W165" s="143"/>
      <c r="X165" s="165"/>
    </row>
    <row r="166" spans="1:24" s="166" customFormat="1" ht="19.5" customHeight="1">
      <c r="A166" s="210"/>
      <c r="B166" s="211"/>
      <c r="C166" s="144"/>
      <c r="D166" s="212"/>
      <c r="E166" s="212"/>
      <c r="F166" s="211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211"/>
      <c r="T166" s="180"/>
      <c r="U166" s="165"/>
      <c r="V166" s="143"/>
      <c r="W166" s="143"/>
      <c r="X166" s="165"/>
    </row>
    <row r="167" spans="1:24" s="166" customFormat="1" ht="19.5" customHeight="1">
      <c r="A167" s="210"/>
      <c r="B167" s="211"/>
      <c r="C167" s="144"/>
      <c r="D167" s="212"/>
      <c r="E167" s="212"/>
      <c r="F167" s="211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211"/>
      <c r="T167" s="180"/>
      <c r="U167" s="165"/>
      <c r="V167" s="143"/>
      <c r="W167" s="143"/>
      <c r="X167" s="165"/>
    </row>
    <row r="168" spans="1:24" s="166" customFormat="1" ht="19.5" customHeight="1">
      <c r="A168" s="210"/>
      <c r="B168" s="211"/>
      <c r="C168" s="144"/>
      <c r="D168" s="212"/>
      <c r="E168" s="212"/>
      <c r="F168" s="211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211"/>
      <c r="T168" s="180"/>
      <c r="U168" s="165"/>
      <c r="V168" s="143"/>
      <c r="W168" s="143"/>
      <c r="X168" s="165"/>
    </row>
    <row r="169" spans="1:24" s="166" customFormat="1" ht="19.5" customHeight="1">
      <c r="A169" s="210"/>
      <c r="B169" s="211"/>
      <c r="C169" s="144"/>
      <c r="D169" s="212"/>
      <c r="E169" s="212"/>
      <c r="F169" s="211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211"/>
      <c r="T169" s="180"/>
      <c r="U169" s="165"/>
      <c r="V169" s="143"/>
      <c r="W169" s="143"/>
      <c r="X169" s="165"/>
    </row>
    <row r="170" spans="1:24" s="166" customFormat="1" ht="19.5" customHeight="1">
      <c r="A170" s="210"/>
      <c r="B170" s="211"/>
      <c r="C170" s="144"/>
      <c r="D170" s="212"/>
      <c r="E170" s="212"/>
      <c r="F170" s="211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211"/>
      <c r="T170" s="180"/>
      <c r="U170" s="165"/>
      <c r="V170" s="143"/>
      <c r="W170" s="143"/>
      <c r="X170" s="165"/>
    </row>
    <row r="171" spans="1:24" s="166" customFormat="1" ht="19.5" customHeight="1">
      <c r="A171" s="210"/>
      <c r="B171" s="211"/>
      <c r="C171" s="144"/>
      <c r="D171" s="212"/>
      <c r="E171" s="212"/>
      <c r="F171" s="211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211"/>
      <c r="T171" s="180"/>
      <c r="U171" s="165"/>
      <c r="V171" s="143"/>
      <c r="W171" s="143"/>
      <c r="X171" s="165"/>
    </row>
    <row r="172" spans="1:24" s="166" customFormat="1" ht="19.5" customHeight="1">
      <c r="A172" s="210"/>
      <c r="B172" s="211"/>
      <c r="C172" s="144"/>
      <c r="D172" s="212"/>
      <c r="E172" s="212"/>
      <c r="F172" s="211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211"/>
      <c r="T172" s="180"/>
      <c r="U172" s="165"/>
      <c r="V172" s="143"/>
      <c r="W172" s="143"/>
      <c r="X172" s="165"/>
    </row>
    <row r="173" spans="1:24" s="166" customFormat="1" ht="19.5" customHeight="1">
      <c r="A173" s="210"/>
      <c r="B173" s="211"/>
      <c r="C173" s="144"/>
      <c r="D173" s="212"/>
      <c r="E173" s="212"/>
      <c r="F173" s="211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211"/>
      <c r="T173" s="180"/>
      <c r="U173" s="165"/>
      <c r="V173" s="143"/>
      <c r="W173" s="143"/>
      <c r="X173" s="165"/>
    </row>
    <row r="174" spans="1:24" s="166" customFormat="1" ht="19.5" customHeight="1">
      <c r="A174" s="210"/>
      <c r="B174" s="211"/>
      <c r="C174" s="144"/>
      <c r="D174" s="212"/>
      <c r="E174" s="212"/>
      <c r="F174" s="211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211"/>
      <c r="T174" s="180"/>
      <c r="U174" s="165"/>
      <c r="V174" s="143"/>
      <c r="W174" s="143"/>
      <c r="X174" s="165"/>
    </row>
    <row r="175" spans="1:24" s="166" customFormat="1" ht="19.5" customHeight="1">
      <c r="A175" s="210"/>
      <c r="B175" s="211"/>
      <c r="C175" s="144"/>
      <c r="D175" s="212"/>
      <c r="E175" s="212"/>
      <c r="F175" s="211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211"/>
      <c r="T175" s="180"/>
      <c r="U175" s="165"/>
      <c r="V175" s="143"/>
      <c r="W175" s="143"/>
      <c r="X175" s="165"/>
    </row>
    <row r="176" spans="1:24" s="166" customFormat="1" ht="19.5" customHeight="1">
      <c r="A176" s="210"/>
      <c r="B176" s="211"/>
      <c r="C176" s="144"/>
      <c r="D176" s="212"/>
      <c r="E176" s="212"/>
      <c r="F176" s="211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211"/>
      <c r="T176" s="180"/>
      <c r="U176" s="165"/>
      <c r="V176" s="143"/>
      <c r="W176" s="143"/>
      <c r="X176" s="165"/>
    </row>
    <row r="177" spans="1:24" s="166" customFormat="1" ht="19.5" customHeight="1">
      <c r="A177" s="210"/>
      <c r="B177" s="211"/>
      <c r="C177" s="144"/>
      <c r="D177" s="212"/>
      <c r="E177" s="212"/>
      <c r="F177" s="211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211"/>
      <c r="T177" s="180"/>
      <c r="U177" s="165"/>
      <c r="V177" s="143"/>
      <c r="W177" s="143"/>
      <c r="X177" s="165"/>
    </row>
    <row r="178" spans="1:24" s="166" customFormat="1" ht="15" customHeight="1">
      <c r="A178" s="210"/>
      <c r="B178" s="211"/>
      <c r="C178" s="144"/>
      <c r="D178" s="212"/>
      <c r="E178" s="212"/>
      <c r="F178" s="211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211"/>
      <c r="T178" s="180"/>
      <c r="U178" s="165"/>
      <c r="V178" s="143"/>
      <c r="W178" s="143"/>
      <c r="X178" s="165"/>
    </row>
    <row r="179" spans="1:24" s="166" customFormat="1" ht="12.75" customHeight="1">
      <c r="A179" s="210"/>
      <c r="B179" s="211"/>
      <c r="C179" s="144"/>
      <c r="D179" s="212"/>
      <c r="E179" s="212"/>
      <c r="F179" s="211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211"/>
      <c r="T179" s="180"/>
      <c r="U179" s="165"/>
      <c r="V179" s="143"/>
      <c r="W179" s="143"/>
      <c r="X179" s="165"/>
    </row>
    <row r="180" spans="1:24" s="166" customFormat="1" ht="13.5" customHeight="1">
      <c r="A180" s="210"/>
      <c r="B180" s="211"/>
      <c r="C180" s="144"/>
      <c r="D180" s="212"/>
      <c r="E180" s="212"/>
      <c r="F180" s="211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211"/>
      <c r="T180" s="180"/>
      <c r="U180" s="165"/>
      <c r="V180" s="143"/>
      <c r="W180" s="143"/>
      <c r="X180" s="165"/>
    </row>
    <row r="181" spans="1:24" s="166" customFormat="1" ht="13.5" customHeight="1">
      <c r="A181" s="210"/>
      <c r="B181" s="211"/>
      <c r="C181" s="144"/>
      <c r="D181" s="212"/>
      <c r="E181" s="212"/>
      <c r="F181" s="211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211"/>
      <c r="T181" s="180"/>
      <c r="U181" s="165"/>
      <c r="V181" s="143"/>
      <c r="W181" s="143"/>
      <c r="X181" s="165"/>
    </row>
    <row r="182" spans="1:24" s="166" customFormat="1" ht="13.5" customHeight="1">
      <c r="A182" s="210"/>
      <c r="B182" s="211"/>
      <c r="C182" s="144"/>
      <c r="D182" s="212"/>
      <c r="E182" s="212"/>
      <c r="F182" s="211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211"/>
      <c r="T182" s="180"/>
      <c r="U182" s="165"/>
      <c r="V182" s="143"/>
      <c r="W182" s="143"/>
      <c r="X182" s="165"/>
    </row>
    <row r="183" spans="1:24" s="166" customFormat="1" ht="19.5" customHeight="1">
      <c r="A183" s="210"/>
      <c r="B183" s="211"/>
      <c r="C183" s="144"/>
      <c r="D183" s="212"/>
      <c r="E183" s="212"/>
      <c r="F183" s="211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211"/>
      <c r="T183" s="180"/>
      <c r="U183" s="165"/>
      <c r="V183" s="143"/>
      <c r="W183" s="143"/>
      <c r="X183" s="165"/>
    </row>
    <row r="184" spans="1:24" s="166" customFormat="1" ht="19.5" customHeight="1">
      <c r="A184" s="210"/>
      <c r="B184" s="211"/>
      <c r="C184" s="144"/>
      <c r="D184" s="212"/>
      <c r="E184" s="212"/>
      <c r="F184" s="211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211"/>
      <c r="T184" s="180"/>
      <c r="U184" s="165"/>
      <c r="V184" s="143"/>
      <c r="W184" s="143"/>
      <c r="X184" s="165"/>
    </row>
    <row r="185" spans="1:24" s="166" customFormat="1" ht="19.5" customHeight="1">
      <c r="A185" s="210"/>
      <c r="B185" s="211"/>
      <c r="C185" s="144"/>
      <c r="D185" s="212"/>
      <c r="E185" s="212"/>
      <c r="F185" s="211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211"/>
      <c r="T185" s="180"/>
      <c r="U185" s="165"/>
      <c r="V185" s="143"/>
      <c r="W185" s="143"/>
      <c r="X185" s="165"/>
    </row>
    <row r="186" spans="1:24" s="166" customFormat="1" ht="22.5" customHeight="1">
      <c r="A186" s="210"/>
      <c r="B186" s="211"/>
      <c r="C186" s="144"/>
      <c r="D186" s="212"/>
      <c r="E186" s="212"/>
      <c r="F186" s="211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211"/>
      <c r="T186" s="180"/>
      <c r="U186" s="165"/>
      <c r="V186" s="143"/>
      <c r="W186" s="143"/>
      <c r="X186" s="165"/>
    </row>
    <row r="187" spans="1:24" s="166" customFormat="1" ht="22.5" customHeight="1">
      <c r="A187" s="210"/>
      <c r="B187" s="211"/>
      <c r="C187" s="144"/>
      <c r="D187" s="212"/>
      <c r="E187" s="212"/>
      <c r="F187" s="211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211"/>
      <c r="T187" s="180"/>
      <c r="U187" s="165"/>
      <c r="V187" s="143"/>
      <c r="W187" s="143"/>
      <c r="X187" s="165"/>
    </row>
    <row r="188" spans="1:24" s="166" customFormat="1" ht="22.5" customHeight="1">
      <c r="A188" s="210"/>
      <c r="B188" s="211"/>
      <c r="C188" s="144"/>
      <c r="D188" s="212"/>
      <c r="E188" s="212"/>
      <c r="F188" s="211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211"/>
      <c r="T188" s="180"/>
      <c r="U188" s="165"/>
      <c r="V188" s="143"/>
      <c r="W188" s="143"/>
      <c r="X188" s="165"/>
    </row>
    <row r="189" spans="1:24" s="166" customFormat="1" ht="22.5" customHeight="1">
      <c r="A189" s="210"/>
      <c r="B189" s="211"/>
      <c r="C189" s="144"/>
      <c r="D189" s="212"/>
      <c r="E189" s="212"/>
      <c r="F189" s="211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211"/>
      <c r="T189" s="180"/>
      <c r="U189" s="165"/>
      <c r="V189" s="143"/>
      <c r="W189" s="143"/>
      <c r="X189" s="165"/>
    </row>
    <row r="190" spans="1:24" s="166" customFormat="1" ht="22.5" customHeight="1">
      <c r="A190" s="210"/>
      <c r="B190" s="211"/>
      <c r="C190" s="144"/>
      <c r="D190" s="212"/>
      <c r="E190" s="212"/>
      <c r="F190" s="211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211"/>
      <c r="T190" s="180"/>
      <c r="U190" s="165"/>
      <c r="V190" s="143"/>
      <c r="W190" s="143"/>
      <c r="X190" s="165"/>
    </row>
    <row r="191" spans="1:24" s="166" customFormat="1" ht="22.5" customHeight="1">
      <c r="A191" s="210"/>
      <c r="B191" s="211"/>
      <c r="C191" s="144"/>
      <c r="D191" s="212"/>
      <c r="E191" s="212"/>
      <c r="F191" s="211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211"/>
      <c r="T191" s="180"/>
      <c r="U191" s="165"/>
      <c r="V191" s="143"/>
      <c r="W191" s="143"/>
      <c r="X191" s="165"/>
    </row>
    <row r="192" spans="1:24" s="166" customFormat="1" ht="22.5" customHeight="1">
      <c r="A192" s="210"/>
      <c r="B192" s="211"/>
      <c r="C192" s="144"/>
      <c r="D192" s="212"/>
      <c r="E192" s="212"/>
      <c r="F192" s="211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211"/>
      <c r="T192" s="180"/>
      <c r="U192" s="165"/>
      <c r="V192" s="143"/>
      <c r="W192" s="143"/>
      <c r="X192" s="165"/>
    </row>
    <row r="193" spans="1:24" s="166" customFormat="1" ht="22.5" customHeight="1">
      <c r="A193" s="210"/>
      <c r="B193" s="211"/>
      <c r="C193" s="144"/>
      <c r="D193" s="212"/>
      <c r="E193" s="212"/>
      <c r="F193" s="211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211"/>
      <c r="T193" s="180"/>
      <c r="U193" s="165"/>
      <c r="V193" s="143"/>
      <c r="W193" s="143"/>
      <c r="X193" s="165"/>
    </row>
    <row r="194" spans="1:24" s="166" customFormat="1" ht="22.5" customHeight="1">
      <c r="A194" s="210"/>
      <c r="B194" s="211"/>
      <c r="C194" s="144"/>
      <c r="D194" s="212"/>
      <c r="E194" s="212"/>
      <c r="F194" s="211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211"/>
      <c r="T194" s="180"/>
      <c r="U194" s="165"/>
      <c r="V194" s="143"/>
      <c r="W194" s="143"/>
      <c r="X194" s="165"/>
    </row>
    <row r="195" spans="1:24" s="166" customFormat="1" ht="22.5" customHeight="1">
      <c r="A195" s="210"/>
      <c r="B195" s="211"/>
      <c r="C195" s="144"/>
      <c r="D195" s="212"/>
      <c r="E195" s="212"/>
      <c r="F195" s="211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211"/>
      <c r="T195" s="180"/>
      <c r="U195" s="165"/>
      <c r="V195" s="143"/>
      <c r="W195" s="143"/>
      <c r="X195" s="165"/>
    </row>
    <row r="196" spans="1:24" s="166" customFormat="1" ht="22.5" customHeight="1">
      <c r="A196" s="210"/>
      <c r="B196" s="211"/>
      <c r="C196" s="144"/>
      <c r="D196" s="212"/>
      <c r="E196" s="212"/>
      <c r="F196" s="211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211"/>
      <c r="T196" s="180"/>
      <c r="U196" s="165"/>
      <c r="V196" s="143"/>
      <c r="W196" s="143"/>
      <c r="X196" s="165"/>
    </row>
    <row r="197" spans="1:24" s="166" customFormat="1" ht="22.5" customHeight="1">
      <c r="A197" s="210"/>
      <c r="B197" s="211"/>
      <c r="C197" s="144"/>
      <c r="D197" s="212"/>
      <c r="E197" s="212"/>
      <c r="F197" s="211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211"/>
      <c r="T197" s="180"/>
      <c r="U197" s="165"/>
      <c r="V197" s="143"/>
      <c r="W197" s="143"/>
      <c r="X197" s="165"/>
    </row>
    <row r="198" spans="1:24" s="166" customFormat="1" ht="22.5" customHeight="1">
      <c r="A198" s="210"/>
      <c r="B198" s="211"/>
      <c r="C198" s="144"/>
      <c r="D198" s="212"/>
      <c r="E198" s="212"/>
      <c r="F198" s="211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211"/>
      <c r="T198" s="180"/>
      <c r="U198" s="165"/>
      <c r="V198" s="143"/>
      <c r="W198" s="143"/>
      <c r="X198" s="165"/>
    </row>
    <row r="199" spans="1:24" s="166" customFormat="1" ht="22.5" customHeight="1">
      <c r="A199" s="210"/>
      <c r="B199" s="211"/>
      <c r="C199" s="144"/>
      <c r="D199" s="212"/>
      <c r="E199" s="212"/>
      <c r="F199" s="211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211"/>
      <c r="T199" s="180"/>
      <c r="U199" s="165"/>
      <c r="V199" s="143"/>
      <c r="W199" s="143"/>
      <c r="X199" s="165"/>
    </row>
    <row r="200" spans="1:24" s="166" customFormat="1" ht="22.5" customHeight="1">
      <c r="A200" s="210"/>
      <c r="B200" s="211"/>
      <c r="C200" s="144"/>
      <c r="D200" s="212"/>
      <c r="E200" s="212"/>
      <c r="F200" s="211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211"/>
      <c r="T200" s="180"/>
      <c r="U200" s="165"/>
      <c r="V200" s="143"/>
      <c r="W200" s="143"/>
      <c r="X200" s="165"/>
    </row>
    <row r="201" spans="1:24" s="166" customFormat="1" ht="22.5" customHeight="1">
      <c r="A201" s="210"/>
      <c r="B201" s="211"/>
      <c r="C201" s="144"/>
      <c r="D201" s="212"/>
      <c r="E201" s="212"/>
      <c r="F201" s="211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211"/>
      <c r="T201" s="180"/>
      <c r="U201" s="165"/>
      <c r="V201" s="143"/>
      <c r="W201" s="143"/>
      <c r="X201" s="165"/>
    </row>
    <row r="202" spans="1:24" s="166" customFormat="1" ht="22.5" customHeight="1">
      <c r="A202" s="210"/>
      <c r="B202" s="211"/>
      <c r="C202" s="144"/>
      <c r="D202" s="212"/>
      <c r="E202" s="212"/>
      <c r="F202" s="211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211"/>
      <c r="T202" s="180"/>
      <c r="U202" s="165"/>
      <c r="V202" s="143"/>
      <c r="W202" s="143"/>
      <c r="X202" s="165"/>
    </row>
    <row r="203" spans="1:24" s="166" customFormat="1" ht="22.5" customHeight="1">
      <c r="A203" s="210"/>
      <c r="B203" s="211"/>
      <c r="C203" s="144"/>
      <c r="D203" s="212"/>
      <c r="E203" s="212"/>
      <c r="F203" s="211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211"/>
      <c r="T203" s="180"/>
      <c r="U203" s="165"/>
      <c r="V203" s="143"/>
      <c r="W203" s="143"/>
      <c r="X203" s="165"/>
    </row>
    <row r="204" spans="1:24" s="166" customFormat="1" ht="22.5" customHeight="1">
      <c r="A204" s="210"/>
      <c r="B204" s="211"/>
      <c r="C204" s="144"/>
      <c r="D204" s="212"/>
      <c r="E204" s="212"/>
      <c r="F204" s="211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211"/>
      <c r="T204" s="180"/>
      <c r="U204" s="165"/>
      <c r="V204" s="143"/>
      <c r="W204" s="143"/>
      <c r="X204" s="165"/>
    </row>
    <row r="205" spans="1:24" s="166" customFormat="1">
      <c r="A205" s="210"/>
      <c r="B205" s="211"/>
      <c r="C205" s="144"/>
      <c r="D205" s="212"/>
      <c r="E205" s="212"/>
      <c r="F205" s="211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211"/>
      <c r="T205" s="180"/>
      <c r="U205" s="165"/>
      <c r="V205" s="143"/>
      <c r="W205" s="143"/>
      <c r="X205" s="165"/>
    </row>
    <row r="206" spans="1:24" s="166" customFormat="1">
      <c r="A206" s="210"/>
      <c r="B206" s="211"/>
      <c r="C206" s="144"/>
      <c r="D206" s="212"/>
      <c r="E206" s="212"/>
      <c r="F206" s="211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211"/>
      <c r="T206" s="180"/>
      <c r="U206" s="165"/>
      <c r="V206" s="143"/>
      <c r="W206" s="143"/>
      <c r="X206" s="165"/>
    </row>
    <row r="207" spans="1:24" s="166" customFormat="1">
      <c r="A207" s="210"/>
      <c r="B207" s="211"/>
      <c r="C207" s="144"/>
      <c r="D207" s="212"/>
      <c r="E207" s="212"/>
      <c r="F207" s="211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211"/>
      <c r="T207" s="180"/>
      <c r="U207" s="165"/>
      <c r="V207" s="143"/>
      <c r="W207" s="143"/>
      <c r="X207" s="165"/>
    </row>
    <row r="208" spans="1:24" s="166" customFormat="1">
      <c r="A208" s="210"/>
      <c r="B208" s="211"/>
      <c r="C208" s="144"/>
      <c r="D208" s="212"/>
      <c r="E208" s="212"/>
      <c r="F208" s="211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211"/>
      <c r="T208" s="180"/>
      <c r="U208" s="165"/>
      <c r="V208" s="143"/>
      <c r="W208" s="143"/>
      <c r="X208" s="165"/>
    </row>
    <row r="209" spans="1:24" s="166" customFormat="1">
      <c r="A209" s="210"/>
      <c r="B209" s="211"/>
      <c r="C209" s="144"/>
      <c r="D209" s="212"/>
      <c r="E209" s="212"/>
      <c r="F209" s="211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211"/>
      <c r="T209" s="180"/>
      <c r="U209" s="165"/>
      <c r="V209" s="143"/>
      <c r="W209" s="143"/>
      <c r="X209" s="165"/>
    </row>
    <row r="210" spans="1:24" s="166" customFormat="1">
      <c r="A210" s="210"/>
      <c r="B210" s="211"/>
      <c r="C210" s="144"/>
      <c r="D210" s="212"/>
      <c r="E210" s="212"/>
      <c r="F210" s="211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211"/>
      <c r="T210" s="180"/>
      <c r="U210" s="165"/>
      <c r="V210" s="143"/>
      <c r="W210" s="143"/>
      <c r="X210" s="165"/>
    </row>
    <row r="211" spans="1:24" s="166" customFormat="1">
      <c r="A211" s="210"/>
      <c r="B211" s="211"/>
      <c r="C211" s="144"/>
      <c r="D211" s="212"/>
      <c r="E211" s="212"/>
      <c r="F211" s="211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211"/>
      <c r="T211" s="180"/>
      <c r="U211" s="165"/>
      <c r="V211" s="143"/>
      <c r="W211" s="143"/>
      <c r="X211" s="165"/>
    </row>
    <row r="212" spans="1:24" s="166" customFormat="1">
      <c r="A212" s="210"/>
      <c r="B212" s="211"/>
      <c r="C212" s="144"/>
      <c r="D212" s="212"/>
      <c r="E212" s="212"/>
      <c r="F212" s="211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211"/>
      <c r="T212" s="180"/>
      <c r="U212" s="165"/>
      <c r="V212" s="143"/>
      <c r="W212" s="143"/>
      <c r="X212" s="165"/>
    </row>
    <row r="213" spans="1:24" s="166" customFormat="1">
      <c r="A213" s="210"/>
      <c r="B213" s="211"/>
      <c r="C213" s="144"/>
      <c r="D213" s="212"/>
      <c r="E213" s="212"/>
      <c r="F213" s="211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211"/>
      <c r="T213" s="180"/>
      <c r="U213" s="165"/>
      <c r="V213" s="143"/>
      <c r="W213" s="143"/>
      <c r="X213" s="165"/>
    </row>
    <row r="214" spans="1:24" s="166" customFormat="1">
      <c r="A214" s="210"/>
      <c r="B214" s="211"/>
      <c r="C214" s="144"/>
      <c r="D214" s="212"/>
      <c r="E214" s="212"/>
      <c r="F214" s="211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211"/>
      <c r="T214" s="180"/>
      <c r="U214" s="165"/>
      <c r="V214" s="143"/>
      <c r="W214" s="143"/>
      <c r="X214" s="165"/>
    </row>
    <row r="215" spans="1:24" s="166" customFormat="1">
      <c r="A215" s="210"/>
      <c r="B215" s="211"/>
      <c r="C215" s="144"/>
      <c r="D215" s="212"/>
      <c r="E215" s="212"/>
      <c r="F215" s="211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211"/>
      <c r="T215" s="180"/>
      <c r="U215" s="165"/>
      <c r="V215" s="143"/>
      <c r="W215" s="143"/>
      <c r="X215" s="165"/>
    </row>
    <row r="216" spans="1:24" s="166" customFormat="1">
      <c r="A216" s="210"/>
      <c r="B216" s="211"/>
      <c r="C216" s="144"/>
      <c r="D216" s="212"/>
      <c r="E216" s="212"/>
      <c r="F216" s="211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211"/>
      <c r="T216" s="180"/>
      <c r="U216" s="165"/>
      <c r="V216" s="143"/>
      <c r="W216" s="143"/>
      <c r="X216" s="165"/>
    </row>
  </sheetData>
  <mergeCells count="24">
    <mergeCell ref="G88:P88"/>
    <mergeCell ref="D88:F88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78:L78"/>
    <mergeCell ref="G79:L79"/>
    <mergeCell ref="G80:L80"/>
    <mergeCell ref="G81:L81"/>
    <mergeCell ref="F6:F8"/>
    <mergeCell ref="G6:N6"/>
  </mergeCells>
  <conditionalFormatting sqref="R9:R76">
    <cfRule type="cellIs" dxfId="30" priority="4" stopIfTrue="1" operator="lessThan">
      <formula>4</formula>
    </cfRule>
  </conditionalFormatting>
  <conditionalFormatting sqref="T9:T75">
    <cfRule type="cellIs" dxfId="29" priority="3" stopIfTrue="1" operator="equal">
      <formula>0</formula>
    </cfRule>
  </conditionalFormatting>
  <conditionalFormatting sqref="T76">
    <cfRule type="cellIs" dxfId="28" priority="1" stopIfTrue="1" operator="equal">
      <formula>0</formula>
    </cfRule>
  </conditionalFormatting>
  <printOptions horizontalCentered="1"/>
  <pageMargins left="0.31496062992125984" right="0.15748031496062992" top="0.31496062992125984" bottom="0.23622047244094491" header="0.15748031496062992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view="pageBreakPreview" zoomScale="110" zoomScaleNormal="100" zoomScaleSheetLayoutView="110" workbookViewId="0">
      <selection activeCell="B3" sqref="B3:O3"/>
    </sheetView>
  </sheetViews>
  <sheetFormatPr defaultRowHeight="12.75"/>
  <cols>
    <col min="1" max="1" width="5" style="227" customWidth="1"/>
    <col min="2" max="2" width="4.140625" style="227" customWidth="1"/>
    <col min="3" max="3" width="11.28515625" style="226" bestFit="1" customWidth="1"/>
    <col min="4" max="4" width="16.42578125" style="245" customWidth="1"/>
    <col min="5" max="5" width="7.140625" style="252" customWidth="1"/>
    <col min="6" max="6" width="5.7109375" style="252" hidden="1" customWidth="1"/>
    <col min="7" max="7" width="8.7109375" style="253" customWidth="1"/>
    <col min="8" max="8" width="8.42578125" style="253" customWidth="1"/>
    <col min="9" max="9" width="3.7109375" style="253" customWidth="1"/>
    <col min="10" max="10" width="7.5703125" style="253" customWidth="1"/>
    <col min="11" max="12" width="6.140625" style="253" customWidth="1"/>
    <col min="13" max="13" width="7.5703125" style="253" customWidth="1"/>
    <col min="14" max="15" width="6.140625" style="253" customWidth="1"/>
    <col min="16" max="16" width="9.7109375" style="226" customWidth="1"/>
    <col min="17" max="17" width="9.140625" style="227" customWidth="1"/>
    <col min="18" max="18" width="9.140625" style="227"/>
    <col min="19" max="19" width="5.5703125" style="227" bestFit="1" customWidth="1"/>
    <col min="20" max="16384" width="9.140625" style="227"/>
  </cols>
  <sheetData>
    <row r="1" spans="1:20" s="216" customFormat="1" ht="15" customHeight="1">
      <c r="B1" s="337" t="s">
        <v>279</v>
      </c>
      <c r="C1" s="337"/>
      <c r="D1" s="337"/>
      <c r="E1" s="338" t="str">
        <f>DSSV!D1&amp;" * LỚP: "&amp;UPPER(DSSV!R1)</f>
        <v>DANH SÁCH HỌC VIÊN DỰ THI KẾT THÚC HỌC PHẦN * LỚP: K15MCE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20" s="216" customFormat="1" ht="15" customHeight="1">
      <c r="B2" s="337" t="s">
        <v>278</v>
      </c>
      <c r="C2" s="337"/>
      <c r="D2" s="337"/>
      <c r="E2" s="339" t="str">
        <f>"CHUYÊN NGÀNH: "&amp;VLOOKUP(RIGHT(DSSV!R1,3),CODEMON!$K$3:$L$27,2,0)</f>
        <v>CHUYÊN NGÀNH: KỸ THUẬT XÂY DỰNG DÂN DỤNG VÀ CÔNG NGHIỆP</v>
      </c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217" t="str">
        <f>"Số TC  : " &amp; DSSV!R2</f>
        <v>Số TC  : 3</v>
      </c>
    </row>
    <row r="3" spans="1:20" s="218" customFormat="1" ht="21" customHeight="1">
      <c r="B3" s="340" t="str">
        <f>"MÔN: "&amp;UPPER(DSSV!G2)&amp;" * " &amp; "MÃ MÔN: "&amp;DSSV!G3</f>
        <v>MÔN: TIẾNG ANH 1 (NGHE ĐỌC VIẾT - VẤN ĐÁP) * MÃ MÔN: ENG601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219" t="str">
        <f>"Học kỳ : " &amp;DSSV!R3</f>
        <v>Học kỳ : 1</v>
      </c>
      <c r="R3" s="220">
        <v>19</v>
      </c>
    </row>
    <row r="4" spans="1:20" hidden="1">
      <c r="A4" s="221"/>
      <c r="B4" s="222">
        <v>1</v>
      </c>
      <c r="C4" s="223">
        <v>2</v>
      </c>
      <c r="D4" s="224">
        <v>3</v>
      </c>
      <c r="E4" s="225">
        <v>4</v>
      </c>
      <c r="F4" s="225">
        <v>5</v>
      </c>
      <c r="G4" s="223">
        <v>6</v>
      </c>
      <c r="H4" s="223">
        <v>7</v>
      </c>
      <c r="I4" s="222"/>
      <c r="J4" s="223"/>
      <c r="K4" s="223"/>
      <c r="L4" s="223"/>
      <c r="M4" s="223"/>
      <c r="N4" s="223"/>
      <c r="O4" s="223"/>
      <c r="P4" s="226">
        <v>19</v>
      </c>
    </row>
    <row r="5" spans="1:20" ht="22.5" customHeight="1">
      <c r="A5" s="221"/>
      <c r="B5" s="228" t="str">
        <f>DSSV!$A$4 &amp; " - Phòng : "&amp;R5&amp;" * "&amp;DSSV!$E$3</f>
        <v>Thời gian : 7h30 ngày 26/11/2017 - Phòng : 1003 * 254 Nguyễn Văn Linh</v>
      </c>
      <c r="C5" s="229"/>
      <c r="D5" s="230"/>
      <c r="E5" s="231"/>
      <c r="F5" s="231"/>
      <c r="G5" s="229"/>
      <c r="H5" s="229"/>
      <c r="I5" s="232"/>
      <c r="J5" s="229"/>
      <c r="K5" s="229"/>
      <c r="L5" s="229"/>
      <c r="M5" s="229"/>
      <c r="N5" s="229"/>
      <c r="O5" s="229"/>
      <c r="P5" s="219" t="str">
        <f>"Lần thi : "&amp;DSSV!$R$4</f>
        <v>Lần thi : 1</v>
      </c>
      <c r="R5" s="233">
        <f>IF(ISERROR(FIND("-",$T$5)),$T$5,LEFT($T$5,FIND("-",$T$5)-1))</f>
        <v>1003</v>
      </c>
      <c r="S5" s="233" t="s">
        <v>156</v>
      </c>
      <c r="T5" s="233">
        <f>DSSV!$A$3</f>
        <v>1003</v>
      </c>
    </row>
    <row r="6" spans="1:20" s="235" customFormat="1" ht="31.5" customHeight="1">
      <c r="A6" s="234" t="s">
        <v>0</v>
      </c>
      <c r="B6" s="342" t="s">
        <v>0</v>
      </c>
      <c r="C6" s="341" t="s">
        <v>250</v>
      </c>
      <c r="D6" s="343" t="s">
        <v>152</v>
      </c>
      <c r="E6" s="344"/>
      <c r="F6" s="341" t="s">
        <v>246</v>
      </c>
      <c r="G6" s="341" t="s">
        <v>249</v>
      </c>
      <c r="H6" s="341" t="s">
        <v>16</v>
      </c>
      <c r="I6" s="341" t="s">
        <v>289</v>
      </c>
      <c r="J6" s="341"/>
      <c r="K6" s="341"/>
      <c r="L6" s="341"/>
      <c r="M6" s="351" t="s">
        <v>290</v>
      </c>
      <c r="N6" s="352"/>
      <c r="O6" s="353"/>
      <c r="P6" s="341" t="s">
        <v>18</v>
      </c>
    </row>
    <row r="7" spans="1:20" s="235" customFormat="1" ht="32.25" customHeight="1">
      <c r="A7" s="234"/>
      <c r="B7" s="342"/>
      <c r="C7" s="342"/>
      <c r="D7" s="345"/>
      <c r="E7" s="346"/>
      <c r="F7" s="342"/>
      <c r="G7" s="342"/>
      <c r="H7" s="342"/>
      <c r="I7" s="236" t="s">
        <v>24</v>
      </c>
      <c r="J7" s="236" t="s">
        <v>25</v>
      </c>
      <c r="K7" s="236" t="s">
        <v>291</v>
      </c>
      <c r="L7" s="236" t="s">
        <v>292</v>
      </c>
      <c r="M7" s="236" t="s">
        <v>25</v>
      </c>
      <c r="N7" s="236" t="s">
        <v>291</v>
      </c>
      <c r="O7" s="236" t="s">
        <v>292</v>
      </c>
      <c r="P7" s="341"/>
    </row>
    <row r="8" spans="1:20" s="245" customFormat="1" ht="20.100000000000001" customHeight="1">
      <c r="A8" s="237">
        <f t="shared" ref="A8:A70" si="0">IF(ISNUMBER(Q8),Q8+1,IF(B8&lt;=$R$3,A7+1,""))</f>
        <v>1</v>
      </c>
      <c r="B8" s="238">
        <v>1</v>
      </c>
      <c r="C8" s="238">
        <f>IF(ISNA(VLOOKUP($A8,DSLOP,'DS_THI (AV)'!C$4,0))=FALSE,VLOOKUP($A8,DSLOP,'DS_THI (AV)'!C$4,0),"")</f>
        <v>2231610431</v>
      </c>
      <c r="D8" s="239" t="str">
        <f>IF(ISNA(VLOOKUP($A8,DSLOP,'DS_THI (AV)'!D$4,0))=FALSE,VLOOKUP($A8,DSLOP,'DS_THI (AV)'!D$4,0),"")</f>
        <v>Nguyễn Thế</v>
      </c>
      <c r="E8" s="240" t="str">
        <f>IF(ISNA(VLOOKUP($A8,DSLOP,'DS_THI (AV)'!E$4,0))=FALSE,VLOOKUP($A8,DSLOP,'DS_THI (AV)'!E$4,0),"")</f>
        <v>Anh</v>
      </c>
      <c r="F8" s="241" t="str">
        <f>IF(ISNA(VLOOKUP($A8,DSLOP,'DS_THI (AV)'!F$4,0))=FALSE,VLOOKUP($A8,DSLOP,'DS_THI (AV)'!F$4,0),"")</f>
        <v>Nam</v>
      </c>
      <c r="G8" s="242" t="str">
        <f>IF(ISNA(VLOOKUP($A8,DSLOP,'DS_THI (AV)'!G$4,0))=FALSE,VLOOKUP($A8,DSLOP,'DS_THI (AV)'!G$4,0),"")</f>
        <v>10/03/1987</v>
      </c>
      <c r="H8" s="241" t="str">
        <f>IF(ISNA(VLOOKUP($A8,DSLOP,'DS_THI (AV)'!H$4,0))=FALSE,VLOOKUP($A8,DSLOP,'DS_THI (AV)'!H$4,0),"")</f>
        <v>K15MCE</v>
      </c>
      <c r="I8" s="243"/>
      <c r="J8" s="243"/>
      <c r="K8" s="243"/>
      <c r="L8" s="243"/>
      <c r="M8" s="243"/>
      <c r="N8" s="243"/>
      <c r="O8" s="243"/>
      <c r="P8" s="244">
        <f>IF($C8&lt;&gt;0,IF(ISNA(VLOOKUP($A8,DSLOP,'DS_THI (AV)'!P$4,0))=FALSE,VLOOKUP($A8,DSLOP,'DS_THI (AV)'!P$4,0),""),"")</f>
        <v>0</v>
      </c>
      <c r="Q8" s="245">
        <v>0</v>
      </c>
    </row>
    <row r="9" spans="1:20" s="245" customFormat="1" ht="20.100000000000001" customHeight="1">
      <c r="A9" s="237">
        <f t="shared" si="0"/>
        <v>2</v>
      </c>
      <c r="B9" s="246">
        <f>B8+1</f>
        <v>2</v>
      </c>
      <c r="C9" s="246">
        <f>IF(ISNA(VLOOKUP($A9,DSLOP,'DS_THI (AV)'!C$4,0))=FALSE,VLOOKUP($A9,DSLOP,'DS_THI (AV)'!C$4,0),"")</f>
        <v>2231610432</v>
      </c>
      <c r="D9" s="247" t="str">
        <f>IF(ISNA(VLOOKUP($A9,DSLOP,'DS_THI (AV)'!D$4,0))=FALSE,VLOOKUP($A9,DSLOP,'DS_THI (AV)'!D$4,0),"")</f>
        <v>Võ Hữu</v>
      </c>
      <c r="E9" s="248" t="str">
        <f>IF(ISNA(VLOOKUP($A9,DSLOP,'DS_THI (AV)'!E$4,0))=FALSE,VLOOKUP($A9,DSLOP,'DS_THI (AV)'!E$4,0),"")</f>
        <v>Dũng</v>
      </c>
      <c r="F9" s="241" t="str">
        <f>IF(ISNA(VLOOKUP($A9,DSLOP,'DS_THI (AV)'!F$4,0))=FALSE,VLOOKUP($A9,DSLOP,'DS_THI (AV)'!F$4,0),"")</f>
        <v>Nam</v>
      </c>
      <c r="G9" s="242" t="str">
        <f>IF(ISNA(VLOOKUP($A9,DSLOP,'DS_THI (AV)'!G$4,0))=FALSE,VLOOKUP($A9,DSLOP,'DS_THI (AV)'!G$4,0),"")</f>
        <v>13/06/1973</v>
      </c>
      <c r="H9" s="249" t="str">
        <f>IF(ISNA(VLOOKUP($A9,DSLOP,'DS_THI (AV)'!H$4,0))=FALSE,VLOOKUP($A9,DSLOP,'DS_THI (AV)'!H$4,0),"")</f>
        <v>K15MCE</v>
      </c>
      <c r="I9" s="250"/>
      <c r="J9" s="250"/>
      <c r="K9" s="250"/>
      <c r="L9" s="250"/>
      <c r="M9" s="250"/>
      <c r="N9" s="250"/>
      <c r="O9" s="250"/>
      <c r="P9" s="251">
        <f>IF($C9&lt;&gt;0,IF(ISNA(VLOOKUP($A9,DSLOP,'DS_THI (AV)'!P$4,0))=FALSE,VLOOKUP($A9,DSLOP,'DS_THI (AV)'!P$4,0),""),"")</f>
        <v>0</v>
      </c>
    </row>
    <row r="10" spans="1:20" s="245" customFormat="1" ht="20.100000000000001" customHeight="1">
      <c r="A10" s="237">
        <f t="shared" si="0"/>
        <v>3</v>
      </c>
      <c r="B10" s="246">
        <f t="shared" ref="B10:B36" si="1">B9+1</f>
        <v>3</v>
      </c>
      <c r="C10" s="246">
        <f>IF(ISNA(VLOOKUP($A10,DSLOP,'DS_THI (AV)'!C$4,0))=FALSE,VLOOKUP($A10,DSLOP,'DS_THI (AV)'!C$4,0),"")</f>
        <v>2231610433</v>
      </c>
      <c r="D10" s="247" t="str">
        <f>IF(ISNA(VLOOKUP($A10,DSLOP,'DS_THI (AV)'!D$4,0))=FALSE,VLOOKUP($A10,DSLOP,'DS_THI (AV)'!D$4,0),"")</f>
        <v>Lê Hoàng</v>
      </c>
      <c r="E10" s="248" t="str">
        <f>IF(ISNA(VLOOKUP($A10,DSLOP,'DS_THI (AV)'!E$4,0))=FALSE,VLOOKUP($A10,DSLOP,'DS_THI (AV)'!E$4,0),"")</f>
        <v>Đạt</v>
      </c>
      <c r="F10" s="241" t="str">
        <f>IF(ISNA(VLOOKUP($A10,DSLOP,'DS_THI (AV)'!F$4,0))=FALSE,VLOOKUP($A10,DSLOP,'DS_THI (AV)'!F$4,0),"")</f>
        <v>Nam</v>
      </c>
      <c r="G10" s="242" t="str">
        <f>IF(ISNA(VLOOKUP($A10,DSLOP,'DS_THI (AV)'!G$4,0))=FALSE,VLOOKUP($A10,DSLOP,'DS_THI (AV)'!G$4,0),"")</f>
        <v>27/07/1993</v>
      </c>
      <c r="H10" s="249" t="str">
        <f>IF(ISNA(VLOOKUP($A10,DSLOP,'DS_THI (AV)'!H$4,0))=FALSE,VLOOKUP($A10,DSLOP,'DS_THI (AV)'!H$4,0),"")</f>
        <v>K15MCE</v>
      </c>
      <c r="I10" s="250"/>
      <c r="J10" s="250"/>
      <c r="K10" s="250"/>
      <c r="L10" s="250"/>
      <c r="M10" s="250"/>
      <c r="N10" s="250"/>
      <c r="O10" s="250"/>
      <c r="P10" s="251">
        <f>IF($C10&lt;&gt;0,IF(ISNA(VLOOKUP($A10,DSLOP,'DS_THI (AV)'!P$4,0))=FALSE,VLOOKUP($A10,DSLOP,'DS_THI (AV)'!P$4,0),""),"")</f>
        <v>0</v>
      </c>
    </row>
    <row r="11" spans="1:20" s="245" customFormat="1" ht="20.100000000000001" customHeight="1">
      <c r="A11" s="237">
        <f t="shared" si="0"/>
        <v>4</v>
      </c>
      <c r="B11" s="246">
        <f t="shared" si="1"/>
        <v>4</v>
      </c>
      <c r="C11" s="246">
        <f>IF(ISNA(VLOOKUP($A11,DSLOP,'DS_THI (AV)'!C$4,0))=FALSE,VLOOKUP($A11,DSLOP,'DS_THI (AV)'!C$4,0),"")</f>
        <v>2231610434</v>
      </c>
      <c r="D11" s="247" t="str">
        <f>IF(ISNA(VLOOKUP($A11,DSLOP,'DS_THI (AV)'!D$4,0))=FALSE,VLOOKUP($A11,DSLOP,'DS_THI (AV)'!D$4,0),"")</f>
        <v>Võ Quốc</v>
      </c>
      <c r="E11" s="248" t="str">
        <f>IF(ISNA(VLOOKUP($A11,DSLOP,'DS_THI (AV)'!E$4,0))=FALSE,VLOOKUP($A11,DSLOP,'DS_THI (AV)'!E$4,0),"")</f>
        <v>Nam</v>
      </c>
      <c r="F11" s="241" t="str">
        <f>IF(ISNA(VLOOKUP($A11,DSLOP,'DS_THI (AV)'!F$4,0))=FALSE,VLOOKUP($A11,DSLOP,'DS_THI (AV)'!F$4,0),"")</f>
        <v>Nam</v>
      </c>
      <c r="G11" s="242" t="str">
        <f>IF(ISNA(VLOOKUP($A11,DSLOP,'DS_THI (AV)'!G$4,0))=FALSE,VLOOKUP($A11,DSLOP,'DS_THI (AV)'!G$4,0),"")</f>
        <v>01/01/1976</v>
      </c>
      <c r="H11" s="249" t="str">
        <f>IF(ISNA(VLOOKUP($A11,DSLOP,'DS_THI (AV)'!H$4,0))=FALSE,VLOOKUP($A11,DSLOP,'DS_THI (AV)'!H$4,0),"")</f>
        <v>K15MCE</v>
      </c>
      <c r="I11" s="250"/>
      <c r="J11" s="250"/>
      <c r="K11" s="250"/>
      <c r="L11" s="250"/>
      <c r="M11" s="250"/>
      <c r="N11" s="250"/>
      <c r="O11" s="250"/>
      <c r="P11" s="251">
        <f>IF($C11&lt;&gt;0,IF(ISNA(VLOOKUP($A11,DSLOP,'DS_THI (AV)'!P$4,0))=FALSE,VLOOKUP($A11,DSLOP,'DS_THI (AV)'!P$4,0),""),"")</f>
        <v>0</v>
      </c>
    </row>
    <row r="12" spans="1:20" s="245" customFormat="1" ht="20.100000000000001" customHeight="1">
      <c r="A12" s="237">
        <f t="shared" si="0"/>
        <v>5</v>
      </c>
      <c r="B12" s="246">
        <f t="shared" si="1"/>
        <v>5</v>
      </c>
      <c r="C12" s="246">
        <f>IF(ISNA(VLOOKUP($A12,DSLOP,'DS_THI (AV)'!C$4,0))=FALSE,VLOOKUP($A12,DSLOP,'DS_THI (AV)'!C$4,0),"")</f>
        <v>2231610435</v>
      </c>
      <c r="D12" s="247" t="str">
        <f>IF(ISNA(VLOOKUP($A12,DSLOP,'DS_THI (AV)'!D$4,0))=FALSE,VLOOKUP($A12,DSLOP,'DS_THI (AV)'!D$4,0),"")</f>
        <v>Lê Đức</v>
      </c>
      <c r="E12" s="248" t="str">
        <f>IF(ISNA(VLOOKUP($A12,DSLOP,'DS_THI (AV)'!E$4,0))=FALSE,VLOOKUP($A12,DSLOP,'DS_THI (AV)'!E$4,0),"")</f>
        <v>Ngọ</v>
      </c>
      <c r="F12" s="241" t="str">
        <f>IF(ISNA(VLOOKUP($A12,DSLOP,'DS_THI (AV)'!F$4,0))=FALSE,VLOOKUP($A12,DSLOP,'DS_THI (AV)'!F$4,0),"")</f>
        <v>Nam</v>
      </c>
      <c r="G12" s="242" t="str">
        <f>IF(ISNA(VLOOKUP($A12,DSLOP,'DS_THI (AV)'!G$4,0))=FALSE,VLOOKUP($A12,DSLOP,'DS_THI (AV)'!G$4,0),"")</f>
        <v>24/01/1991</v>
      </c>
      <c r="H12" s="249" t="str">
        <f>IF(ISNA(VLOOKUP($A12,DSLOP,'DS_THI (AV)'!H$4,0))=FALSE,VLOOKUP($A12,DSLOP,'DS_THI (AV)'!H$4,0),"")</f>
        <v>K15MCE</v>
      </c>
      <c r="I12" s="250"/>
      <c r="J12" s="250"/>
      <c r="K12" s="250"/>
      <c r="L12" s="250"/>
      <c r="M12" s="250"/>
      <c r="N12" s="250"/>
      <c r="O12" s="250"/>
      <c r="P12" s="251">
        <f>IF($C12&lt;&gt;0,IF(ISNA(VLOOKUP($A12,DSLOP,'DS_THI (AV)'!P$4,0))=FALSE,VLOOKUP($A12,DSLOP,'DS_THI (AV)'!P$4,0),""),"")</f>
        <v>0</v>
      </c>
    </row>
    <row r="13" spans="1:20" s="245" customFormat="1" ht="20.100000000000001" customHeight="1">
      <c r="A13" s="237">
        <f t="shared" si="0"/>
        <v>6</v>
      </c>
      <c r="B13" s="246">
        <f t="shared" si="1"/>
        <v>6</v>
      </c>
      <c r="C13" s="246">
        <f>IF(ISNA(VLOOKUP($A13,DSLOP,'DS_THI (AV)'!C$4,0))=FALSE,VLOOKUP($A13,DSLOP,'DS_THI (AV)'!C$4,0),"")</f>
        <v>2231610436</v>
      </c>
      <c r="D13" s="247" t="str">
        <f>IF(ISNA(VLOOKUP($A13,DSLOP,'DS_THI (AV)'!D$4,0))=FALSE,VLOOKUP($A13,DSLOP,'DS_THI (AV)'!D$4,0),"")</f>
        <v>Lê Nhật</v>
      </c>
      <c r="E13" s="248" t="str">
        <f>IF(ISNA(VLOOKUP($A13,DSLOP,'DS_THI (AV)'!E$4,0))=FALSE,VLOOKUP($A13,DSLOP,'DS_THI (AV)'!E$4,0),"")</f>
        <v>Tân</v>
      </c>
      <c r="F13" s="241" t="str">
        <f>IF(ISNA(VLOOKUP($A13,DSLOP,'DS_THI (AV)'!F$4,0))=FALSE,VLOOKUP($A13,DSLOP,'DS_THI (AV)'!F$4,0),"")</f>
        <v>Nam</v>
      </c>
      <c r="G13" s="242" t="str">
        <f>IF(ISNA(VLOOKUP($A13,DSLOP,'DS_THI (AV)'!G$4,0))=FALSE,VLOOKUP($A13,DSLOP,'DS_THI (AV)'!G$4,0),"")</f>
        <v>16/10/1993</v>
      </c>
      <c r="H13" s="249" t="str">
        <f>IF(ISNA(VLOOKUP($A13,DSLOP,'DS_THI (AV)'!H$4,0))=FALSE,VLOOKUP($A13,DSLOP,'DS_THI (AV)'!H$4,0),"")</f>
        <v>K15MCE</v>
      </c>
      <c r="I13" s="250"/>
      <c r="J13" s="250"/>
      <c r="K13" s="250"/>
      <c r="L13" s="250"/>
      <c r="M13" s="250"/>
      <c r="N13" s="250"/>
      <c r="O13" s="250"/>
      <c r="P13" s="251">
        <f>IF($C13&lt;&gt;0,IF(ISNA(VLOOKUP($A13,DSLOP,'DS_THI (AV)'!P$4,0))=FALSE,VLOOKUP($A13,DSLOP,'DS_THI (AV)'!P$4,0),""),"")</f>
        <v>0</v>
      </c>
    </row>
    <row r="14" spans="1:20" s="245" customFormat="1" ht="20.100000000000001" customHeight="1">
      <c r="A14" s="237">
        <f t="shared" si="0"/>
        <v>7</v>
      </c>
      <c r="B14" s="246">
        <f t="shared" si="1"/>
        <v>7</v>
      </c>
      <c r="C14" s="246">
        <f>IF(ISNA(VLOOKUP($A14,DSLOP,'DS_THI (AV)'!C$4,0))=FALSE,VLOOKUP($A14,DSLOP,'DS_THI (AV)'!C$4,0),"")</f>
        <v>2231610437</v>
      </c>
      <c r="D14" s="247" t="str">
        <f>IF(ISNA(VLOOKUP($A14,DSLOP,'DS_THI (AV)'!D$4,0))=FALSE,VLOOKUP($A14,DSLOP,'DS_THI (AV)'!D$4,0),"")</f>
        <v>Nguyễn Hồng</v>
      </c>
      <c r="E14" s="248" t="str">
        <f>IF(ISNA(VLOOKUP($A14,DSLOP,'DS_THI (AV)'!E$4,0))=FALSE,VLOOKUP($A14,DSLOP,'DS_THI (AV)'!E$4,0),"")</f>
        <v>Thanh</v>
      </c>
      <c r="F14" s="241" t="str">
        <f>IF(ISNA(VLOOKUP($A14,DSLOP,'DS_THI (AV)'!F$4,0))=FALSE,VLOOKUP($A14,DSLOP,'DS_THI (AV)'!F$4,0),"")</f>
        <v>Nam</v>
      </c>
      <c r="G14" s="242" t="str">
        <f>IF(ISNA(VLOOKUP($A14,DSLOP,'DS_THI (AV)'!G$4,0))=FALSE,VLOOKUP($A14,DSLOP,'DS_THI (AV)'!G$4,0),"")</f>
        <v>22/09/1971</v>
      </c>
      <c r="H14" s="249" t="str">
        <f>IF(ISNA(VLOOKUP($A14,DSLOP,'DS_THI (AV)'!H$4,0))=FALSE,VLOOKUP($A14,DSLOP,'DS_THI (AV)'!H$4,0),"")</f>
        <v>K15MCE</v>
      </c>
      <c r="I14" s="250"/>
      <c r="J14" s="250"/>
      <c r="K14" s="250"/>
      <c r="L14" s="250"/>
      <c r="M14" s="250"/>
      <c r="N14" s="250"/>
      <c r="O14" s="250"/>
      <c r="P14" s="251">
        <f>IF($C14&lt;&gt;0,IF(ISNA(VLOOKUP($A14,DSLOP,'DS_THI (AV)'!P$4,0))=FALSE,VLOOKUP($A14,DSLOP,'DS_THI (AV)'!P$4,0),""),"")</f>
        <v>0</v>
      </c>
    </row>
    <row r="15" spans="1:20" s="245" customFormat="1" ht="20.100000000000001" customHeight="1">
      <c r="A15" s="237">
        <f t="shared" si="0"/>
        <v>8</v>
      </c>
      <c r="B15" s="246">
        <f t="shared" si="1"/>
        <v>8</v>
      </c>
      <c r="C15" s="246" t="str">
        <f>IF(ISNA(VLOOKUP($A15,DSLOP,'DS_THI (AV)'!C$4,0))=FALSE,VLOOKUP($A15,DSLOP,'DS_THI (AV)'!C$4,0),"")</f>
        <v/>
      </c>
      <c r="D15" s="247" t="str">
        <f>IF(ISNA(VLOOKUP($A15,DSLOP,'DS_THI (AV)'!D$4,0))=FALSE,VLOOKUP($A15,DSLOP,'DS_THI (AV)'!D$4,0),"")</f>
        <v/>
      </c>
      <c r="E15" s="248" t="str">
        <f>IF(ISNA(VLOOKUP($A15,DSLOP,'DS_THI (AV)'!E$4,0))=FALSE,VLOOKUP($A15,DSLOP,'DS_THI (AV)'!E$4,0),"")</f>
        <v/>
      </c>
      <c r="F15" s="241" t="str">
        <f>IF(ISNA(VLOOKUP($A15,DSLOP,'DS_THI (AV)'!F$4,0))=FALSE,VLOOKUP($A15,DSLOP,'DS_THI (AV)'!F$4,0),"")</f>
        <v/>
      </c>
      <c r="G15" s="242" t="str">
        <f>IF(ISNA(VLOOKUP($A15,DSLOP,'DS_THI (AV)'!G$4,0))=FALSE,VLOOKUP($A15,DSLOP,'DS_THI (AV)'!G$4,0),"")</f>
        <v/>
      </c>
      <c r="H15" s="249" t="str">
        <f>IF(ISNA(VLOOKUP($A15,DSLOP,'DS_THI (AV)'!H$4,0))=FALSE,VLOOKUP($A15,DSLOP,'DS_THI (AV)'!H$4,0),"")</f>
        <v/>
      </c>
      <c r="I15" s="250"/>
      <c r="J15" s="250"/>
      <c r="K15" s="250"/>
      <c r="L15" s="250"/>
      <c r="M15" s="250"/>
      <c r="N15" s="250"/>
      <c r="O15" s="250"/>
      <c r="P15" s="251" t="str">
        <f>IF($C15&lt;&gt;0,IF(ISNA(VLOOKUP($A15,DSLOP,'DS_THI (AV)'!P$4,0))=FALSE,VLOOKUP($A15,DSLOP,'DS_THI (AV)'!P$4,0),""),"")</f>
        <v/>
      </c>
    </row>
    <row r="16" spans="1:20" s="245" customFormat="1" ht="20.100000000000001" customHeight="1">
      <c r="A16" s="237">
        <f t="shared" si="0"/>
        <v>9</v>
      </c>
      <c r="B16" s="246">
        <f t="shared" si="1"/>
        <v>9</v>
      </c>
      <c r="C16" s="246" t="str">
        <f>IF(ISNA(VLOOKUP($A16,DSLOP,'DS_THI (AV)'!C$4,0))=FALSE,VLOOKUP($A16,DSLOP,'DS_THI (AV)'!C$4,0),"")</f>
        <v/>
      </c>
      <c r="D16" s="247" t="str">
        <f>IF(ISNA(VLOOKUP($A16,DSLOP,'DS_THI (AV)'!D$4,0))=FALSE,VLOOKUP($A16,DSLOP,'DS_THI (AV)'!D$4,0),"")</f>
        <v/>
      </c>
      <c r="E16" s="248" t="str">
        <f>IF(ISNA(VLOOKUP($A16,DSLOP,'DS_THI (AV)'!E$4,0))=FALSE,VLOOKUP($A16,DSLOP,'DS_THI (AV)'!E$4,0),"")</f>
        <v/>
      </c>
      <c r="F16" s="241" t="str">
        <f>IF(ISNA(VLOOKUP($A16,DSLOP,'DS_THI (AV)'!F$4,0))=FALSE,VLOOKUP($A16,DSLOP,'DS_THI (AV)'!F$4,0),"")</f>
        <v/>
      </c>
      <c r="G16" s="242" t="str">
        <f>IF(ISNA(VLOOKUP($A16,DSLOP,'DS_THI (AV)'!G$4,0))=FALSE,VLOOKUP($A16,DSLOP,'DS_THI (AV)'!G$4,0),"")</f>
        <v/>
      </c>
      <c r="H16" s="249" t="str">
        <f>IF(ISNA(VLOOKUP($A16,DSLOP,'DS_THI (AV)'!H$4,0))=FALSE,VLOOKUP($A16,DSLOP,'DS_THI (AV)'!H$4,0),"")</f>
        <v/>
      </c>
      <c r="I16" s="250"/>
      <c r="J16" s="250"/>
      <c r="K16" s="250"/>
      <c r="L16" s="250"/>
      <c r="M16" s="250"/>
      <c r="N16" s="250"/>
      <c r="O16" s="250"/>
      <c r="P16" s="251" t="str">
        <f>IF($C16&lt;&gt;0,IF(ISNA(VLOOKUP($A16,DSLOP,'DS_THI (AV)'!P$4,0))=FALSE,VLOOKUP($A16,DSLOP,'DS_THI (AV)'!P$4,0),""),"")</f>
        <v/>
      </c>
    </row>
    <row r="17" spans="1:16" s="245" customFormat="1" ht="20.100000000000001" customHeight="1">
      <c r="A17" s="237">
        <f t="shared" si="0"/>
        <v>10</v>
      </c>
      <c r="B17" s="246">
        <f t="shared" si="1"/>
        <v>10</v>
      </c>
      <c r="C17" s="246" t="str">
        <f>IF(ISNA(VLOOKUP($A17,DSLOP,'DS_THI (AV)'!C$4,0))=FALSE,VLOOKUP($A17,DSLOP,'DS_THI (AV)'!C$4,0),"")</f>
        <v/>
      </c>
      <c r="D17" s="247" t="str">
        <f>IF(ISNA(VLOOKUP($A17,DSLOP,'DS_THI (AV)'!D$4,0))=FALSE,VLOOKUP($A17,DSLOP,'DS_THI (AV)'!D$4,0),"")</f>
        <v/>
      </c>
      <c r="E17" s="248" t="str">
        <f>IF(ISNA(VLOOKUP($A17,DSLOP,'DS_THI (AV)'!E$4,0))=FALSE,VLOOKUP($A17,DSLOP,'DS_THI (AV)'!E$4,0),"")</f>
        <v/>
      </c>
      <c r="F17" s="241" t="str">
        <f>IF(ISNA(VLOOKUP($A17,DSLOP,'DS_THI (AV)'!F$4,0))=FALSE,VLOOKUP($A17,DSLOP,'DS_THI (AV)'!F$4,0),"")</f>
        <v/>
      </c>
      <c r="G17" s="242" t="str">
        <f>IF(ISNA(VLOOKUP($A17,DSLOP,'DS_THI (AV)'!G$4,0))=FALSE,VLOOKUP($A17,DSLOP,'DS_THI (AV)'!G$4,0),"")</f>
        <v/>
      </c>
      <c r="H17" s="249" t="str">
        <f>IF(ISNA(VLOOKUP($A17,DSLOP,'DS_THI (AV)'!H$4,0))=FALSE,VLOOKUP($A17,DSLOP,'DS_THI (AV)'!H$4,0),"")</f>
        <v/>
      </c>
      <c r="I17" s="250"/>
      <c r="J17" s="250"/>
      <c r="K17" s="250"/>
      <c r="L17" s="250"/>
      <c r="M17" s="250"/>
      <c r="N17" s="250"/>
      <c r="O17" s="250"/>
      <c r="P17" s="251" t="str">
        <f>IF($C17&lt;&gt;0,IF(ISNA(VLOOKUP($A17,DSLOP,'DS_THI (AV)'!P$4,0))=FALSE,VLOOKUP($A17,DSLOP,'DS_THI (AV)'!P$4,0),""),"")</f>
        <v/>
      </c>
    </row>
    <row r="18" spans="1:16" s="245" customFormat="1" ht="20.100000000000001" customHeight="1">
      <c r="A18" s="237">
        <f t="shared" si="0"/>
        <v>11</v>
      </c>
      <c r="B18" s="246">
        <f t="shared" si="1"/>
        <v>11</v>
      </c>
      <c r="C18" s="246" t="str">
        <f>IF(ISNA(VLOOKUP($A18,DSLOP,'DS_THI (AV)'!C$4,0))=FALSE,VLOOKUP($A18,DSLOP,'DS_THI (AV)'!C$4,0),"")</f>
        <v/>
      </c>
      <c r="D18" s="247" t="str">
        <f>IF(ISNA(VLOOKUP($A18,DSLOP,'DS_THI (AV)'!D$4,0))=FALSE,VLOOKUP($A18,DSLOP,'DS_THI (AV)'!D$4,0),"")</f>
        <v/>
      </c>
      <c r="E18" s="248" t="str">
        <f>IF(ISNA(VLOOKUP($A18,DSLOP,'DS_THI (AV)'!E$4,0))=FALSE,VLOOKUP($A18,DSLOP,'DS_THI (AV)'!E$4,0),"")</f>
        <v/>
      </c>
      <c r="F18" s="241" t="str">
        <f>IF(ISNA(VLOOKUP($A18,DSLOP,'DS_THI (AV)'!F$4,0))=FALSE,VLOOKUP($A18,DSLOP,'DS_THI (AV)'!F$4,0),"")</f>
        <v/>
      </c>
      <c r="G18" s="242" t="str">
        <f>IF(ISNA(VLOOKUP($A18,DSLOP,'DS_THI (AV)'!G$4,0))=FALSE,VLOOKUP($A18,DSLOP,'DS_THI (AV)'!G$4,0),"")</f>
        <v/>
      </c>
      <c r="H18" s="249" t="str">
        <f>IF(ISNA(VLOOKUP($A18,DSLOP,'DS_THI (AV)'!H$4,0))=FALSE,VLOOKUP($A18,DSLOP,'DS_THI (AV)'!H$4,0),"")</f>
        <v/>
      </c>
      <c r="I18" s="250"/>
      <c r="J18" s="250"/>
      <c r="K18" s="250"/>
      <c r="L18" s="250"/>
      <c r="M18" s="250"/>
      <c r="N18" s="250"/>
      <c r="O18" s="250"/>
      <c r="P18" s="251" t="str">
        <f>IF($C18&lt;&gt;0,IF(ISNA(VLOOKUP($A18,DSLOP,'DS_THI (AV)'!P$4,0))=FALSE,VLOOKUP($A18,DSLOP,'DS_THI (AV)'!P$4,0),""),"")</f>
        <v/>
      </c>
    </row>
    <row r="19" spans="1:16" s="245" customFormat="1" ht="20.100000000000001" customHeight="1">
      <c r="A19" s="237">
        <f t="shared" si="0"/>
        <v>12</v>
      </c>
      <c r="B19" s="246">
        <f t="shared" si="1"/>
        <v>12</v>
      </c>
      <c r="C19" s="246" t="str">
        <f>IF(ISNA(VLOOKUP($A19,DSLOP,'DS_THI (AV)'!C$4,0))=FALSE,VLOOKUP($A19,DSLOP,'DS_THI (AV)'!C$4,0),"")</f>
        <v/>
      </c>
      <c r="D19" s="247" t="str">
        <f>IF(ISNA(VLOOKUP($A19,DSLOP,'DS_THI (AV)'!D$4,0))=FALSE,VLOOKUP($A19,DSLOP,'DS_THI (AV)'!D$4,0),"")</f>
        <v/>
      </c>
      <c r="E19" s="248" t="str">
        <f>IF(ISNA(VLOOKUP($A19,DSLOP,'DS_THI (AV)'!E$4,0))=FALSE,VLOOKUP($A19,DSLOP,'DS_THI (AV)'!E$4,0),"")</f>
        <v/>
      </c>
      <c r="F19" s="241" t="str">
        <f>IF(ISNA(VLOOKUP($A19,DSLOP,'DS_THI (AV)'!F$4,0))=FALSE,VLOOKUP($A19,DSLOP,'DS_THI (AV)'!F$4,0),"")</f>
        <v/>
      </c>
      <c r="G19" s="242" t="str">
        <f>IF(ISNA(VLOOKUP($A19,DSLOP,'DS_THI (AV)'!G$4,0))=FALSE,VLOOKUP($A19,DSLOP,'DS_THI (AV)'!G$4,0),"")</f>
        <v/>
      </c>
      <c r="H19" s="249" t="str">
        <f>IF(ISNA(VLOOKUP($A19,DSLOP,'DS_THI (AV)'!H$4,0))=FALSE,VLOOKUP($A19,DSLOP,'DS_THI (AV)'!H$4,0),"")</f>
        <v/>
      </c>
      <c r="I19" s="250"/>
      <c r="J19" s="250"/>
      <c r="K19" s="250"/>
      <c r="L19" s="250"/>
      <c r="M19" s="250"/>
      <c r="N19" s="250"/>
      <c r="O19" s="250"/>
      <c r="P19" s="251" t="str">
        <f>IF($C19&lt;&gt;0,IF(ISNA(VLOOKUP($A19,DSLOP,'DS_THI (AV)'!P$4,0))=FALSE,VLOOKUP($A19,DSLOP,'DS_THI (AV)'!P$4,0),""),"")</f>
        <v/>
      </c>
    </row>
    <row r="20" spans="1:16" s="245" customFormat="1" ht="20.100000000000001" customHeight="1">
      <c r="A20" s="237">
        <f t="shared" si="0"/>
        <v>13</v>
      </c>
      <c r="B20" s="246">
        <f t="shared" si="1"/>
        <v>13</v>
      </c>
      <c r="C20" s="246" t="str">
        <f>IF(ISNA(VLOOKUP($A20,DSLOP,'DS_THI (AV)'!C$4,0))=FALSE,VLOOKUP($A20,DSLOP,'DS_THI (AV)'!C$4,0),"")</f>
        <v/>
      </c>
      <c r="D20" s="247" t="str">
        <f>IF(ISNA(VLOOKUP($A20,DSLOP,'DS_THI (AV)'!D$4,0))=FALSE,VLOOKUP($A20,DSLOP,'DS_THI (AV)'!D$4,0),"")</f>
        <v/>
      </c>
      <c r="E20" s="248" t="str">
        <f>IF(ISNA(VLOOKUP($A20,DSLOP,'DS_THI (AV)'!E$4,0))=FALSE,VLOOKUP($A20,DSLOP,'DS_THI (AV)'!E$4,0),"")</f>
        <v/>
      </c>
      <c r="F20" s="241" t="str">
        <f>IF(ISNA(VLOOKUP($A20,DSLOP,'DS_THI (AV)'!F$4,0))=FALSE,VLOOKUP($A20,DSLOP,'DS_THI (AV)'!F$4,0),"")</f>
        <v/>
      </c>
      <c r="G20" s="242" t="str">
        <f>IF(ISNA(VLOOKUP($A20,DSLOP,'DS_THI (AV)'!G$4,0))=FALSE,VLOOKUP($A20,DSLOP,'DS_THI (AV)'!G$4,0),"")</f>
        <v/>
      </c>
      <c r="H20" s="249" t="str">
        <f>IF(ISNA(VLOOKUP($A20,DSLOP,'DS_THI (AV)'!H$4,0))=FALSE,VLOOKUP($A20,DSLOP,'DS_THI (AV)'!H$4,0),"")</f>
        <v/>
      </c>
      <c r="I20" s="250"/>
      <c r="J20" s="250"/>
      <c r="K20" s="250"/>
      <c r="L20" s="250"/>
      <c r="M20" s="250"/>
      <c r="N20" s="250"/>
      <c r="O20" s="250"/>
      <c r="P20" s="251" t="str">
        <f>IF($C20&lt;&gt;0,IF(ISNA(VLOOKUP($A20,DSLOP,'DS_THI (AV)'!P$4,0))=FALSE,VLOOKUP($A20,DSLOP,'DS_THI (AV)'!P$4,0),""),"")</f>
        <v/>
      </c>
    </row>
    <row r="21" spans="1:16" s="245" customFormat="1" ht="20.100000000000001" customHeight="1">
      <c r="A21" s="237">
        <f t="shared" si="0"/>
        <v>14</v>
      </c>
      <c r="B21" s="246">
        <f t="shared" si="1"/>
        <v>14</v>
      </c>
      <c r="C21" s="246" t="str">
        <f>IF(ISNA(VLOOKUP($A21,DSLOP,'DS_THI (AV)'!C$4,0))=FALSE,VLOOKUP($A21,DSLOP,'DS_THI (AV)'!C$4,0),"")</f>
        <v/>
      </c>
      <c r="D21" s="247" t="str">
        <f>IF(ISNA(VLOOKUP($A21,DSLOP,'DS_THI (AV)'!D$4,0))=FALSE,VLOOKUP($A21,DSLOP,'DS_THI (AV)'!D$4,0),"")</f>
        <v/>
      </c>
      <c r="E21" s="248" t="str">
        <f>IF(ISNA(VLOOKUP($A21,DSLOP,'DS_THI (AV)'!E$4,0))=FALSE,VLOOKUP($A21,DSLOP,'DS_THI (AV)'!E$4,0),"")</f>
        <v/>
      </c>
      <c r="F21" s="241" t="str">
        <f>IF(ISNA(VLOOKUP($A21,DSLOP,'DS_THI (AV)'!F$4,0))=FALSE,VLOOKUP($A21,DSLOP,'DS_THI (AV)'!F$4,0),"")</f>
        <v/>
      </c>
      <c r="G21" s="242" t="str">
        <f>IF(ISNA(VLOOKUP($A21,DSLOP,'DS_THI (AV)'!G$4,0))=FALSE,VLOOKUP($A21,DSLOP,'DS_THI (AV)'!G$4,0),"")</f>
        <v/>
      </c>
      <c r="H21" s="249" t="str">
        <f>IF(ISNA(VLOOKUP($A21,DSLOP,'DS_THI (AV)'!H$4,0))=FALSE,VLOOKUP($A21,DSLOP,'DS_THI (AV)'!H$4,0),"")</f>
        <v/>
      </c>
      <c r="I21" s="250"/>
      <c r="J21" s="250"/>
      <c r="K21" s="250"/>
      <c r="L21" s="250"/>
      <c r="M21" s="250"/>
      <c r="N21" s="250"/>
      <c r="O21" s="250"/>
      <c r="P21" s="251" t="str">
        <f>IF($C21&lt;&gt;0,IF(ISNA(VLOOKUP($A21,DSLOP,'DS_THI (AV)'!P$4,0))=FALSE,VLOOKUP($A21,DSLOP,'DS_THI (AV)'!P$4,0),""),"")</f>
        <v/>
      </c>
    </row>
    <row r="22" spans="1:16" s="245" customFormat="1" ht="20.100000000000001" customHeight="1">
      <c r="A22" s="237">
        <f t="shared" si="0"/>
        <v>15</v>
      </c>
      <c r="B22" s="246">
        <f t="shared" si="1"/>
        <v>15</v>
      </c>
      <c r="C22" s="246" t="str">
        <f>IF(ISNA(VLOOKUP($A22,DSLOP,'DS_THI (AV)'!C$4,0))=FALSE,VLOOKUP($A22,DSLOP,'DS_THI (AV)'!C$4,0),"")</f>
        <v/>
      </c>
      <c r="D22" s="247" t="str">
        <f>IF(ISNA(VLOOKUP($A22,DSLOP,'DS_THI (AV)'!D$4,0))=FALSE,VLOOKUP($A22,DSLOP,'DS_THI (AV)'!D$4,0),"")</f>
        <v/>
      </c>
      <c r="E22" s="248" t="str">
        <f>IF(ISNA(VLOOKUP($A22,DSLOP,'DS_THI (AV)'!E$4,0))=FALSE,VLOOKUP($A22,DSLOP,'DS_THI (AV)'!E$4,0),"")</f>
        <v/>
      </c>
      <c r="F22" s="241" t="str">
        <f>IF(ISNA(VLOOKUP($A22,DSLOP,'DS_THI (AV)'!F$4,0))=FALSE,VLOOKUP($A22,DSLOP,'DS_THI (AV)'!F$4,0),"")</f>
        <v/>
      </c>
      <c r="G22" s="242" t="str">
        <f>IF(ISNA(VLOOKUP($A22,DSLOP,'DS_THI (AV)'!G$4,0))=FALSE,VLOOKUP($A22,DSLOP,'DS_THI (AV)'!G$4,0),"")</f>
        <v/>
      </c>
      <c r="H22" s="249" t="str">
        <f>IF(ISNA(VLOOKUP($A22,DSLOP,'DS_THI (AV)'!H$4,0))=FALSE,VLOOKUP($A22,DSLOP,'DS_THI (AV)'!H$4,0),"")</f>
        <v/>
      </c>
      <c r="I22" s="250"/>
      <c r="J22" s="250"/>
      <c r="K22" s="250"/>
      <c r="L22" s="250"/>
      <c r="M22" s="250"/>
      <c r="N22" s="250"/>
      <c r="O22" s="250"/>
      <c r="P22" s="251" t="str">
        <f>IF($C22&lt;&gt;0,IF(ISNA(VLOOKUP($A22,DSLOP,'DS_THI (AV)'!P$4,0))=FALSE,VLOOKUP($A22,DSLOP,'DS_THI (AV)'!P$4,0),""),"")</f>
        <v/>
      </c>
    </row>
    <row r="23" spans="1:16" s="245" customFormat="1" ht="20.100000000000001" customHeight="1">
      <c r="A23" s="237">
        <f t="shared" si="0"/>
        <v>16</v>
      </c>
      <c r="B23" s="246">
        <f t="shared" si="1"/>
        <v>16</v>
      </c>
      <c r="C23" s="246" t="str">
        <f>IF(ISNA(VLOOKUP($A23,DSLOP,'DS_THI (AV)'!C$4,0))=FALSE,VLOOKUP($A23,DSLOP,'DS_THI (AV)'!C$4,0),"")</f>
        <v/>
      </c>
      <c r="D23" s="247" t="str">
        <f>IF(ISNA(VLOOKUP($A23,DSLOP,'DS_THI (AV)'!D$4,0))=FALSE,VLOOKUP($A23,DSLOP,'DS_THI (AV)'!D$4,0),"")</f>
        <v/>
      </c>
      <c r="E23" s="248" t="str">
        <f>IF(ISNA(VLOOKUP($A23,DSLOP,'DS_THI (AV)'!E$4,0))=FALSE,VLOOKUP($A23,DSLOP,'DS_THI (AV)'!E$4,0),"")</f>
        <v/>
      </c>
      <c r="F23" s="241" t="str">
        <f>IF(ISNA(VLOOKUP($A23,DSLOP,'DS_THI (AV)'!F$4,0))=FALSE,VLOOKUP($A23,DSLOP,'DS_THI (AV)'!F$4,0),"")</f>
        <v/>
      </c>
      <c r="G23" s="242" t="str">
        <f>IF(ISNA(VLOOKUP($A23,DSLOP,'DS_THI (AV)'!G$4,0))=FALSE,VLOOKUP($A23,DSLOP,'DS_THI (AV)'!G$4,0),"")</f>
        <v/>
      </c>
      <c r="H23" s="249" t="str">
        <f>IF(ISNA(VLOOKUP($A23,DSLOP,'DS_THI (AV)'!H$4,0))=FALSE,VLOOKUP($A23,DSLOP,'DS_THI (AV)'!H$4,0),"")</f>
        <v/>
      </c>
      <c r="I23" s="250"/>
      <c r="J23" s="250"/>
      <c r="K23" s="250"/>
      <c r="L23" s="250"/>
      <c r="M23" s="250"/>
      <c r="N23" s="250"/>
      <c r="O23" s="250"/>
      <c r="P23" s="251" t="str">
        <f>IF($C23&lt;&gt;0,IF(ISNA(VLOOKUP($A23,DSLOP,'DS_THI (AV)'!P$4,0))=FALSE,VLOOKUP($A23,DSLOP,'DS_THI (AV)'!P$4,0),""),"")</f>
        <v/>
      </c>
    </row>
    <row r="24" spans="1:16" s="245" customFormat="1" ht="20.100000000000001" customHeight="1">
      <c r="A24" s="237">
        <f t="shared" si="0"/>
        <v>17</v>
      </c>
      <c r="B24" s="246">
        <f t="shared" si="1"/>
        <v>17</v>
      </c>
      <c r="C24" s="246" t="str">
        <f>IF(ISNA(VLOOKUP($A24,DSLOP,'DS_THI (AV)'!C$4,0))=FALSE,VLOOKUP($A24,DSLOP,'DS_THI (AV)'!C$4,0),"")</f>
        <v/>
      </c>
      <c r="D24" s="247" t="str">
        <f>IF(ISNA(VLOOKUP($A24,DSLOP,'DS_THI (AV)'!D$4,0))=FALSE,VLOOKUP($A24,DSLOP,'DS_THI (AV)'!D$4,0),"")</f>
        <v/>
      </c>
      <c r="E24" s="248" t="str">
        <f>IF(ISNA(VLOOKUP($A24,DSLOP,'DS_THI (AV)'!E$4,0))=FALSE,VLOOKUP($A24,DSLOP,'DS_THI (AV)'!E$4,0),"")</f>
        <v/>
      </c>
      <c r="F24" s="241" t="str">
        <f>IF(ISNA(VLOOKUP($A24,DSLOP,'DS_THI (AV)'!F$4,0))=FALSE,VLOOKUP($A24,DSLOP,'DS_THI (AV)'!F$4,0),"")</f>
        <v/>
      </c>
      <c r="G24" s="242" t="str">
        <f>IF(ISNA(VLOOKUP($A24,DSLOP,'DS_THI (AV)'!G$4,0))=FALSE,VLOOKUP($A24,DSLOP,'DS_THI (AV)'!G$4,0),"")</f>
        <v/>
      </c>
      <c r="H24" s="249" t="str">
        <f>IF(ISNA(VLOOKUP($A24,DSLOP,'DS_THI (AV)'!H$4,0))=FALSE,VLOOKUP($A24,DSLOP,'DS_THI (AV)'!H$4,0),"")</f>
        <v/>
      </c>
      <c r="I24" s="250"/>
      <c r="J24" s="250"/>
      <c r="K24" s="250"/>
      <c r="L24" s="250"/>
      <c r="M24" s="250"/>
      <c r="N24" s="250"/>
      <c r="O24" s="250"/>
      <c r="P24" s="251" t="str">
        <f>IF($C24&lt;&gt;0,IF(ISNA(VLOOKUP($A24,DSLOP,'DS_THI (AV)'!P$4,0))=FALSE,VLOOKUP($A24,DSLOP,'DS_THI (AV)'!P$4,0),""),"")</f>
        <v/>
      </c>
    </row>
    <row r="25" spans="1:16" s="245" customFormat="1" ht="20.100000000000001" customHeight="1">
      <c r="A25" s="237">
        <f t="shared" si="0"/>
        <v>18</v>
      </c>
      <c r="B25" s="246">
        <f t="shared" si="1"/>
        <v>18</v>
      </c>
      <c r="C25" s="246" t="str">
        <f>IF(ISNA(VLOOKUP($A25,DSLOP,'DS_THI (AV)'!C$4,0))=FALSE,VLOOKUP($A25,DSLOP,'DS_THI (AV)'!C$4,0),"")</f>
        <v/>
      </c>
      <c r="D25" s="247" t="str">
        <f>IF(ISNA(VLOOKUP($A25,DSLOP,'DS_THI (AV)'!D$4,0))=FALSE,VLOOKUP($A25,DSLOP,'DS_THI (AV)'!D$4,0),"")</f>
        <v/>
      </c>
      <c r="E25" s="248" t="str">
        <f>IF(ISNA(VLOOKUP($A25,DSLOP,'DS_THI (AV)'!E$4,0))=FALSE,VLOOKUP($A25,DSLOP,'DS_THI (AV)'!E$4,0),"")</f>
        <v/>
      </c>
      <c r="F25" s="241" t="str">
        <f>IF(ISNA(VLOOKUP($A25,DSLOP,'DS_THI (AV)'!F$4,0))=FALSE,VLOOKUP($A25,DSLOP,'DS_THI (AV)'!F$4,0),"")</f>
        <v/>
      </c>
      <c r="G25" s="242" t="str">
        <f>IF(ISNA(VLOOKUP($A25,DSLOP,'DS_THI (AV)'!G$4,0))=FALSE,VLOOKUP($A25,DSLOP,'DS_THI (AV)'!G$4,0),"")</f>
        <v/>
      </c>
      <c r="H25" s="249" t="str">
        <f>IF(ISNA(VLOOKUP($A25,DSLOP,'DS_THI (AV)'!H$4,0))=FALSE,VLOOKUP($A25,DSLOP,'DS_THI (AV)'!H$4,0),"")</f>
        <v/>
      </c>
      <c r="I25" s="250"/>
      <c r="J25" s="250"/>
      <c r="K25" s="250"/>
      <c r="L25" s="250"/>
      <c r="M25" s="250"/>
      <c r="N25" s="250"/>
      <c r="O25" s="250"/>
      <c r="P25" s="251" t="str">
        <f>IF($C25&lt;&gt;0,IF(ISNA(VLOOKUP($A25,DSLOP,'DS_THI (AV)'!P$4,0))=FALSE,VLOOKUP($A25,DSLOP,'DS_THI (AV)'!P$4,0),""),"")</f>
        <v/>
      </c>
    </row>
    <row r="26" spans="1:16" s="245" customFormat="1" ht="20.100000000000001" customHeight="1">
      <c r="A26" s="237">
        <f t="shared" si="0"/>
        <v>19</v>
      </c>
      <c r="B26" s="246">
        <f t="shared" si="1"/>
        <v>19</v>
      </c>
      <c r="C26" s="246" t="str">
        <f>IF(ISNA(VLOOKUP($A26,DSLOP,'DS_THI (AV)'!C$4,0))=FALSE,VLOOKUP($A26,DSLOP,'DS_THI (AV)'!C$4,0),"")</f>
        <v/>
      </c>
      <c r="D26" s="247" t="str">
        <f>IF(ISNA(VLOOKUP($A26,DSLOP,'DS_THI (AV)'!D$4,0))=FALSE,VLOOKUP($A26,DSLOP,'DS_THI (AV)'!D$4,0),"")</f>
        <v/>
      </c>
      <c r="E26" s="248" t="str">
        <f>IF(ISNA(VLOOKUP($A26,DSLOP,'DS_THI (AV)'!E$4,0))=FALSE,VLOOKUP($A26,DSLOP,'DS_THI (AV)'!E$4,0),"")</f>
        <v/>
      </c>
      <c r="F26" s="241" t="str">
        <f>IF(ISNA(VLOOKUP($A26,DSLOP,'DS_THI (AV)'!F$4,0))=FALSE,VLOOKUP($A26,DSLOP,'DS_THI (AV)'!F$4,0),"")</f>
        <v/>
      </c>
      <c r="G26" s="242" t="str">
        <f>IF(ISNA(VLOOKUP($A26,DSLOP,'DS_THI (AV)'!G$4,0))=FALSE,VLOOKUP($A26,DSLOP,'DS_THI (AV)'!G$4,0),"")</f>
        <v/>
      </c>
      <c r="H26" s="249" t="str">
        <f>IF(ISNA(VLOOKUP($A26,DSLOP,'DS_THI (AV)'!H$4,0))=FALSE,VLOOKUP($A26,DSLOP,'DS_THI (AV)'!H$4,0),"")</f>
        <v/>
      </c>
      <c r="I26" s="250"/>
      <c r="J26" s="250"/>
      <c r="K26" s="250"/>
      <c r="L26" s="250"/>
      <c r="M26" s="250"/>
      <c r="N26" s="250"/>
      <c r="O26" s="250"/>
      <c r="P26" s="251" t="str">
        <f>IF($C26&lt;&gt;0,IF(ISNA(VLOOKUP($A26,DSLOP,'DS_THI (AV)'!P$4,0))=FALSE,VLOOKUP($A26,DSLOP,'DS_THI (AV)'!P$4,0),""),"")</f>
        <v/>
      </c>
    </row>
    <row r="27" spans="1:16" s="245" customFormat="1" ht="20.100000000000001" customHeight="1">
      <c r="A27" s="237" t="str">
        <f t="shared" si="0"/>
        <v/>
      </c>
      <c r="B27" s="246">
        <f t="shared" si="1"/>
        <v>20</v>
      </c>
      <c r="C27" s="246" t="str">
        <f>IF(ISNA(VLOOKUP($A27,DSLOP,'DS_THI (AV)'!C$4,0))=FALSE,VLOOKUP($A27,DSLOP,'DS_THI (AV)'!C$4,0),"")</f>
        <v/>
      </c>
      <c r="D27" s="247" t="str">
        <f>IF(ISNA(VLOOKUP($A27,DSLOP,'DS_THI (AV)'!D$4,0))=FALSE,VLOOKUP($A27,DSLOP,'DS_THI (AV)'!D$4,0),"")</f>
        <v/>
      </c>
      <c r="E27" s="248" t="str">
        <f>IF(ISNA(VLOOKUP($A27,DSLOP,'DS_THI (AV)'!E$4,0))=FALSE,VLOOKUP($A27,DSLOP,'DS_THI (AV)'!E$4,0),"")</f>
        <v/>
      </c>
      <c r="F27" s="241" t="str">
        <f>IF(ISNA(VLOOKUP($A27,DSLOP,'DS_THI (AV)'!F$4,0))=FALSE,VLOOKUP($A27,DSLOP,'DS_THI (AV)'!F$4,0),"")</f>
        <v/>
      </c>
      <c r="G27" s="242" t="str">
        <f>IF(ISNA(VLOOKUP($A27,DSLOP,'DS_THI (AV)'!G$4,0))=FALSE,VLOOKUP($A27,DSLOP,'DS_THI (AV)'!G$4,0),"")</f>
        <v/>
      </c>
      <c r="H27" s="249" t="str">
        <f>IF(ISNA(VLOOKUP($A27,DSLOP,'DS_THI (AV)'!H$4,0))=FALSE,VLOOKUP($A27,DSLOP,'DS_THI (AV)'!H$4,0),"")</f>
        <v/>
      </c>
      <c r="I27" s="250"/>
      <c r="J27" s="250"/>
      <c r="K27" s="250"/>
      <c r="L27" s="250"/>
      <c r="M27" s="250"/>
      <c r="N27" s="250"/>
      <c r="O27" s="250"/>
      <c r="P27" s="251" t="str">
        <f>IF($C27&lt;&gt;0,IF(ISNA(VLOOKUP($A27,DSLOP,'DS_THI (AV)'!P$4,0))=FALSE,VLOOKUP($A27,DSLOP,'DS_THI (AV)'!P$4,0),""),"")</f>
        <v/>
      </c>
    </row>
    <row r="28" spans="1:16" s="245" customFormat="1" ht="20.100000000000001" customHeight="1">
      <c r="A28" s="237" t="str">
        <f t="shared" si="0"/>
        <v/>
      </c>
      <c r="B28" s="246">
        <f t="shared" si="1"/>
        <v>21</v>
      </c>
      <c r="C28" s="246" t="str">
        <f>IF(ISNA(VLOOKUP($A28,DSLOP,'DS_THI (AV)'!C$4,0))=FALSE,VLOOKUP($A28,DSLOP,'DS_THI (AV)'!C$4,0),"")</f>
        <v/>
      </c>
      <c r="D28" s="247" t="str">
        <f>IF(ISNA(VLOOKUP($A28,DSLOP,'DS_THI (AV)'!D$4,0))=FALSE,VLOOKUP($A28,DSLOP,'DS_THI (AV)'!D$4,0),"")</f>
        <v/>
      </c>
      <c r="E28" s="248" t="str">
        <f>IF(ISNA(VLOOKUP($A28,DSLOP,'DS_THI (AV)'!E$4,0))=FALSE,VLOOKUP($A28,DSLOP,'DS_THI (AV)'!E$4,0),"")</f>
        <v/>
      </c>
      <c r="F28" s="241" t="str">
        <f>IF(ISNA(VLOOKUP($A28,DSLOP,'DS_THI (AV)'!F$4,0))=FALSE,VLOOKUP($A28,DSLOP,'DS_THI (AV)'!F$4,0),"")</f>
        <v/>
      </c>
      <c r="G28" s="242" t="str">
        <f>IF(ISNA(VLOOKUP($A28,DSLOP,'DS_THI (AV)'!G$4,0))=FALSE,VLOOKUP($A28,DSLOP,'DS_THI (AV)'!G$4,0),"")</f>
        <v/>
      </c>
      <c r="H28" s="249" t="str">
        <f>IF(ISNA(VLOOKUP($A28,DSLOP,'DS_THI (AV)'!H$4,0))=FALSE,VLOOKUP($A28,DSLOP,'DS_THI (AV)'!H$4,0),"")</f>
        <v/>
      </c>
      <c r="I28" s="250"/>
      <c r="J28" s="250"/>
      <c r="K28" s="250"/>
      <c r="L28" s="250"/>
      <c r="M28" s="250"/>
      <c r="N28" s="250"/>
      <c r="O28" s="250"/>
      <c r="P28" s="251" t="str">
        <f>IF($C28&lt;&gt;0,IF(ISNA(VLOOKUP($A28,DSLOP,'DS_THI (AV)'!P$4,0))=FALSE,VLOOKUP($A28,DSLOP,'DS_THI (AV)'!P$4,0),""),"")</f>
        <v/>
      </c>
    </row>
    <row r="29" spans="1:16" s="245" customFormat="1" ht="20.100000000000001" customHeight="1">
      <c r="A29" s="237" t="str">
        <f t="shared" si="0"/>
        <v/>
      </c>
      <c r="B29" s="246">
        <f t="shared" si="1"/>
        <v>22</v>
      </c>
      <c r="C29" s="246" t="str">
        <f>IF(ISNA(VLOOKUP($A29,DSLOP,'DS_THI (AV)'!C$4,0))=FALSE,VLOOKUP($A29,DSLOP,'DS_THI (AV)'!C$4,0),"")</f>
        <v/>
      </c>
      <c r="D29" s="247" t="str">
        <f>IF(ISNA(VLOOKUP($A29,DSLOP,'DS_THI (AV)'!D$4,0))=FALSE,VLOOKUP($A29,DSLOP,'DS_THI (AV)'!D$4,0),"")</f>
        <v/>
      </c>
      <c r="E29" s="248" t="str">
        <f>IF(ISNA(VLOOKUP($A29,DSLOP,'DS_THI (AV)'!E$4,0))=FALSE,VLOOKUP($A29,DSLOP,'DS_THI (AV)'!E$4,0),"")</f>
        <v/>
      </c>
      <c r="F29" s="241" t="str">
        <f>IF(ISNA(VLOOKUP($A29,DSLOP,'DS_THI (AV)'!F$4,0))=FALSE,VLOOKUP($A29,DSLOP,'DS_THI (AV)'!F$4,0),"")</f>
        <v/>
      </c>
      <c r="G29" s="242" t="str">
        <f>IF(ISNA(VLOOKUP($A29,DSLOP,'DS_THI (AV)'!G$4,0))=FALSE,VLOOKUP($A29,DSLOP,'DS_THI (AV)'!G$4,0),"")</f>
        <v/>
      </c>
      <c r="H29" s="249" t="str">
        <f>IF(ISNA(VLOOKUP($A29,DSLOP,'DS_THI (AV)'!H$4,0))=FALSE,VLOOKUP($A29,DSLOP,'DS_THI (AV)'!H$4,0),"")</f>
        <v/>
      </c>
      <c r="I29" s="250"/>
      <c r="J29" s="250"/>
      <c r="K29" s="250"/>
      <c r="L29" s="250"/>
      <c r="M29" s="250"/>
      <c r="N29" s="250"/>
      <c r="O29" s="250"/>
      <c r="P29" s="251" t="str">
        <f>IF($C29&lt;&gt;0,IF(ISNA(VLOOKUP($A29,DSLOP,'DS_THI (AV)'!P$4,0))=FALSE,VLOOKUP($A29,DSLOP,'DS_THI (AV)'!P$4,0),""),"")</f>
        <v/>
      </c>
    </row>
    <row r="30" spans="1:16" s="245" customFormat="1" ht="20.100000000000001" customHeight="1">
      <c r="A30" s="237" t="str">
        <f t="shared" si="0"/>
        <v/>
      </c>
      <c r="B30" s="246">
        <f t="shared" si="1"/>
        <v>23</v>
      </c>
      <c r="C30" s="246" t="str">
        <f>IF(ISNA(VLOOKUP($A30,DSLOP,'DS_THI (AV)'!C$4,0))=FALSE,VLOOKUP($A30,DSLOP,'DS_THI (AV)'!C$4,0),"")</f>
        <v/>
      </c>
      <c r="D30" s="247" t="str">
        <f>IF(ISNA(VLOOKUP($A30,DSLOP,'DS_THI (AV)'!D$4,0))=FALSE,VLOOKUP($A30,DSLOP,'DS_THI (AV)'!D$4,0),"")</f>
        <v/>
      </c>
      <c r="E30" s="248" t="str">
        <f>IF(ISNA(VLOOKUP($A30,DSLOP,'DS_THI (AV)'!E$4,0))=FALSE,VLOOKUP($A30,DSLOP,'DS_THI (AV)'!E$4,0),"")</f>
        <v/>
      </c>
      <c r="F30" s="241" t="str">
        <f>IF(ISNA(VLOOKUP($A30,DSLOP,'DS_THI (AV)'!F$4,0))=FALSE,VLOOKUP($A30,DSLOP,'DS_THI (AV)'!F$4,0),"")</f>
        <v/>
      </c>
      <c r="G30" s="242" t="str">
        <f>IF(ISNA(VLOOKUP($A30,DSLOP,'DS_THI (AV)'!G$4,0))=FALSE,VLOOKUP($A30,DSLOP,'DS_THI (AV)'!G$4,0),"")</f>
        <v/>
      </c>
      <c r="H30" s="249" t="str">
        <f>IF(ISNA(VLOOKUP($A30,DSLOP,'DS_THI (AV)'!H$4,0))=FALSE,VLOOKUP($A30,DSLOP,'DS_THI (AV)'!H$4,0),"")</f>
        <v/>
      </c>
      <c r="I30" s="250"/>
      <c r="J30" s="250"/>
      <c r="K30" s="250"/>
      <c r="L30" s="250"/>
      <c r="M30" s="250"/>
      <c r="N30" s="250"/>
      <c r="O30" s="250"/>
      <c r="P30" s="251" t="str">
        <f>IF($C30&lt;&gt;0,IF(ISNA(VLOOKUP($A30,DSLOP,'DS_THI (AV)'!P$4,0))=FALSE,VLOOKUP($A30,DSLOP,'DS_THI (AV)'!P$4,0),""),"")</f>
        <v/>
      </c>
    </row>
    <row r="31" spans="1:16" s="245" customFormat="1" ht="20.100000000000001" customHeight="1">
      <c r="A31" s="237" t="str">
        <f t="shared" si="0"/>
        <v/>
      </c>
      <c r="B31" s="246">
        <f t="shared" si="1"/>
        <v>24</v>
      </c>
      <c r="C31" s="246" t="str">
        <f>IF(ISNA(VLOOKUP($A31,DSLOP,'DS_THI (AV)'!C$4,0))=FALSE,VLOOKUP($A31,DSLOP,'DS_THI (AV)'!C$4,0),"")</f>
        <v/>
      </c>
      <c r="D31" s="247" t="str">
        <f>IF(ISNA(VLOOKUP($A31,DSLOP,'DS_THI (AV)'!D$4,0))=FALSE,VLOOKUP($A31,DSLOP,'DS_THI (AV)'!D$4,0),"")</f>
        <v/>
      </c>
      <c r="E31" s="248" t="str">
        <f>IF(ISNA(VLOOKUP($A31,DSLOP,'DS_THI (AV)'!E$4,0))=FALSE,VLOOKUP($A31,DSLOP,'DS_THI (AV)'!E$4,0),"")</f>
        <v/>
      </c>
      <c r="F31" s="241" t="str">
        <f>IF(ISNA(VLOOKUP($A31,DSLOP,'DS_THI (AV)'!F$4,0))=FALSE,VLOOKUP($A31,DSLOP,'DS_THI (AV)'!F$4,0),"")</f>
        <v/>
      </c>
      <c r="G31" s="242" t="str">
        <f>IF(ISNA(VLOOKUP($A31,DSLOP,'DS_THI (AV)'!G$4,0))=FALSE,VLOOKUP($A31,DSLOP,'DS_THI (AV)'!G$4,0),"")</f>
        <v/>
      </c>
      <c r="H31" s="249" t="str">
        <f>IF(ISNA(VLOOKUP($A31,DSLOP,'DS_THI (AV)'!H$4,0))=FALSE,VLOOKUP($A31,DSLOP,'DS_THI (AV)'!H$4,0),"")</f>
        <v/>
      </c>
      <c r="I31" s="250"/>
      <c r="J31" s="250"/>
      <c r="K31" s="250"/>
      <c r="L31" s="250"/>
      <c r="M31" s="250"/>
      <c r="N31" s="250"/>
      <c r="O31" s="250"/>
      <c r="P31" s="251" t="str">
        <f>IF($C31&lt;&gt;0,IF(ISNA(VLOOKUP($A31,DSLOP,'DS_THI (AV)'!P$4,0))=FALSE,VLOOKUP($A31,DSLOP,'DS_THI (AV)'!P$4,0),""),"")</f>
        <v/>
      </c>
    </row>
    <row r="32" spans="1:16" s="245" customFormat="1" ht="20.100000000000001" customHeight="1">
      <c r="A32" s="237" t="str">
        <f t="shared" si="0"/>
        <v/>
      </c>
      <c r="B32" s="246">
        <f t="shared" si="1"/>
        <v>25</v>
      </c>
      <c r="C32" s="246" t="str">
        <f>IF(ISNA(VLOOKUP($A32,DSLOP,'DS_THI (AV)'!C$4,0))=FALSE,VLOOKUP($A32,DSLOP,'DS_THI (AV)'!C$4,0),"")</f>
        <v/>
      </c>
      <c r="D32" s="247" t="str">
        <f>IF(ISNA(VLOOKUP($A32,DSLOP,'DS_THI (AV)'!D$4,0))=FALSE,VLOOKUP($A32,DSLOP,'DS_THI (AV)'!D$4,0),"")</f>
        <v/>
      </c>
      <c r="E32" s="248" t="str">
        <f>IF(ISNA(VLOOKUP($A32,DSLOP,'DS_THI (AV)'!E$4,0))=FALSE,VLOOKUP($A32,DSLOP,'DS_THI (AV)'!E$4,0),"")</f>
        <v/>
      </c>
      <c r="F32" s="241" t="str">
        <f>IF(ISNA(VLOOKUP($A32,DSLOP,'DS_THI (AV)'!F$4,0))=FALSE,VLOOKUP($A32,DSLOP,'DS_THI (AV)'!F$4,0),"")</f>
        <v/>
      </c>
      <c r="G32" s="242" t="str">
        <f>IF(ISNA(VLOOKUP($A32,DSLOP,'DS_THI (AV)'!G$4,0))=FALSE,VLOOKUP($A32,DSLOP,'DS_THI (AV)'!G$4,0),"")</f>
        <v/>
      </c>
      <c r="H32" s="249" t="str">
        <f>IF(ISNA(VLOOKUP($A32,DSLOP,'DS_THI (AV)'!H$4,0))=FALSE,VLOOKUP($A32,DSLOP,'DS_THI (AV)'!H$4,0),"")</f>
        <v/>
      </c>
      <c r="I32" s="250"/>
      <c r="J32" s="250"/>
      <c r="K32" s="250"/>
      <c r="L32" s="250"/>
      <c r="M32" s="250"/>
      <c r="N32" s="250"/>
      <c r="O32" s="250"/>
      <c r="P32" s="251" t="str">
        <f>IF($C32&lt;&gt;0,IF(ISNA(VLOOKUP($A32,DSLOP,'DS_THI (AV)'!P$4,0))=FALSE,VLOOKUP($A32,DSLOP,'DS_THI (AV)'!P$4,0),""),"")</f>
        <v/>
      </c>
    </row>
    <row r="33" spans="1:20" s="245" customFormat="1" ht="20.100000000000001" customHeight="1">
      <c r="A33" s="237" t="str">
        <f t="shared" si="0"/>
        <v/>
      </c>
      <c r="B33" s="246">
        <f t="shared" si="1"/>
        <v>26</v>
      </c>
      <c r="C33" s="246" t="str">
        <f>IF(ISNA(VLOOKUP($A33,DSLOP,'DS_THI (AV)'!C$4,0))=FALSE,VLOOKUP($A33,DSLOP,'DS_THI (AV)'!C$4,0),"")</f>
        <v/>
      </c>
      <c r="D33" s="247" t="str">
        <f>IF(ISNA(VLOOKUP($A33,DSLOP,'DS_THI (AV)'!D$4,0))=FALSE,VLOOKUP($A33,DSLOP,'DS_THI (AV)'!D$4,0),"")</f>
        <v/>
      </c>
      <c r="E33" s="248" t="str">
        <f>IF(ISNA(VLOOKUP($A33,DSLOP,'DS_THI (AV)'!E$4,0))=FALSE,VLOOKUP($A33,DSLOP,'DS_THI (AV)'!E$4,0),"")</f>
        <v/>
      </c>
      <c r="F33" s="241" t="str">
        <f>IF(ISNA(VLOOKUP($A33,DSLOP,'DS_THI (AV)'!F$4,0))=FALSE,VLOOKUP($A33,DSLOP,'DS_THI (AV)'!F$4,0),"")</f>
        <v/>
      </c>
      <c r="G33" s="242" t="str">
        <f>IF(ISNA(VLOOKUP($A33,DSLOP,'DS_THI (AV)'!G$4,0))=FALSE,VLOOKUP($A33,DSLOP,'DS_THI (AV)'!G$4,0),"")</f>
        <v/>
      </c>
      <c r="H33" s="249" t="str">
        <f>IF(ISNA(VLOOKUP($A33,DSLOP,'DS_THI (AV)'!H$4,0))=FALSE,VLOOKUP($A33,DSLOP,'DS_THI (AV)'!H$4,0),"")</f>
        <v/>
      </c>
      <c r="I33" s="250"/>
      <c r="J33" s="250"/>
      <c r="K33" s="250"/>
      <c r="L33" s="250"/>
      <c r="M33" s="250"/>
      <c r="N33" s="250"/>
      <c r="O33" s="250"/>
      <c r="P33" s="251" t="str">
        <f>IF($C33&lt;&gt;0,IF(ISNA(VLOOKUP($A33,DSLOP,'DS_THI (AV)'!P$4,0))=FALSE,VLOOKUP($A33,DSLOP,'DS_THI (AV)'!P$4,0),""),"")</f>
        <v/>
      </c>
    </row>
    <row r="34" spans="1:20" s="245" customFormat="1" ht="20.100000000000001" customHeight="1">
      <c r="A34" s="237" t="str">
        <f t="shared" si="0"/>
        <v/>
      </c>
      <c r="B34" s="246">
        <f t="shared" si="1"/>
        <v>27</v>
      </c>
      <c r="C34" s="246" t="str">
        <f>IF(ISNA(VLOOKUP($A34,DSLOP,'DS_THI (AV)'!C$4,0))=FALSE,VLOOKUP($A34,DSLOP,'DS_THI (AV)'!C$4,0),"")</f>
        <v/>
      </c>
      <c r="D34" s="247" t="str">
        <f>IF(ISNA(VLOOKUP($A34,DSLOP,'DS_THI (AV)'!D$4,0))=FALSE,VLOOKUP($A34,DSLOP,'DS_THI (AV)'!D$4,0),"")</f>
        <v/>
      </c>
      <c r="E34" s="248" t="str">
        <f>IF(ISNA(VLOOKUP($A34,DSLOP,'DS_THI (AV)'!E$4,0))=FALSE,VLOOKUP($A34,DSLOP,'DS_THI (AV)'!E$4,0),"")</f>
        <v/>
      </c>
      <c r="F34" s="241" t="str">
        <f>IF(ISNA(VLOOKUP($A34,DSLOP,'DS_THI (AV)'!F$4,0))=FALSE,VLOOKUP($A34,DSLOP,'DS_THI (AV)'!F$4,0),"")</f>
        <v/>
      </c>
      <c r="G34" s="242" t="str">
        <f>IF(ISNA(VLOOKUP($A34,DSLOP,'DS_THI (AV)'!G$4,0))=FALSE,VLOOKUP($A34,DSLOP,'DS_THI (AV)'!G$4,0),"")</f>
        <v/>
      </c>
      <c r="H34" s="249" t="str">
        <f>IF(ISNA(VLOOKUP($A34,DSLOP,'DS_THI (AV)'!H$4,0))=FALSE,VLOOKUP($A34,DSLOP,'DS_THI (AV)'!H$4,0),"")</f>
        <v/>
      </c>
      <c r="I34" s="250"/>
      <c r="J34" s="250"/>
      <c r="K34" s="250"/>
      <c r="L34" s="250"/>
      <c r="M34" s="250"/>
      <c r="N34" s="250"/>
      <c r="O34" s="250"/>
      <c r="P34" s="251" t="str">
        <f>IF($C34&lt;&gt;0,IF(ISNA(VLOOKUP($A34,DSLOP,'DS_THI (AV)'!P$4,0))=FALSE,VLOOKUP($A34,DSLOP,'DS_THI (AV)'!P$4,0),""),"")</f>
        <v/>
      </c>
    </row>
    <row r="35" spans="1:20" s="245" customFormat="1" ht="20.100000000000001" customHeight="1">
      <c r="A35" s="237" t="str">
        <f t="shared" si="0"/>
        <v/>
      </c>
      <c r="B35" s="246">
        <f t="shared" si="1"/>
        <v>28</v>
      </c>
      <c r="C35" s="246" t="str">
        <f>IF(ISNA(VLOOKUP($A35,DSLOP,'DS_THI (AV)'!C$4,0))=FALSE,VLOOKUP($A35,DSLOP,'DS_THI (AV)'!C$4,0),"")</f>
        <v/>
      </c>
      <c r="D35" s="247" t="str">
        <f>IF(ISNA(VLOOKUP($A35,DSLOP,'DS_THI (AV)'!D$4,0))=FALSE,VLOOKUP($A35,DSLOP,'DS_THI (AV)'!D$4,0),"")</f>
        <v/>
      </c>
      <c r="E35" s="248" t="str">
        <f>IF(ISNA(VLOOKUP($A35,DSLOP,'DS_THI (AV)'!E$4,0))=FALSE,VLOOKUP($A35,DSLOP,'DS_THI (AV)'!E$4,0),"")</f>
        <v/>
      </c>
      <c r="F35" s="241" t="str">
        <f>IF(ISNA(VLOOKUP($A35,DSLOP,'DS_THI (AV)'!F$4,0))=FALSE,VLOOKUP($A35,DSLOP,'DS_THI (AV)'!F$4,0),"")</f>
        <v/>
      </c>
      <c r="G35" s="242" t="str">
        <f>IF(ISNA(VLOOKUP($A35,DSLOP,'DS_THI (AV)'!G$4,0))=FALSE,VLOOKUP($A35,DSLOP,'DS_THI (AV)'!G$4,0),"")</f>
        <v/>
      </c>
      <c r="H35" s="249" t="str">
        <f>IF(ISNA(VLOOKUP($A35,DSLOP,'DS_THI (AV)'!H$4,0))=FALSE,VLOOKUP($A35,DSLOP,'DS_THI (AV)'!H$4,0),"")</f>
        <v/>
      </c>
      <c r="I35" s="250"/>
      <c r="J35" s="250"/>
      <c r="K35" s="250"/>
      <c r="L35" s="250"/>
      <c r="M35" s="250"/>
      <c r="N35" s="250"/>
      <c r="O35" s="250"/>
      <c r="P35" s="251" t="str">
        <f>IF($C35&lt;&gt;0,IF(ISNA(VLOOKUP($A35,DSLOP,'DS_THI (AV)'!P$4,0))=FALSE,VLOOKUP($A35,DSLOP,'DS_THI (AV)'!P$4,0),""),"")</f>
        <v/>
      </c>
    </row>
    <row r="36" spans="1:20" s="245" customFormat="1" ht="20.100000000000001" customHeight="1">
      <c r="A36" s="237" t="str">
        <f t="shared" si="0"/>
        <v/>
      </c>
      <c r="B36" s="246">
        <f t="shared" si="1"/>
        <v>29</v>
      </c>
      <c r="C36" s="246" t="str">
        <f>IF(ISNA(VLOOKUP($A36,DSLOP,'DS_THI (AV)'!C$4,0))=FALSE,VLOOKUP($A36,DSLOP,'DS_THI (AV)'!C$4,0),"")</f>
        <v/>
      </c>
      <c r="D36" s="247" t="str">
        <f>IF(ISNA(VLOOKUP($A36,DSLOP,'DS_THI (AV)'!D$4,0))=FALSE,VLOOKUP($A36,DSLOP,'DS_THI (AV)'!D$4,0),"")</f>
        <v/>
      </c>
      <c r="E36" s="248" t="str">
        <f>IF(ISNA(VLOOKUP($A36,DSLOP,'DS_THI (AV)'!E$4,0))=FALSE,VLOOKUP($A36,DSLOP,'DS_THI (AV)'!E$4,0),"")</f>
        <v/>
      </c>
      <c r="F36" s="241" t="str">
        <f>IF(ISNA(VLOOKUP($A36,DSLOP,'DS_THI (AV)'!F$4,0))=FALSE,VLOOKUP($A36,DSLOP,'DS_THI (AV)'!F$4,0),"")</f>
        <v/>
      </c>
      <c r="G36" s="242" t="str">
        <f>IF(ISNA(VLOOKUP($A36,DSLOP,'DS_THI (AV)'!G$4,0))=FALSE,VLOOKUP($A36,DSLOP,'DS_THI (AV)'!G$4,0),"")</f>
        <v/>
      </c>
      <c r="H36" s="249" t="str">
        <f>IF(ISNA(VLOOKUP($A36,DSLOP,'DS_THI (AV)'!H$4,0))=FALSE,VLOOKUP($A36,DSLOP,'DS_THI (AV)'!H$4,0),"")</f>
        <v/>
      </c>
      <c r="I36" s="250"/>
      <c r="J36" s="250"/>
      <c r="K36" s="250"/>
      <c r="L36" s="250"/>
      <c r="M36" s="250"/>
      <c r="N36" s="250"/>
      <c r="O36" s="250"/>
      <c r="P36" s="251" t="str">
        <f>IF($C36&lt;&gt;0,IF(ISNA(VLOOKUP($A36,DSLOP,'DS_THI (AV)'!P$4,0))=FALSE,VLOOKUP($A36,DSLOP,'DS_THI (AV)'!P$4,0),""),"")</f>
        <v/>
      </c>
    </row>
    <row r="37" spans="1:20" s="245" customFormat="1" ht="20.100000000000001" customHeight="1">
      <c r="A37" s="237" t="str">
        <f t="shared" si="0"/>
        <v/>
      </c>
      <c r="B37" s="246">
        <f>B36+1</f>
        <v>30</v>
      </c>
      <c r="C37" s="246" t="str">
        <f>IF(ISNA(VLOOKUP($A37,DSLOP,'DS_THI (AV)'!C$4,0))=FALSE,VLOOKUP($A37,DSLOP,'DS_THI (AV)'!C$4,0),"")</f>
        <v/>
      </c>
      <c r="D37" s="247" t="str">
        <f>IF(ISNA(VLOOKUP($A37,DSLOP,'DS_THI (AV)'!D$4,0))=FALSE,VLOOKUP($A37,DSLOP,'DS_THI (AV)'!D$4,0),"")</f>
        <v/>
      </c>
      <c r="E37" s="248" t="str">
        <f>IF(ISNA(VLOOKUP($A37,DSLOP,'DS_THI (AV)'!E$4,0))=FALSE,VLOOKUP($A37,DSLOP,'DS_THI (AV)'!E$4,0),"")</f>
        <v/>
      </c>
      <c r="F37" s="241" t="str">
        <f>IF(ISNA(VLOOKUP($A37,DSLOP,'DS_THI (AV)'!F$4,0))=FALSE,VLOOKUP($A37,DSLOP,'DS_THI (AV)'!F$4,0),"")</f>
        <v/>
      </c>
      <c r="G37" s="242" t="str">
        <f>IF(ISNA(VLOOKUP($A37,DSLOP,'DS_THI (AV)'!G$4,0))=FALSE,VLOOKUP($A37,DSLOP,'DS_THI (AV)'!G$4,0),"")</f>
        <v/>
      </c>
      <c r="H37" s="249" t="str">
        <f>IF(ISNA(VLOOKUP($A37,DSLOP,'DS_THI (AV)'!H$4,0))=FALSE,VLOOKUP($A37,DSLOP,'DS_THI (AV)'!H$4,0),"")</f>
        <v/>
      </c>
      <c r="I37" s="250"/>
      <c r="J37" s="250"/>
      <c r="K37" s="250"/>
      <c r="L37" s="250"/>
      <c r="M37" s="250"/>
      <c r="N37" s="250"/>
      <c r="O37" s="250"/>
      <c r="P37" s="251" t="str">
        <f>IF($C37&lt;&gt;0,IF(ISNA(VLOOKUP($A37,DSLOP,'DS_THI (AV)'!P$4,0))=FALSE,VLOOKUP($A37,DSLOP,'DS_THI (AV)'!P$4,0),""),"")</f>
        <v/>
      </c>
    </row>
    <row r="38" spans="1:20" s="245" customFormat="1" ht="20.100000000000001" customHeight="1">
      <c r="A38" s="237" t="str">
        <f t="shared" si="0"/>
        <v/>
      </c>
      <c r="B38" s="246">
        <f>B37+1</f>
        <v>31</v>
      </c>
      <c r="C38" s="246" t="str">
        <f>IF(ISNA(VLOOKUP($A38,DSLOP,'DS_THI (AV)'!C$4,0))=FALSE,VLOOKUP($A38,DSLOP,'DS_THI (AV)'!C$4,0),"")</f>
        <v/>
      </c>
      <c r="D38" s="247" t="str">
        <f>IF(ISNA(VLOOKUP($A38,DSLOP,'DS_THI (AV)'!D$4,0))=FALSE,VLOOKUP($A38,DSLOP,'DS_THI (AV)'!D$4,0),"")</f>
        <v/>
      </c>
      <c r="E38" s="248" t="str">
        <f>IF(ISNA(VLOOKUP($A38,DSLOP,'DS_THI (AV)'!E$4,0))=FALSE,VLOOKUP($A38,DSLOP,'DS_THI (AV)'!E$4,0),"")</f>
        <v/>
      </c>
      <c r="F38" s="241" t="str">
        <f>IF(ISNA(VLOOKUP($A38,DSLOP,'DS_THI (AV)'!F$4,0))=FALSE,VLOOKUP($A38,DSLOP,'DS_THI (AV)'!F$4,0),"")</f>
        <v/>
      </c>
      <c r="G38" s="242" t="str">
        <f>IF(ISNA(VLOOKUP($A38,DSLOP,'DS_THI (AV)'!G$4,0))=FALSE,VLOOKUP($A38,DSLOP,'DS_THI (AV)'!G$4,0),"")</f>
        <v/>
      </c>
      <c r="H38" s="249" t="str">
        <f>IF(ISNA(VLOOKUP($A38,DSLOP,'DS_THI (AV)'!H$4,0))=FALSE,VLOOKUP($A38,DSLOP,'DS_THI (AV)'!H$4,0),"")</f>
        <v/>
      </c>
      <c r="I38" s="250"/>
      <c r="J38" s="250"/>
      <c r="K38" s="250"/>
      <c r="L38" s="250"/>
      <c r="M38" s="250"/>
      <c r="N38" s="250"/>
      <c r="O38" s="250"/>
      <c r="P38" s="251" t="str">
        <f>IF($C38&lt;&gt;0,IF(ISNA(VLOOKUP($A38,DSLOP,'DS_THI (AV)'!P$4,0))=FALSE,VLOOKUP($A38,DSLOP,'DS_THI (AV)'!P$4,0),""),"")</f>
        <v/>
      </c>
    </row>
    <row r="39" spans="1:20" ht="22.5" customHeight="1">
      <c r="A39" s="237" t="str">
        <f>IF(ISNUMBER(Q39),Q39+1,IF(B39&lt;=$R$3,#REF!+1,""))</f>
        <v/>
      </c>
      <c r="B39" s="228" t="str">
        <f>DSSV!$A$4 &amp; " - Phòng : "&amp;R39&amp;" * "&amp;DSSV!$E$3</f>
        <v>Thời gian : 7h30 ngày 26/11/2017 - Phòng : 1003 * 254 Nguyễn Văn Linh</v>
      </c>
      <c r="C39" s="229"/>
      <c r="D39" s="230"/>
      <c r="E39" s="231"/>
      <c r="F39" s="231"/>
      <c r="G39" s="229"/>
      <c r="H39" s="229"/>
      <c r="I39" s="232"/>
      <c r="J39" s="229"/>
      <c r="K39" s="229"/>
      <c r="L39" s="229"/>
      <c r="M39" s="229"/>
      <c r="N39" s="229"/>
      <c r="O39" s="229"/>
      <c r="P39" s="219" t="str">
        <f>"Lần thi : "&amp;DSSV!$R$4</f>
        <v>Lần thi : 1</v>
      </c>
      <c r="R39" s="233" t="str">
        <f>IF(ISERROR(FIND("-",SUBSTITUTE(T39,R5&amp;"-","",1))),T39,LEFT(SUBSTITUTE(T39,R5&amp;"-","",1),FIND("-",SUBSTITUTE(T39,R5&amp;"-","",1))-1))</f>
        <v>1003</v>
      </c>
      <c r="S39" s="233" t="s">
        <v>156</v>
      </c>
      <c r="T39" s="233" t="str">
        <f>SUBSTITUTE(T5,R5&amp;"-","",1)</f>
        <v>1003</v>
      </c>
    </row>
    <row r="40" spans="1:20" s="235" customFormat="1" ht="31.5" customHeight="1">
      <c r="A40" s="237" t="str">
        <f t="shared" si="0"/>
        <v/>
      </c>
      <c r="B40" s="342" t="s">
        <v>0</v>
      </c>
      <c r="C40" s="341" t="s">
        <v>250</v>
      </c>
      <c r="D40" s="343" t="s">
        <v>152</v>
      </c>
      <c r="E40" s="344"/>
      <c r="F40" s="341" t="s">
        <v>246</v>
      </c>
      <c r="G40" s="341" t="s">
        <v>249</v>
      </c>
      <c r="H40" s="341" t="s">
        <v>16</v>
      </c>
      <c r="I40" s="347" t="s">
        <v>289</v>
      </c>
      <c r="J40" s="347"/>
      <c r="K40" s="347"/>
      <c r="L40" s="347"/>
      <c r="M40" s="348" t="s">
        <v>290</v>
      </c>
      <c r="N40" s="349"/>
      <c r="O40" s="350"/>
      <c r="P40" s="341" t="s">
        <v>18</v>
      </c>
    </row>
    <row r="41" spans="1:20" s="235" customFormat="1" ht="32.25" customHeight="1">
      <c r="A41" s="237" t="e">
        <f t="shared" si="0"/>
        <v>#VALUE!</v>
      </c>
      <c r="B41" s="342"/>
      <c r="C41" s="342"/>
      <c r="D41" s="345"/>
      <c r="E41" s="346"/>
      <c r="F41" s="342"/>
      <c r="G41" s="342"/>
      <c r="H41" s="342"/>
      <c r="I41" s="236" t="s">
        <v>24</v>
      </c>
      <c r="J41" s="236" t="s">
        <v>25</v>
      </c>
      <c r="K41" s="236"/>
      <c r="L41" s="236" t="s">
        <v>291</v>
      </c>
      <c r="M41" s="236" t="s">
        <v>25</v>
      </c>
      <c r="N41" s="236"/>
      <c r="O41" s="236" t="s">
        <v>291</v>
      </c>
      <c r="P41" s="341"/>
    </row>
    <row r="42" spans="1:20" s="245" customFormat="1" ht="20.100000000000001" customHeight="1">
      <c r="A42" s="237">
        <f t="shared" si="0"/>
        <v>20</v>
      </c>
      <c r="B42" s="238">
        <v>1</v>
      </c>
      <c r="C42" s="238" t="str">
        <f>IF(ISNA(VLOOKUP($A42,DSLOP,'DS_THI (AV)'!C$4,0))=FALSE,VLOOKUP($A42,DSLOP,'DS_THI (AV)'!C$4,0),"")</f>
        <v/>
      </c>
      <c r="D42" s="239" t="str">
        <f>IF(ISNA(VLOOKUP($A42,DSLOP,'DS_THI (AV)'!D$4,0))=FALSE,VLOOKUP($A42,DSLOP,'DS_THI (AV)'!D$4,0),"")</f>
        <v/>
      </c>
      <c r="E42" s="240" t="str">
        <f>IF(ISNA(VLOOKUP($A42,DSLOP,'DS_THI (AV)'!E$4,0))=FALSE,VLOOKUP($A42,DSLOP,'DS_THI (AV)'!E$4,0),"")</f>
        <v/>
      </c>
      <c r="F42" s="241" t="str">
        <f>IF(ISNA(VLOOKUP($A42,DSLOP,'DS_THI (AV)'!F$4,0))=FALSE,VLOOKUP($A42,DSLOP,'DS_THI (AV)'!F$4,0),"")</f>
        <v/>
      </c>
      <c r="G42" s="242" t="str">
        <f>IF(ISNA(VLOOKUP($A42,DSLOP,'DS_THI (AV)'!G$4,0))=FALSE,VLOOKUP($A42,DSLOP,'DS_THI (AV)'!G$4,0),"")</f>
        <v/>
      </c>
      <c r="H42" s="241" t="str">
        <f>IF(ISNA(VLOOKUP($A42,DSLOP,'DS_THI (AV)'!H$4,0))=FALSE,VLOOKUP($A42,DSLOP,'DS_THI (AV)'!H$4,0),"")</f>
        <v/>
      </c>
      <c r="I42" s="243"/>
      <c r="J42" s="243"/>
      <c r="K42" s="243"/>
      <c r="L42" s="243"/>
      <c r="M42" s="243"/>
      <c r="N42" s="243"/>
      <c r="O42" s="243"/>
      <c r="P42" s="244" t="str">
        <f>IF($C42&lt;&gt;0,IF(ISNA(VLOOKUP($A42,DSLOP,'DS_THI (AV)'!P$4,0))=FALSE,VLOOKUP($A42,DSLOP,'DS_THI (AV)'!P$4,0),""),"")</f>
        <v/>
      </c>
      <c r="Q42" s="245">
        <f>MAX(A8:A38)</f>
        <v>19</v>
      </c>
    </row>
    <row r="43" spans="1:20" s="245" customFormat="1" ht="20.100000000000001" customHeight="1">
      <c r="A43" s="237">
        <f t="shared" si="0"/>
        <v>21</v>
      </c>
      <c r="B43" s="246">
        <f t="shared" ref="B43:B72" si="2">B42+1</f>
        <v>2</v>
      </c>
      <c r="C43" s="246" t="str">
        <f>IF(ISNA(VLOOKUP($A43,DSLOP,'DS_THI (AV)'!C$4,0))=FALSE,VLOOKUP($A43,DSLOP,'DS_THI (AV)'!C$4,0),"")</f>
        <v/>
      </c>
      <c r="D43" s="247" t="str">
        <f>IF(ISNA(VLOOKUP($A43,DSLOP,'DS_THI (AV)'!D$4,0))=FALSE,VLOOKUP($A43,DSLOP,'DS_THI (AV)'!D$4,0),"")</f>
        <v/>
      </c>
      <c r="E43" s="248" t="str">
        <f>IF(ISNA(VLOOKUP($A43,DSLOP,'DS_THI (AV)'!E$4,0))=FALSE,VLOOKUP($A43,DSLOP,'DS_THI (AV)'!E$4,0),"")</f>
        <v/>
      </c>
      <c r="F43" s="241" t="str">
        <f>IF(ISNA(VLOOKUP($A43,DSLOP,'DS_THI (AV)'!F$4,0))=FALSE,VLOOKUP($A43,DSLOP,'DS_THI (AV)'!F$4,0),"")</f>
        <v/>
      </c>
      <c r="G43" s="242" t="str">
        <f>IF(ISNA(VLOOKUP($A43,DSLOP,'DS_THI (AV)'!G$4,0))=FALSE,VLOOKUP($A43,DSLOP,'DS_THI (AV)'!G$4,0),"")</f>
        <v/>
      </c>
      <c r="H43" s="249" t="str">
        <f>IF(ISNA(VLOOKUP($A43,DSLOP,'DS_THI (AV)'!H$4,0))=FALSE,VLOOKUP($A43,DSLOP,'DS_THI (AV)'!H$4,0),"")</f>
        <v/>
      </c>
      <c r="I43" s="250"/>
      <c r="J43" s="250"/>
      <c r="K43" s="250"/>
      <c r="L43" s="250"/>
      <c r="M43" s="250"/>
      <c r="N43" s="250"/>
      <c r="O43" s="250"/>
      <c r="P43" s="251" t="str">
        <f>IF($C43&lt;&gt;0,IF(ISNA(VLOOKUP($A43,DSLOP,'DS_THI (AV)'!P$4,0))=FALSE,VLOOKUP($A43,DSLOP,'DS_THI (AV)'!P$4,0),""),"")</f>
        <v/>
      </c>
    </row>
    <row r="44" spans="1:20" s="245" customFormat="1" ht="20.100000000000001" customHeight="1">
      <c r="A44" s="237">
        <f t="shared" si="0"/>
        <v>22</v>
      </c>
      <c r="B44" s="246">
        <f t="shared" si="2"/>
        <v>3</v>
      </c>
      <c r="C44" s="246" t="str">
        <f>IF(ISNA(VLOOKUP($A44,DSLOP,'DS_THI (AV)'!C$4,0))=FALSE,VLOOKUP($A44,DSLOP,'DS_THI (AV)'!C$4,0),"")</f>
        <v/>
      </c>
      <c r="D44" s="247" t="str">
        <f>IF(ISNA(VLOOKUP($A44,DSLOP,'DS_THI (AV)'!D$4,0))=FALSE,VLOOKUP($A44,DSLOP,'DS_THI (AV)'!D$4,0),"")</f>
        <v/>
      </c>
      <c r="E44" s="248" t="str">
        <f>IF(ISNA(VLOOKUP($A44,DSLOP,'DS_THI (AV)'!E$4,0))=FALSE,VLOOKUP($A44,DSLOP,'DS_THI (AV)'!E$4,0),"")</f>
        <v/>
      </c>
      <c r="F44" s="241" t="str">
        <f>IF(ISNA(VLOOKUP($A44,DSLOP,'DS_THI (AV)'!F$4,0))=FALSE,VLOOKUP($A44,DSLOP,'DS_THI (AV)'!F$4,0),"")</f>
        <v/>
      </c>
      <c r="G44" s="242" t="str">
        <f>IF(ISNA(VLOOKUP($A44,DSLOP,'DS_THI (AV)'!G$4,0))=FALSE,VLOOKUP($A44,DSLOP,'DS_THI (AV)'!G$4,0),"")</f>
        <v/>
      </c>
      <c r="H44" s="249" t="str">
        <f>IF(ISNA(VLOOKUP($A44,DSLOP,'DS_THI (AV)'!H$4,0))=FALSE,VLOOKUP($A44,DSLOP,'DS_THI (AV)'!H$4,0),"")</f>
        <v/>
      </c>
      <c r="I44" s="250"/>
      <c r="J44" s="250"/>
      <c r="K44" s="250"/>
      <c r="L44" s="250"/>
      <c r="M44" s="250"/>
      <c r="N44" s="250"/>
      <c r="O44" s="250"/>
      <c r="P44" s="251" t="str">
        <f>IF($C44&lt;&gt;0,IF(ISNA(VLOOKUP($A44,DSLOP,'DS_THI (AV)'!P$4,0))=FALSE,VLOOKUP($A44,DSLOP,'DS_THI (AV)'!P$4,0),""),"")</f>
        <v/>
      </c>
    </row>
    <row r="45" spans="1:20" s="245" customFormat="1" ht="20.100000000000001" customHeight="1">
      <c r="A45" s="237">
        <f t="shared" si="0"/>
        <v>23</v>
      </c>
      <c r="B45" s="246">
        <f t="shared" si="2"/>
        <v>4</v>
      </c>
      <c r="C45" s="246" t="str">
        <f>IF(ISNA(VLOOKUP($A45,DSLOP,'DS_THI (AV)'!C$4,0))=FALSE,VLOOKUP($A45,DSLOP,'DS_THI (AV)'!C$4,0),"")</f>
        <v/>
      </c>
      <c r="D45" s="247" t="str">
        <f>IF(ISNA(VLOOKUP($A45,DSLOP,'DS_THI (AV)'!D$4,0))=FALSE,VLOOKUP($A45,DSLOP,'DS_THI (AV)'!D$4,0),"")</f>
        <v/>
      </c>
      <c r="E45" s="248" t="str">
        <f>IF(ISNA(VLOOKUP($A45,DSLOP,'DS_THI (AV)'!E$4,0))=FALSE,VLOOKUP($A45,DSLOP,'DS_THI (AV)'!E$4,0),"")</f>
        <v/>
      </c>
      <c r="F45" s="241" t="str">
        <f>IF(ISNA(VLOOKUP($A45,DSLOP,'DS_THI (AV)'!F$4,0))=FALSE,VLOOKUP($A45,DSLOP,'DS_THI (AV)'!F$4,0),"")</f>
        <v/>
      </c>
      <c r="G45" s="242" t="str">
        <f>IF(ISNA(VLOOKUP($A45,DSLOP,'DS_THI (AV)'!G$4,0))=FALSE,VLOOKUP($A45,DSLOP,'DS_THI (AV)'!G$4,0),"")</f>
        <v/>
      </c>
      <c r="H45" s="249" t="str">
        <f>IF(ISNA(VLOOKUP($A45,DSLOP,'DS_THI (AV)'!H$4,0))=FALSE,VLOOKUP($A45,DSLOP,'DS_THI (AV)'!H$4,0),"")</f>
        <v/>
      </c>
      <c r="I45" s="250"/>
      <c r="J45" s="250"/>
      <c r="K45" s="250"/>
      <c r="L45" s="250"/>
      <c r="M45" s="250"/>
      <c r="N45" s="250"/>
      <c r="O45" s="250"/>
      <c r="P45" s="251" t="str">
        <f>IF($C45&lt;&gt;0,IF(ISNA(VLOOKUP($A45,DSLOP,'DS_THI (AV)'!P$4,0))=FALSE,VLOOKUP($A45,DSLOP,'DS_THI (AV)'!P$4,0),""),"")</f>
        <v/>
      </c>
    </row>
    <row r="46" spans="1:20" s="245" customFormat="1" ht="20.100000000000001" customHeight="1">
      <c r="A46" s="237">
        <f t="shared" si="0"/>
        <v>24</v>
      </c>
      <c r="B46" s="246">
        <f t="shared" si="2"/>
        <v>5</v>
      </c>
      <c r="C46" s="246" t="str">
        <f>IF(ISNA(VLOOKUP($A46,DSLOP,'DS_THI (AV)'!C$4,0))=FALSE,VLOOKUP($A46,DSLOP,'DS_THI (AV)'!C$4,0),"")</f>
        <v/>
      </c>
      <c r="D46" s="247" t="str">
        <f>IF(ISNA(VLOOKUP($A46,DSLOP,'DS_THI (AV)'!D$4,0))=FALSE,VLOOKUP($A46,DSLOP,'DS_THI (AV)'!D$4,0),"")</f>
        <v/>
      </c>
      <c r="E46" s="248" t="str">
        <f>IF(ISNA(VLOOKUP($A46,DSLOP,'DS_THI (AV)'!E$4,0))=FALSE,VLOOKUP($A46,DSLOP,'DS_THI (AV)'!E$4,0),"")</f>
        <v/>
      </c>
      <c r="F46" s="241" t="str">
        <f>IF(ISNA(VLOOKUP($A46,DSLOP,'DS_THI (AV)'!F$4,0))=FALSE,VLOOKUP($A46,DSLOP,'DS_THI (AV)'!F$4,0),"")</f>
        <v/>
      </c>
      <c r="G46" s="242" t="str">
        <f>IF(ISNA(VLOOKUP($A46,DSLOP,'DS_THI (AV)'!G$4,0))=FALSE,VLOOKUP($A46,DSLOP,'DS_THI (AV)'!G$4,0),"")</f>
        <v/>
      </c>
      <c r="H46" s="249" t="str">
        <f>IF(ISNA(VLOOKUP($A46,DSLOP,'DS_THI (AV)'!H$4,0))=FALSE,VLOOKUP($A46,DSLOP,'DS_THI (AV)'!H$4,0),"")</f>
        <v/>
      </c>
      <c r="I46" s="250"/>
      <c r="J46" s="250"/>
      <c r="K46" s="250"/>
      <c r="L46" s="250"/>
      <c r="M46" s="250"/>
      <c r="N46" s="250"/>
      <c r="O46" s="250"/>
      <c r="P46" s="251" t="str">
        <f>IF($C46&lt;&gt;0,IF(ISNA(VLOOKUP($A46,DSLOP,'DS_THI (AV)'!P$4,0))=FALSE,VLOOKUP($A46,DSLOP,'DS_THI (AV)'!P$4,0),""),"")</f>
        <v/>
      </c>
    </row>
    <row r="47" spans="1:20" s="245" customFormat="1" ht="20.100000000000001" customHeight="1">
      <c r="A47" s="237">
        <f t="shared" si="0"/>
        <v>25</v>
      </c>
      <c r="B47" s="246">
        <f t="shared" si="2"/>
        <v>6</v>
      </c>
      <c r="C47" s="246" t="str">
        <f>IF(ISNA(VLOOKUP($A47,DSLOP,'DS_THI (AV)'!C$4,0))=FALSE,VLOOKUP($A47,DSLOP,'DS_THI (AV)'!C$4,0),"")</f>
        <v/>
      </c>
      <c r="D47" s="247" t="str">
        <f>IF(ISNA(VLOOKUP($A47,DSLOP,'DS_THI (AV)'!D$4,0))=FALSE,VLOOKUP($A47,DSLOP,'DS_THI (AV)'!D$4,0),"")</f>
        <v/>
      </c>
      <c r="E47" s="248" t="str">
        <f>IF(ISNA(VLOOKUP($A47,DSLOP,'DS_THI (AV)'!E$4,0))=FALSE,VLOOKUP($A47,DSLOP,'DS_THI (AV)'!E$4,0),"")</f>
        <v/>
      </c>
      <c r="F47" s="241" t="str">
        <f>IF(ISNA(VLOOKUP($A47,DSLOP,'DS_THI (AV)'!F$4,0))=FALSE,VLOOKUP($A47,DSLOP,'DS_THI (AV)'!F$4,0),"")</f>
        <v/>
      </c>
      <c r="G47" s="242" t="str">
        <f>IF(ISNA(VLOOKUP($A47,DSLOP,'DS_THI (AV)'!G$4,0))=FALSE,VLOOKUP($A47,DSLOP,'DS_THI (AV)'!G$4,0),"")</f>
        <v/>
      </c>
      <c r="H47" s="249" t="str">
        <f>IF(ISNA(VLOOKUP($A47,DSLOP,'DS_THI (AV)'!H$4,0))=FALSE,VLOOKUP($A47,DSLOP,'DS_THI (AV)'!H$4,0),"")</f>
        <v/>
      </c>
      <c r="I47" s="250"/>
      <c r="J47" s="250"/>
      <c r="K47" s="250"/>
      <c r="L47" s="250"/>
      <c r="M47" s="250"/>
      <c r="N47" s="250"/>
      <c r="O47" s="250"/>
      <c r="P47" s="251" t="str">
        <f>IF($C47&lt;&gt;0,IF(ISNA(VLOOKUP($A47,DSLOP,'DS_THI (AV)'!P$4,0))=FALSE,VLOOKUP($A47,DSLOP,'DS_THI (AV)'!P$4,0),""),"")</f>
        <v/>
      </c>
    </row>
    <row r="48" spans="1:20" s="245" customFormat="1" ht="20.100000000000001" customHeight="1">
      <c r="A48" s="237">
        <f t="shared" si="0"/>
        <v>26</v>
      </c>
      <c r="B48" s="246">
        <f t="shared" si="2"/>
        <v>7</v>
      </c>
      <c r="C48" s="246" t="str">
        <f>IF(ISNA(VLOOKUP($A48,DSLOP,'DS_THI (AV)'!C$4,0))=FALSE,VLOOKUP($A48,DSLOP,'DS_THI (AV)'!C$4,0),"")</f>
        <v/>
      </c>
      <c r="D48" s="247" t="str">
        <f>IF(ISNA(VLOOKUP($A48,DSLOP,'DS_THI (AV)'!D$4,0))=FALSE,VLOOKUP($A48,DSLOP,'DS_THI (AV)'!D$4,0),"")</f>
        <v/>
      </c>
      <c r="E48" s="248" t="str">
        <f>IF(ISNA(VLOOKUP($A48,DSLOP,'DS_THI (AV)'!E$4,0))=FALSE,VLOOKUP($A48,DSLOP,'DS_THI (AV)'!E$4,0),"")</f>
        <v/>
      </c>
      <c r="F48" s="241" t="str">
        <f>IF(ISNA(VLOOKUP($A48,DSLOP,'DS_THI (AV)'!F$4,0))=FALSE,VLOOKUP($A48,DSLOP,'DS_THI (AV)'!F$4,0),"")</f>
        <v/>
      </c>
      <c r="G48" s="242" t="str">
        <f>IF(ISNA(VLOOKUP($A48,DSLOP,'DS_THI (AV)'!G$4,0))=FALSE,VLOOKUP($A48,DSLOP,'DS_THI (AV)'!G$4,0),"")</f>
        <v/>
      </c>
      <c r="H48" s="249" t="str">
        <f>IF(ISNA(VLOOKUP($A48,DSLOP,'DS_THI (AV)'!H$4,0))=FALSE,VLOOKUP($A48,DSLOP,'DS_THI (AV)'!H$4,0),"")</f>
        <v/>
      </c>
      <c r="I48" s="250"/>
      <c r="J48" s="250"/>
      <c r="K48" s="250"/>
      <c r="L48" s="250"/>
      <c r="M48" s="250"/>
      <c r="N48" s="250"/>
      <c r="O48" s="250"/>
      <c r="P48" s="251" t="str">
        <f>IF($C48&lt;&gt;0,IF(ISNA(VLOOKUP($A48,DSLOP,'DS_THI (AV)'!P$4,0))=FALSE,VLOOKUP($A48,DSLOP,'DS_THI (AV)'!P$4,0),""),"")</f>
        <v/>
      </c>
    </row>
    <row r="49" spans="1:16" s="245" customFormat="1" ht="20.100000000000001" customHeight="1">
      <c r="A49" s="237">
        <f t="shared" si="0"/>
        <v>27</v>
      </c>
      <c r="B49" s="246">
        <f t="shared" si="2"/>
        <v>8</v>
      </c>
      <c r="C49" s="246" t="str">
        <f>IF(ISNA(VLOOKUP($A49,DSLOP,'DS_THI (AV)'!C$4,0))=FALSE,VLOOKUP($A49,DSLOP,'DS_THI (AV)'!C$4,0),"")</f>
        <v/>
      </c>
      <c r="D49" s="247" t="str">
        <f>IF(ISNA(VLOOKUP($A49,DSLOP,'DS_THI (AV)'!D$4,0))=FALSE,VLOOKUP($A49,DSLOP,'DS_THI (AV)'!D$4,0),"")</f>
        <v/>
      </c>
      <c r="E49" s="248" t="str">
        <f>IF(ISNA(VLOOKUP($A49,DSLOP,'DS_THI (AV)'!E$4,0))=FALSE,VLOOKUP($A49,DSLOP,'DS_THI (AV)'!E$4,0),"")</f>
        <v/>
      </c>
      <c r="F49" s="241" t="str">
        <f>IF(ISNA(VLOOKUP($A49,DSLOP,'DS_THI (AV)'!F$4,0))=FALSE,VLOOKUP($A49,DSLOP,'DS_THI (AV)'!F$4,0),"")</f>
        <v/>
      </c>
      <c r="G49" s="242" t="str">
        <f>IF(ISNA(VLOOKUP($A49,DSLOP,'DS_THI (AV)'!G$4,0))=FALSE,VLOOKUP($A49,DSLOP,'DS_THI (AV)'!G$4,0),"")</f>
        <v/>
      </c>
      <c r="H49" s="249" t="str">
        <f>IF(ISNA(VLOOKUP($A49,DSLOP,'DS_THI (AV)'!H$4,0))=FALSE,VLOOKUP($A49,DSLOP,'DS_THI (AV)'!H$4,0),"")</f>
        <v/>
      </c>
      <c r="I49" s="250"/>
      <c r="J49" s="250"/>
      <c r="K49" s="250"/>
      <c r="L49" s="250"/>
      <c r="M49" s="250"/>
      <c r="N49" s="250"/>
      <c r="O49" s="250"/>
      <c r="P49" s="251" t="str">
        <f>IF($C49&lt;&gt;0,IF(ISNA(VLOOKUP($A49,DSLOP,'DS_THI (AV)'!P$4,0))=FALSE,VLOOKUP($A49,DSLOP,'DS_THI (AV)'!P$4,0),""),"")</f>
        <v/>
      </c>
    </row>
    <row r="50" spans="1:16" s="245" customFormat="1" ht="20.100000000000001" customHeight="1">
      <c r="A50" s="237">
        <f t="shared" si="0"/>
        <v>28</v>
      </c>
      <c r="B50" s="246">
        <f t="shared" si="2"/>
        <v>9</v>
      </c>
      <c r="C50" s="246" t="str">
        <f>IF(ISNA(VLOOKUP($A50,DSLOP,'DS_THI (AV)'!C$4,0))=FALSE,VLOOKUP($A50,DSLOP,'DS_THI (AV)'!C$4,0),"")</f>
        <v/>
      </c>
      <c r="D50" s="247" t="str">
        <f>IF(ISNA(VLOOKUP($A50,DSLOP,'DS_THI (AV)'!D$4,0))=FALSE,VLOOKUP($A50,DSLOP,'DS_THI (AV)'!D$4,0),"")</f>
        <v/>
      </c>
      <c r="E50" s="248" t="str">
        <f>IF(ISNA(VLOOKUP($A50,DSLOP,'DS_THI (AV)'!E$4,0))=FALSE,VLOOKUP($A50,DSLOP,'DS_THI (AV)'!E$4,0),"")</f>
        <v/>
      </c>
      <c r="F50" s="241" t="str">
        <f>IF(ISNA(VLOOKUP($A50,DSLOP,'DS_THI (AV)'!F$4,0))=FALSE,VLOOKUP($A50,DSLOP,'DS_THI (AV)'!F$4,0),"")</f>
        <v/>
      </c>
      <c r="G50" s="242" t="str">
        <f>IF(ISNA(VLOOKUP($A50,DSLOP,'DS_THI (AV)'!G$4,0))=FALSE,VLOOKUP($A50,DSLOP,'DS_THI (AV)'!G$4,0),"")</f>
        <v/>
      </c>
      <c r="H50" s="249" t="str">
        <f>IF(ISNA(VLOOKUP($A50,DSLOP,'DS_THI (AV)'!H$4,0))=FALSE,VLOOKUP($A50,DSLOP,'DS_THI (AV)'!H$4,0),"")</f>
        <v/>
      </c>
      <c r="I50" s="250"/>
      <c r="J50" s="250"/>
      <c r="K50" s="250"/>
      <c r="L50" s="250"/>
      <c r="M50" s="250"/>
      <c r="N50" s="250"/>
      <c r="O50" s="250"/>
      <c r="P50" s="251" t="str">
        <f>IF($C50&lt;&gt;0,IF(ISNA(VLOOKUP($A50,DSLOP,'DS_THI (AV)'!P$4,0))=FALSE,VLOOKUP($A50,DSLOP,'DS_THI (AV)'!P$4,0),""),"")</f>
        <v/>
      </c>
    </row>
    <row r="51" spans="1:16" s="245" customFormat="1" ht="20.100000000000001" customHeight="1">
      <c r="A51" s="237">
        <f t="shared" si="0"/>
        <v>29</v>
      </c>
      <c r="B51" s="246">
        <f t="shared" si="2"/>
        <v>10</v>
      </c>
      <c r="C51" s="246" t="str">
        <f>IF(ISNA(VLOOKUP($A51,DSLOP,'DS_THI (AV)'!C$4,0))=FALSE,VLOOKUP($A51,DSLOP,'DS_THI (AV)'!C$4,0),"")</f>
        <v/>
      </c>
      <c r="D51" s="247" t="str">
        <f>IF(ISNA(VLOOKUP($A51,DSLOP,'DS_THI (AV)'!D$4,0))=FALSE,VLOOKUP($A51,DSLOP,'DS_THI (AV)'!D$4,0),"")</f>
        <v/>
      </c>
      <c r="E51" s="248" t="str">
        <f>IF(ISNA(VLOOKUP($A51,DSLOP,'DS_THI (AV)'!E$4,0))=FALSE,VLOOKUP($A51,DSLOP,'DS_THI (AV)'!E$4,0),"")</f>
        <v/>
      </c>
      <c r="F51" s="241" t="str">
        <f>IF(ISNA(VLOOKUP($A51,DSLOP,'DS_THI (AV)'!F$4,0))=FALSE,VLOOKUP($A51,DSLOP,'DS_THI (AV)'!F$4,0),"")</f>
        <v/>
      </c>
      <c r="G51" s="242" t="str">
        <f>IF(ISNA(VLOOKUP($A51,DSLOP,'DS_THI (AV)'!G$4,0))=FALSE,VLOOKUP($A51,DSLOP,'DS_THI (AV)'!G$4,0),"")</f>
        <v/>
      </c>
      <c r="H51" s="249" t="str">
        <f>IF(ISNA(VLOOKUP($A51,DSLOP,'DS_THI (AV)'!H$4,0))=FALSE,VLOOKUP($A51,DSLOP,'DS_THI (AV)'!H$4,0),"")</f>
        <v/>
      </c>
      <c r="I51" s="250"/>
      <c r="J51" s="250"/>
      <c r="K51" s="250"/>
      <c r="L51" s="250"/>
      <c r="M51" s="250"/>
      <c r="N51" s="250"/>
      <c r="O51" s="250"/>
      <c r="P51" s="251" t="str">
        <f>IF($C51&lt;&gt;0,IF(ISNA(VLOOKUP($A51,DSLOP,'DS_THI (AV)'!P$4,0))=FALSE,VLOOKUP($A51,DSLOP,'DS_THI (AV)'!P$4,0),""),"")</f>
        <v/>
      </c>
    </row>
    <row r="52" spans="1:16" s="245" customFormat="1" ht="20.100000000000001" customHeight="1">
      <c r="A52" s="237">
        <f t="shared" si="0"/>
        <v>30</v>
      </c>
      <c r="B52" s="246">
        <f t="shared" si="2"/>
        <v>11</v>
      </c>
      <c r="C52" s="246" t="str">
        <f>IF(ISNA(VLOOKUP($A52,DSLOP,'DS_THI (AV)'!C$4,0))=FALSE,VLOOKUP($A52,DSLOP,'DS_THI (AV)'!C$4,0),"")</f>
        <v/>
      </c>
      <c r="D52" s="247" t="str">
        <f>IF(ISNA(VLOOKUP($A52,DSLOP,'DS_THI (AV)'!D$4,0))=FALSE,VLOOKUP($A52,DSLOP,'DS_THI (AV)'!D$4,0),"")</f>
        <v/>
      </c>
      <c r="E52" s="248" t="str">
        <f>IF(ISNA(VLOOKUP($A52,DSLOP,'DS_THI (AV)'!E$4,0))=FALSE,VLOOKUP($A52,DSLOP,'DS_THI (AV)'!E$4,0),"")</f>
        <v/>
      </c>
      <c r="F52" s="241" t="str">
        <f>IF(ISNA(VLOOKUP($A52,DSLOP,'DS_THI (AV)'!F$4,0))=FALSE,VLOOKUP($A52,DSLOP,'DS_THI (AV)'!F$4,0),"")</f>
        <v/>
      </c>
      <c r="G52" s="242" t="str">
        <f>IF(ISNA(VLOOKUP($A52,DSLOP,'DS_THI (AV)'!G$4,0))=FALSE,VLOOKUP($A52,DSLOP,'DS_THI (AV)'!G$4,0),"")</f>
        <v/>
      </c>
      <c r="H52" s="249" t="str">
        <f>IF(ISNA(VLOOKUP($A52,DSLOP,'DS_THI (AV)'!H$4,0))=FALSE,VLOOKUP($A52,DSLOP,'DS_THI (AV)'!H$4,0),"")</f>
        <v/>
      </c>
      <c r="I52" s="250"/>
      <c r="J52" s="250"/>
      <c r="K52" s="250"/>
      <c r="L52" s="250"/>
      <c r="M52" s="250"/>
      <c r="N52" s="250"/>
      <c r="O52" s="250"/>
      <c r="P52" s="251" t="str">
        <f>IF($C52&lt;&gt;0,IF(ISNA(VLOOKUP($A52,DSLOP,'DS_THI (AV)'!P$4,0))=FALSE,VLOOKUP($A52,DSLOP,'DS_THI (AV)'!P$4,0),""),"")</f>
        <v/>
      </c>
    </row>
    <row r="53" spans="1:16" s="245" customFormat="1" ht="20.100000000000001" customHeight="1">
      <c r="A53" s="237">
        <f t="shared" si="0"/>
        <v>31</v>
      </c>
      <c r="B53" s="246">
        <f t="shared" si="2"/>
        <v>12</v>
      </c>
      <c r="C53" s="246" t="str">
        <f>IF(ISNA(VLOOKUP($A53,DSLOP,'DS_THI (AV)'!C$4,0))=FALSE,VLOOKUP($A53,DSLOP,'DS_THI (AV)'!C$4,0),"")</f>
        <v/>
      </c>
      <c r="D53" s="247" t="str">
        <f>IF(ISNA(VLOOKUP($A53,DSLOP,'DS_THI (AV)'!D$4,0))=FALSE,VLOOKUP($A53,DSLOP,'DS_THI (AV)'!D$4,0),"")</f>
        <v/>
      </c>
      <c r="E53" s="248" t="str">
        <f>IF(ISNA(VLOOKUP($A53,DSLOP,'DS_THI (AV)'!E$4,0))=FALSE,VLOOKUP($A53,DSLOP,'DS_THI (AV)'!E$4,0),"")</f>
        <v/>
      </c>
      <c r="F53" s="241" t="str">
        <f>IF(ISNA(VLOOKUP($A53,DSLOP,'DS_THI (AV)'!F$4,0))=FALSE,VLOOKUP($A53,DSLOP,'DS_THI (AV)'!F$4,0),"")</f>
        <v/>
      </c>
      <c r="G53" s="242" t="str">
        <f>IF(ISNA(VLOOKUP($A53,DSLOP,'DS_THI (AV)'!G$4,0))=FALSE,VLOOKUP($A53,DSLOP,'DS_THI (AV)'!G$4,0),"")</f>
        <v/>
      </c>
      <c r="H53" s="249" t="str">
        <f>IF(ISNA(VLOOKUP($A53,DSLOP,'DS_THI (AV)'!H$4,0))=FALSE,VLOOKUP($A53,DSLOP,'DS_THI (AV)'!H$4,0),"")</f>
        <v/>
      </c>
      <c r="I53" s="250"/>
      <c r="J53" s="250"/>
      <c r="K53" s="250"/>
      <c r="L53" s="250"/>
      <c r="M53" s="250"/>
      <c r="N53" s="250"/>
      <c r="O53" s="250"/>
      <c r="P53" s="251" t="str">
        <f>IF($C53&lt;&gt;0,IF(ISNA(VLOOKUP($A53,DSLOP,'DS_THI (AV)'!P$4,0))=FALSE,VLOOKUP($A53,DSLOP,'DS_THI (AV)'!P$4,0),""),"")</f>
        <v/>
      </c>
    </row>
    <row r="54" spans="1:16" s="245" customFormat="1" ht="20.100000000000001" customHeight="1">
      <c r="A54" s="237">
        <f t="shared" si="0"/>
        <v>32</v>
      </c>
      <c r="B54" s="246">
        <f t="shared" si="2"/>
        <v>13</v>
      </c>
      <c r="C54" s="246" t="str">
        <f>IF(ISNA(VLOOKUP($A54,DSLOP,'DS_THI (AV)'!C$4,0))=FALSE,VLOOKUP($A54,DSLOP,'DS_THI (AV)'!C$4,0),"")</f>
        <v/>
      </c>
      <c r="D54" s="247" t="str">
        <f>IF(ISNA(VLOOKUP($A54,DSLOP,'DS_THI (AV)'!D$4,0))=FALSE,VLOOKUP($A54,DSLOP,'DS_THI (AV)'!D$4,0),"")</f>
        <v/>
      </c>
      <c r="E54" s="248" t="str">
        <f>IF(ISNA(VLOOKUP($A54,DSLOP,'DS_THI (AV)'!E$4,0))=FALSE,VLOOKUP($A54,DSLOP,'DS_THI (AV)'!E$4,0),"")</f>
        <v/>
      </c>
      <c r="F54" s="241" t="str">
        <f>IF(ISNA(VLOOKUP($A54,DSLOP,'DS_THI (AV)'!F$4,0))=FALSE,VLOOKUP($A54,DSLOP,'DS_THI (AV)'!F$4,0),"")</f>
        <v/>
      </c>
      <c r="G54" s="242" t="str">
        <f>IF(ISNA(VLOOKUP($A54,DSLOP,'DS_THI (AV)'!G$4,0))=FALSE,VLOOKUP($A54,DSLOP,'DS_THI (AV)'!G$4,0),"")</f>
        <v/>
      </c>
      <c r="H54" s="249" t="str">
        <f>IF(ISNA(VLOOKUP($A54,DSLOP,'DS_THI (AV)'!H$4,0))=FALSE,VLOOKUP($A54,DSLOP,'DS_THI (AV)'!H$4,0),"")</f>
        <v/>
      </c>
      <c r="I54" s="250"/>
      <c r="J54" s="250"/>
      <c r="K54" s="250"/>
      <c r="L54" s="250"/>
      <c r="M54" s="250"/>
      <c r="N54" s="250"/>
      <c r="O54" s="250"/>
      <c r="P54" s="251" t="str">
        <f>IF($C54&lt;&gt;0,IF(ISNA(VLOOKUP($A54,DSLOP,'DS_THI (AV)'!P$4,0))=FALSE,VLOOKUP($A54,DSLOP,'DS_THI (AV)'!P$4,0),""),"")</f>
        <v/>
      </c>
    </row>
    <row r="55" spans="1:16" s="245" customFormat="1" ht="20.100000000000001" customHeight="1">
      <c r="A55" s="237">
        <f t="shared" si="0"/>
        <v>33</v>
      </c>
      <c r="B55" s="246">
        <f t="shared" si="2"/>
        <v>14</v>
      </c>
      <c r="C55" s="246" t="str">
        <f>IF(ISNA(VLOOKUP($A55,DSLOP,'DS_THI (AV)'!C$4,0))=FALSE,VLOOKUP($A55,DSLOP,'DS_THI (AV)'!C$4,0),"")</f>
        <v/>
      </c>
      <c r="D55" s="247" t="str">
        <f>IF(ISNA(VLOOKUP($A55,DSLOP,'DS_THI (AV)'!D$4,0))=FALSE,VLOOKUP($A55,DSLOP,'DS_THI (AV)'!D$4,0),"")</f>
        <v/>
      </c>
      <c r="E55" s="248" t="str">
        <f>IF(ISNA(VLOOKUP($A55,DSLOP,'DS_THI (AV)'!E$4,0))=FALSE,VLOOKUP($A55,DSLOP,'DS_THI (AV)'!E$4,0),"")</f>
        <v/>
      </c>
      <c r="F55" s="241" t="str">
        <f>IF(ISNA(VLOOKUP($A55,DSLOP,'DS_THI (AV)'!F$4,0))=FALSE,VLOOKUP($A55,DSLOP,'DS_THI (AV)'!F$4,0),"")</f>
        <v/>
      </c>
      <c r="G55" s="242" t="str">
        <f>IF(ISNA(VLOOKUP($A55,DSLOP,'DS_THI (AV)'!G$4,0))=FALSE,VLOOKUP($A55,DSLOP,'DS_THI (AV)'!G$4,0),"")</f>
        <v/>
      </c>
      <c r="H55" s="249" t="str">
        <f>IF(ISNA(VLOOKUP($A55,DSLOP,'DS_THI (AV)'!H$4,0))=FALSE,VLOOKUP($A55,DSLOP,'DS_THI (AV)'!H$4,0),"")</f>
        <v/>
      </c>
      <c r="I55" s="250"/>
      <c r="J55" s="250"/>
      <c r="K55" s="250"/>
      <c r="L55" s="250"/>
      <c r="M55" s="250"/>
      <c r="N55" s="250"/>
      <c r="O55" s="250"/>
      <c r="P55" s="251" t="str">
        <f>IF($C55&lt;&gt;0,IF(ISNA(VLOOKUP($A55,DSLOP,'DS_THI (AV)'!P$4,0))=FALSE,VLOOKUP($A55,DSLOP,'DS_THI (AV)'!P$4,0),""),"")</f>
        <v/>
      </c>
    </row>
    <row r="56" spans="1:16" s="245" customFormat="1" ht="20.100000000000001" customHeight="1">
      <c r="A56" s="237">
        <f t="shared" si="0"/>
        <v>34</v>
      </c>
      <c r="B56" s="246">
        <f t="shared" si="2"/>
        <v>15</v>
      </c>
      <c r="C56" s="246" t="str">
        <f>IF(ISNA(VLOOKUP($A56,DSLOP,'DS_THI (AV)'!C$4,0))=FALSE,VLOOKUP($A56,DSLOP,'DS_THI (AV)'!C$4,0),"")</f>
        <v/>
      </c>
      <c r="D56" s="247" t="str">
        <f>IF(ISNA(VLOOKUP($A56,DSLOP,'DS_THI (AV)'!D$4,0))=FALSE,VLOOKUP($A56,DSLOP,'DS_THI (AV)'!D$4,0),"")</f>
        <v/>
      </c>
      <c r="E56" s="248" t="str">
        <f>IF(ISNA(VLOOKUP($A56,DSLOP,'DS_THI (AV)'!E$4,0))=FALSE,VLOOKUP($A56,DSLOP,'DS_THI (AV)'!E$4,0),"")</f>
        <v/>
      </c>
      <c r="F56" s="241" t="str">
        <f>IF(ISNA(VLOOKUP($A56,DSLOP,'DS_THI (AV)'!F$4,0))=FALSE,VLOOKUP($A56,DSLOP,'DS_THI (AV)'!F$4,0),"")</f>
        <v/>
      </c>
      <c r="G56" s="242" t="str">
        <f>IF(ISNA(VLOOKUP($A56,DSLOP,'DS_THI (AV)'!G$4,0))=FALSE,VLOOKUP($A56,DSLOP,'DS_THI (AV)'!G$4,0),"")</f>
        <v/>
      </c>
      <c r="H56" s="249" t="str">
        <f>IF(ISNA(VLOOKUP($A56,DSLOP,'DS_THI (AV)'!H$4,0))=FALSE,VLOOKUP($A56,DSLOP,'DS_THI (AV)'!H$4,0),"")</f>
        <v/>
      </c>
      <c r="I56" s="250"/>
      <c r="J56" s="250"/>
      <c r="K56" s="250"/>
      <c r="L56" s="250"/>
      <c r="M56" s="250"/>
      <c r="N56" s="250"/>
      <c r="O56" s="250"/>
      <c r="P56" s="251" t="str">
        <f>IF($C56&lt;&gt;0,IF(ISNA(VLOOKUP($A56,DSLOP,'DS_THI (AV)'!P$4,0))=FALSE,VLOOKUP($A56,DSLOP,'DS_THI (AV)'!P$4,0),""),"")</f>
        <v/>
      </c>
    </row>
    <row r="57" spans="1:16" s="245" customFormat="1" ht="20.100000000000001" customHeight="1">
      <c r="A57" s="237">
        <f t="shared" si="0"/>
        <v>35</v>
      </c>
      <c r="B57" s="246">
        <f t="shared" si="2"/>
        <v>16</v>
      </c>
      <c r="C57" s="246" t="str">
        <f>IF(ISNA(VLOOKUP($A57,DSLOP,'DS_THI (AV)'!C$4,0))=FALSE,VLOOKUP($A57,DSLOP,'DS_THI (AV)'!C$4,0),"")</f>
        <v/>
      </c>
      <c r="D57" s="247" t="str">
        <f>IF(ISNA(VLOOKUP($A57,DSLOP,'DS_THI (AV)'!D$4,0))=FALSE,VLOOKUP($A57,DSLOP,'DS_THI (AV)'!D$4,0),"")</f>
        <v/>
      </c>
      <c r="E57" s="248" t="str">
        <f>IF(ISNA(VLOOKUP($A57,DSLOP,'DS_THI (AV)'!E$4,0))=FALSE,VLOOKUP($A57,DSLOP,'DS_THI (AV)'!E$4,0),"")</f>
        <v/>
      </c>
      <c r="F57" s="241" t="str">
        <f>IF(ISNA(VLOOKUP($A57,DSLOP,'DS_THI (AV)'!F$4,0))=FALSE,VLOOKUP($A57,DSLOP,'DS_THI (AV)'!F$4,0),"")</f>
        <v/>
      </c>
      <c r="G57" s="242" t="str">
        <f>IF(ISNA(VLOOKUP($A57,DSLOP,'DS_THI (AV)'!G$4,0))=FALSE,VLOOKUP($A57,DSLOP,'DS_THI (AV)'!G$4,0),"")</f>
        <v/>
      </c>
      <c r="H57" s="249" t="str">
        <f>IF(ISNA(VLOOKUP($A57,DSLOP,'DS_THI (AV)'!H$4,0))=FALSE,VLOOKUP($A57,DSLOP,'DS_THI (AV)'!H$4,0),"")</f>
        <v/>
      </c>
      <c r="I57" s="250"/>
      <c r="J57" s="250"/>
      <c r="K57" s="250"/>
      <c r="L57" s="250"/>
      <c r="M57" s="250"/>
      <c r="N57" s="250"/>
      <c r="O57" s="250"/>
      <c r="P57" s="251" t="str">
        <f>IF($C57&lt;&gt;0,IF(ISNA(VLOOKUP($A57,DSLOP,'DS_THI (AV)'!P$4,0))=FALSE,VLOOKUP($A57,DSLOP,'DS_THI (AV)'!P$4,0),""),"")</f>
        <v/>
      </c>
    </row>
    <row r="58" spans="1:16" s="245" customFormat="1" ht="20.100000000000001" customHeight="1">
      <c r="A58" s="237">
        <f t="shared" si="0"/>
        <v>36</v>
      </c>
      <c r="B58" s="246">
        <f t="shared" si="2"/>
        <v>17</v>
      </c>
      <c r="C58" s="246" t="str">
        <f>IF(ISNA(VLOOKUP($A58,DSLOP,'DS_THI (AV)'!C$4,0))=FALSE,VLOOKUP($A58,DSLOP,'DS_THI (AV)'!C$4,0),"")</f>
        <v/>
      </c>
      <c r="D58" s="247" t="str">
        <f>IF(ISNA(VLOOKUP($A58,DSLOP,'DS_THI (AV)'!D$4,0))=FALSE,VLOOKUP($A58,DSLOP,'DS_THI (AV)'!D$4,0),"")</f>
        <v/>
      </c>
      <c r="E58" s="248" t="str">
        <f>IF(ISNA(VLOOKUP($A58,DSLOP,'DS_THI (AV)'!E$4,0))=FALSE,VLOOKUP($A58,DSLOP,'DS_THI (AV)'!E$4,0),"")</f>
        <v/>
      </c>
      <c r="F58" s="241" t="str">
        <f>IF(ISNA(VLOOKUP($A58,DSLOP,'DS_THI (AV)'!F$4,0))=FALSE,VLOOKUP($A58,DSLOP,'DS_THI (AV)'!F$4,0),"")</f>
        <v/>
      </c>
      <c r="G58" s="242" t="str">
        <f>IF(ISNA(VLOOKUP($A58,DSLOP,'DS_THI (AV)'!G$4,0))=FALSE,VLOOKUP($A58,DSLOP,'DS_THI (AV)'!G$4,0),"")</f>
        <v/>
      </c>
      <c r="H58" s="249" t="str">
        <f>IF(ISNA(VLOOKUP($A58,DSLOP,'DS_THI (AV)'!H$4,0))=FALSE,VLOOKUP($A58,DSLOP,'DS_THI (AV)'!H$4,0),"")</f>
        <v/>
      </c>
      <c r="I58" s="250"/>
      <c r="J58" s="250"/>
      <c r="K58" s="250"/>
      <c r="L58" s="250"/>
      <c r="M58" s="250"/>
      <c r="N58" s="250"/>
      <c r="O58" s="250"/>
      <c r="P58" s="251" t="str">
        <f>IF($C58&lt;&gt;0,IF(ISNA(VLOOKUP($A58,DSLOP,'DS_THI (AV)'!P$4,0))=FALSE,VLOOKUP($A58,DSLOP,'DS_THI (AV)'!P$4,0),""),"")</f>
        <v/>
      </c>
    </row>
    <row r="59" spans="1:16" s="245" customFormat="1" ht="20.100000000000001" customHeight="1">
      <c r="A59" s="237">
        <f t="shared" si="0"/>
        <v>37</v>
      </c>
      <c r="B59" s="246">
        <f t="shared" si="2"/>
        <v>18</v>
      </c>
      <c r="C59" s="246" t="str">
        <f>IF(ISNA(VLOOKUP($A59,DSLOP,'DS_THI (AV)'!C$4,0))=FALSE,VLOOKUP($A59,DSLOP,'DS_THI (AV)'!C$4,0),"")</f>
        <v/>
      </c>
      <c r="D59" s="247" t="str">
        <f>IF(ISNA(VLOOKUP($A59,DSLOP,'DS_THI (AV)'!D$4,0))=FALSE,VLOOKUP($A59,DSLOP,'DS_THI (AV)'!D$4,0),"")</f>
        <v/>
      </c>
      <c r="E59" s="248" t="str">
        <f>IF(ISNA(VLOOKUP($A59,DSLOP,'DS_THI (AV)'!E$4,0))=FALSE,VLOOKUP($A59,DSLOP,'DS_THI (AV)'!E$4,0),"")</f>
        <v/>
      </c>
      <c r="F59" s="241" t="str">
        <f>IF(ISNA(VLOOKUP($A59,DSLOP,'DS_THI (AV)'!F$4,0))=FALSE,VLOOKUP($A59,DSLOP,'DS_THI (AV)'!F$4,0),"")</f>
        <v/>
      </c>
      <c r="G59" s="242" t="str">
        <f>IF(ISNA(VLOOKUP($A59,DSLOP,'DS_THI (AV)'!G$4,0))=FALSE,VLOOKUP($A59,DSLOP,'DS_THI (AV)'!G$4,0),"")</f>
        <v/>
      </c>
      <c r="H59" s="249" t="str">
        <f>IF(ISNA(VLOOKUP($A59,DSLOP,'DS_THI (AV)'!H$4,0))=FALSE,VLOOKUP($A59,DSLOP,'DS_THI (AV)'!H$4,0),"")</f>
        <v/>
      </c>
      <c r="I59" s="250"/>
      <c r="J59" s="250"/>
      <c r="K59" s="250"/>
      <c r="L59" s="250"/>
      <c r="M59" s="250"/>
      <c r="N59" s="250"/>
      <c r="O59" s="250"/>
      <c r="P59" s="251" t="str">
        <f>IF($C59&lt;&gt;0,IF(ISNA(VLOOKUP($A59,DSLOP,'DS_THI (AV)'!P$4,0))=FALSE,VLOOKUP($A59,DSLOP,'DS_THI (AV)'!P$4,0),""),"")</f>
        <v/>
      </c>
    </row>
    <row r="60" spans="1:16" s="245" customFormat="1" ht="20.100000000000001" customHeight="1">
      <c r="A60" s="237">
        <f t="shared" si="0"/>
        <v>38</v>
      </c>
      <c r="B60" s="246">
        <f t="shared" si="2"/>
        <v>19</v>
      </c>
      <c r="C60" s="246" t="str">
        <f>IF(ISNA(VLOOKUP($A60,DSLOP,'DS_THI (AV)'!C$4,0))=FALSE,VLOOKUP($A60,DSLOP,'DS_THI (AV)'!C$4,0),"")</f>
        <v/>
      </c>
      <c r="D60" s="247" t="str">
        <f>IF(ISNA(VLOOKUP($A60,DSLOP,'DS_THI (AV)'!D$4,0))=FALSE,VLOOKUP($A60,DSLOP,'DS_THI (AV)'!D$4,0),"")</f>
        <v/>
      </c>
      <c r="E60" s="248" t="str">
        <f>IF(ISNA(VLOOKUP($A60,DSLOP,'DS_THI (AV)'!E$4,0))=FALSE,VLOOKUP($A60,DSLOP,'DS_THI (AV)'!E$4,0),"")</f>
        <v/>
      </c>
      <c r="F60" s="241" t="str">
        <f>IF(ISNA(VLOOKUP($A60,DSLOP,'DS_THI (AV)'!F$4,0))=FALSE,VLOOKUP($A60,DSLOP,'DS_THI (AV)'!F$4,0),"")</f>
        <v/>
      </c>
      <c r="G60" s="242" t="str">
        <f>IF(ISNA(VLOOKUP($A60,DSLOP,'DS_THI (AV)'!G$4,0))=FALSE,VLOOKUP($A60,DSLOP,'DS_THI (AV)'!G$4,0),"")</f>
        <v/>
      </c>
      <c r="H60" s="249" t="str">
        <f>IF(ISNA(VLOOKUP($A60,DSLOP,'DS_THI (AV)'!H$4,0))=FALSE,VLOOKUP($A60,DSLOP,'DS_THI (AV)'!H$4,0),"")</f>
        <v/>
      </c>
      <c r="I60" s="250"/>
      <c r="J60" s="250"/>
      <c r="K60" s="250"/>
      <c r="L60" s="250"/>
      <c r="M60" s="250"/>
      <c r="N60" s="250"/>
      <c r="O60" s="250"/>
      <c r="P60" s="251" t="str">
        <f>IF($C60&lt;&gt;0,IF(ISNA(VLOOKUP($A60,DSLOP,'DS_THI (AV)'!P$4,0))=FALSE,VLOOKUP($A60,DSLOP,'DS_THI (AV)'!P$4,0),""),"")</f>
        <v/>
      </c>
    </row>
    <row r="61" spans="1:16" s="245" customFormat="1" ht="20.100000000000001" customHeight="1">
      <c r="A61" s="237" t="str">
        <f t="shared" si="0"/>
        <v/>
      </c>
      <c r="B61" s="246">
        <f t="shared" si="2"/>
        <v>20</v>
      </c>
      <c r="C61" s="246" t="str">
        <f>IF(ISNA(VLOOKUP($A61,DSLOP,'DS_THI (AV)'!C$4,0))=FALSE,VLOOKUP($A61,DSLOP,'DS_THI (AV)'!C$4,0),"")</f>
        <v/>
      </c>
      <c r="D61" s="247" t="str">
        <f>IF(ISNA(VLOOKUP($A61,DSLOP,'DS_THI (AV)'!D$4,0))=FALSE,VLOOKUP($A61,DSLOP,'DS_THI (AV)'!D$4,0),"")</f>
        <v/>
      </c>
      <c r="E61" s="248" t="str">
        <f>IF(ISNA(VLOOKUP($A61,DSLOP,'DS_THI (AV)'!E$4,0))=FALSE,VLOOKUP($A61,DSLOP,'DS_THI (AV)'!E$4,0),"")</f>
        <v/>
      </c>
      <c r="F61" s="241" t="str">
        <f>IF(ISNA(VLOOKUP($A61,DSLOP,'DS_THI (AV)'!F$4,0))=FALSE,VLOOKUP($A61,DSLOP,'DS_THI (AV)'!F$4,0),"")</f>
        <v/>
      </c>
      <c r="G61" s="242" t="str">
        <f>IF(ISNA(VLOOKUP($A61,DSLOP,'DS_THI (AV)'!G$4,0))=FALSE,VLOOKUP($A61,DSLOP,'DS_THI (AV)'!G$4,0),"")</f>
        <v/>
      </c>
      <c r="H61" s="249" t="str">
        <f>IF(ISNA(VLOOKUP($A61,DSLOP,'DS_THI (AV)'!H$4,0))=FALSE,VLOOKUP($A61,DSLOP,'DS_THI (AV)'!H$4,0),"")</f>
        <v/>
      </c>
      <c r="I61" s="250"/>
      <c r="J61" s="250"/>
      <c r="K61" s="250"/>
      <c r="L61" s="250"/>
      <c r="M61" s="250"/>
      <c r="N61" s="250"/>
      <c r="O61" s="250"/>
      <c r="P61" s="251" t="str">
        <f>IF($C61&lt;&gt;0,IF(ISNA(VLOOKUP($A61,DSLOP,'DS_THI (AV)'!P$4,0))=FALSE,VLOOKUP($A61,DSLOP,'DS_THI (AV)'!P$4,0),""),"")</f>
        <v/>
      </c>
    </row>
    <row r="62" spans="1:16" s="245" customFormat="1" ht="20.100000000000001" customHeight="1">
      <c r="A62" s="237" t="str">
        <f t="shared" si="0"/>
        <v/>
      </c>
      <c r="B62" s="246">
        <f t="shared" si="2"/>
        <v>21</v>
      </c>
      <c r="C62" s="246" t="str">
        <f>IF(ISNA(VLOOKUP($A62,DSLOP,'DS_THI (AV)'!C$4,0))=FALSE,VLOOKUP($A62,DSLOP,'DS_THI (AV)'!C$4,0),"")</f>
        <v/>
      </c>
      <c r="D62" s="247" t="str">
        <f>IF(ISNA(VLOOKUP($A62,DSLOP,'DS_THI (AV)'!D$4,0))=FALSE,VLOOKUP($A62,DSLOP,'DS_THI (AV)'!D$4,0),"")</f>
        <v/>
      </c>
      <c r="E62" s="248" t="str">
        <f>IF(ISNA(VLOOKUP($A62,DSLOP,'DS_THI (AV)'!E$4,0))=FALSE,VLOOKUP($A62,DSLOP,'DS_THI (AV)'!E$4,0),"")</f>
        <v/>
      </c>
      <c r="F62" s="241" t="str">
        <f>IF(ISNA(VLOOKUP($A62,DSLOP,'DS_THI (AV)'!F$4,0))=FALSE,VLOOKUP($A62,DSLOP,'DS_THI (AV)'!F$4,0),"")</f>
        <v/>
      </c>
      <c r="G62" s="242" t="str">
        <f>IF(ISNA(VLOOKUP($A62,DSLOP,'DS_THI (AV)'!G$4,0))=FALSE,VLOOKUP($A62,DSLOP,'DS_THI (AV)'!G$4,0),"")</f>
        <v/>
      </c>
      <c r="H62" s="249" t="str">
        <f>IF(ISNA(VLOOKUP($A62,DSLOP,'DS_THI (AV)'!H$4,0))=FALSE,VLOOKUP($A62,DSLOP,'DS_THI (AV)'!H$4,0),"")</f>
        <v/>
      </c>
      <c r="I62" s="250"/>
      <c r="J62" s="250"/>
      <c r="K62" s="250"/>
      <c r="L62" s="250"/>
      <c r="M62" s="250"/>
      <c r="N62" s="250"/>
      <c r="O62" s="250"/>
      <c r="P62" s="251" t="str">
        <f>IF($C62&lt;&gt;0,IF(ISNA(VLOOKUP($A62,DSLOP,'DS_THI (AV)'!P$4,0))=FALSE,VLOOKUP($A62,DSLOP,'DS_THI (AV)'!P$4,0),""),"")</f>
        <v/>
      </c>
    </row>
    <row r="63" spans="1:16" s="245" customFormat="1" ht="20.100000000000001" customHeight="1">
      <c r="A63" s="237" t="str">
        <f t="shared" si="0"/>
        <v/>
      </c>
      <c r="B63" s="246">
        <f t="shared" si="2"/>
        <v>22</v>
      </c>
      <c r="C63" s="246" t="str">
        <f>IF(ISNA(VLOOKUP($A63,DSLOP,'DS_THI (AV)'!C$4,0))=FALSE,VLOOKUP($A63,DSLOP,'DS_THI (AV)'!C$4,0),"")</f>
        <v/>
      </c>
      <c r="D63" s="247" t="str">
        <f>IF(ISNA(VLOOKUP($A63,DSLOP,'DS_THI (AV)'!D$4,0))=FALSE,VLOOKUP($A63,DSLOP,'DS_THI (AV)'!D$4,0),"")</f>
        <v/>
      </c>
      <c r="E63" s="248" t="str">
        <f>IF(ISNA(VLOOKUP($A63,DSLOP,'DS_THI (AV)'!E$4,0))=FALSE,VLOOKUP($A63,DSLOP,'DS_THI (AV)'!E$4,0),"")</f>
        <v/>
      </c>
      <c r="F63" s="241" t="str">
        <f>IF(ISNA(VLOOKUP($A63,DSLOP,'DS_THI (AV)'!F$4,0))=FALSE,VLOOKUP($A63,DSLOP,'DS_THI (AV)'!F$4,0),"")</f>
        <v/>
      </c>
      <c r="G63" s="242" t="str">
        <f>IF(ISNA(VLOOKUP($A63,DSLOP,'DS_THI (AV)'!G$4,0))=FALSE,VLOOKUP($A63,DSLOP,'DS_THI (AV)'!G$4,0),"")</f>
        <v/>
      </c>
      <c r="H63" s="249" t="str">
        <f>IF(ISNA(VLOOKUP($A63,DSLOP,'DS_THI (AV)'!H$4,0))=FALSE,VLOOKUP($A63,DSLOP,'DS_THI (AV)'!H$4,0),"")</f>
        <v/>
      </c>
      <c r="I63" s="250"/>
      <c r="J63" s="250"/>
      <c r="K63" s="250"/>
      <c r="L63" s="250"/>
      <c r="M63" s="250"/>
      <c r="N63" s="250"/>
      <c r="O63" s="250"/>
      <c r="P63" s="251" t="str">
        <f>IF($C63&lt;&gt;0,IF(ISNA(VLOOKUP($A63,DSLOP,'DS_THI (AV)'!P$4,0))=FALSE,VLOOKUP($A63,DSLOP,'DS_THI (AV)'!P$4,0),""),"")</f>
        <v/>
      </c>
    </row>
    <row r="64" spans="1:16" s="245" customFormat="1" ht="20.100000000000001" customHeight="1">
      <c r="A64" s="237" t="str">
        <f t="shared" si="0"/>
        <v/>
      </c>
      <c r="B64" s="246">
        <f t="shared" si="2"/>
        <v>23</v>
      </c>
      <c r="C64" s="246" t="str">
        <f>IF(ISNA(VLOOKUP($A64,DSLOP,'DS_THI (AV)'!C$4,0))=FALSE,VLOOKUP($A64,DSLOP,'DS_THI (AV)'!C$4,0),"")</f>
        <v/>
      </c>
      <c r="D64" s="247" t="str">
        <f>IF(ISNA(VLOOKUP($A64,DSLOP,'DS_THI (AV)'!D$4,0))=FALSE,VLOOKUP($A64,DSLOP,'DS_THI (AV)'!D$4,0),"")</f>
        <v/>
      </c>
      <c r="E64" s="248" t="str">
        <f>IF(ISNA(VLOOKUP($A64,DSLOP,'DS_THI (AV)'!E$4,0))=FALSE,VLOOKUP($A64,DSLOP,'DS_THI (AV)'!E$4,0),"")</f>
        <v/>
      </c>
      <c r="F64" s="241" t="str">
        <f>IF(ISNA(VLOOKUP($A64,DSLOP,'DS_THI (AV)'!F$4,0))=FALSE,VLOOKUP($A64,DSLOP,'DS_THI (AV)'!F$4,0),"")</f>
        <v/>
      </c>
      <c r="G64" s="242" t="str">
        <f>IF(ISNA(VLOOKUP($A64,DSLOP,'DS_THI (AV)'!G$4,0))=FALSE,VLOOKUP($A64,DSLOP,'DS_THI (AV)'!G$4,0),"")</f>
        <v/>
      </c>
      <c r="H64" s="249" t="str">
        <f>IF(ISNA(VLOOKUP($A64,DSLOP,'DS_THI (AV)'!H$4,0))=FALSE,VLOOKUP($A64,DSLOP,'DS_THI (AV)'!H$4,0),"")</f>
        <v/>
      </c>
      <c r="I64" s="250"/>
      <c r="J64" s="250"/>
      <c r="K64" s="250"/>
      <c r="L64" s="250"/>
      <c r="M64" s="250"/>
      <c r="N64" s="250"/>
      <c r="O64" s="250"/>
      <c r="P64" s="251" t="str">
        <f>IF($C64&lt;&gt;0,IF(ISNA(VLOOKUP($A64,DSLOP,'DS_THI (AV)'!P$4,0))=FALSE,VLOOKUP($A64,DSLOP,'DS_THI (AV)'!P$4,0),""),"")</f>
        <v/>
      </c>
    </row>
    <row r="65" spans="1:20" s="245" customFormat="1" ht="20.100000000000001" customHeight="1">
      <c r="A65" s="237" t="str">
        <f t="shared" si="0"/>
        <v/>
      </c>
      <c r="B65" s="246">
        <f t="shared" si="2"/>
        <v>24</v>
      </c>
      <c r="C65" s="246" t="str">
        <f>IF(ISNA(VLOOKUP($A65,DSLOP,'DS_THI (AV)'!C$4,0))=FALSE,VLOOKUP($A65,DSLOP,'DS_THI (AV)'!C$4,0),"")</f>
        <v/>
      </c>
      <c r="D65" s="247" t="str">
        <f>IF(ISNA(VLOOKUP($A65,DSLOP,'DS_THI (AV)'!D$4,0))=FALSE,VLOOKUP($A65,DSLOP,'DS_THI (AV)'!D$4,0),"")</f>
        <v/>
      </c>
      <c r="E65" s="248" t="str">
        <f>IF(ISNA(VLOOKUP($A65,DSLOP,'DS_THI (AV)'!E$4,0))=FALSE,VLOOKUP($A65,DSLOP,'DS_THI (AV)'!E$4,0),"")</f>
        <v/>
      </c>
      <c r="F65" s="241" t="str">
        <f>IF(ISNA(VLOOKUP($A65,DSLOP,'DS_THI (AV)'!F$4,0))=FALSE,VLOOKUP($A65,DSLOP,'DS_THI (AV)'!F$4,0),"")</f>
        <v/>
      </c>
      <c r="G65" s="242" t="str">
        <f>IF(ISNA(VLOOKUP($A65,DSLOP,'DS_THI (AV)'!G$4,0))=FALSE,VLOOKUP($A65,DSLOP,'DS_THI (AV)'!G$4,0),"")</f>
        <v/>
      </c>
      <c r="H65" s="249" t="str">
        <f>IF(ISNA(VLOOKUP($A65,DSLOP,'DS_THI (AV)'!H$4,0))=FALSE,VLOOKUP($A65,DSLOP,'DS_THI (AV)'!H$4,0),"")</f>
        <v/>
      </c>
      <c r="I65" s="250"/>
      <c r="J65" s="250"/>
      <c r="K65" s="250"/>
      <c r="L65" s="250"/>
      <c r="M65" s="250"/>
      <c r="N65" s="250"/>
      <c r="O65" s="250"/>
      <c r="P65" s="251" t="str">
        <f>IF($C65&lt;&gt;0,IF(ISNA(VLOOKUP($A65,DSLOP,'DS_THI (AV)'!P$4,0))=FALSE,VLOOKUP($A65,DSLOP,'DS_THI (AV)'!P$4,0),""),"")</f>
        <v/>
      </c>
    </row>
    <row r="66" spans="1:20" s="245" customFormat="1" ht="20.100000000000001" customHeight="1">
      <c r="A66" s="237" t="str">
        <f t="shared" si="0"/>
        <v/>
      </c>
      <c r="B66" s="246">
        <f t="shared" si="2"/>
        <v>25</v>
      </c>
      <c r="C66" s="246" t="str">
        <f>IF(ISNA(VLOOKUP($A66,DSLOP,'DS_THI (AV)'!C$4,0))=FALSE,VLOOKUP($A66,DSLOP,'DS_THI (AV)'!C$4,0),"")</f>
        <v/>
      </c>
      <c r="D66" s="247" t="str">
        <f>IF(ISNA(VLOOKUP($A66,DSLOP,'DS_THI (AV)'!D$4,0))=FALSE,VLOOKUP($A66,DSLOP,'DS_THI (AV)'!D$4,0),"")</f>
        <v/>
      </c>
      <c r="E66" s="248" t="str">
        <f>IF(ISNA(VLOOKUP($A66,DSLOP,'DS_THI (AV)'!E$4,0))=FALSE,VLOOKUP($A66,DSLOP,'DS_THI (AV)'!E$4,0),"")</f>
        <v/>
      </c>
      <c r="F66" s="241" t="str">
        <f>IF(ISNA(VLOOKUP($A66,DSLOP,'DS_THI (AV)'!F$4,0))=FALSE,VLOOKUP($A66,DSLOP,'DS_THI (AV)'!F$4,0),"")</f>
        <v/>
      </c>
      <c r="G66" s="242" t="str">
        <f>IF(ISNA(VLOOKUP($A66,DSLOP,'DS_THI (AV)'!G$4,0))=FALSE,VLOOKUP($A66,DSLOP,'DS_THI (AV)'!G$4,0),"")</f>
        <v/>
      </c>
      <c r="H66" s="249" t="str">
        <f>IF(ISNA(VLOOKUP($A66,DSLOP,'DS_THI (AV)'!H$4,0))=FALSE,VLOOKUP($A66,DSLOP,'DS_THI (AV)'!H$4,0),"")</f>
        <v/>
      </c>
      <c r="I66" s="250"/>
      <c r="J66" s="250"/>
      <c r="K66" s="250"/>
      <c r="L66" s="250"/>
      <c r="M66" s="250"/>
      <c r="N66" s="250"/>
      <c r="O66" s="250"/>
      <c r="P66" s="251" t="str">
        <f>IF($C66&lt;&gt;0,IF(ISNA(VLOOKUP($A66,DSLOP,'DS_THI (AV)'!P$4,0))=FALSE,VLOOKUP($A66,DSLOP,'DS_THI (AV)'!P$4,0),""),"")</f>
        <v/>
      </c>
    </row>
    <row r="67" spans="1:20" s="245" customFormat="1" ht="20.100000000000001" customHeight="1">
      <c r="A67" s="237" t="str">
        <f t="shared" si="0"/>
        <v/>
      </c>
      <c r="B67" s="246">
        <f t="shared" si="2"/>
        <v>26</v>
      </c>
      <c r="C67" s="246" t="str">
        <f>IF(ISNA(VLOOKUP($A67,DSLOP,'DS_THI (AV)'!C$4,0))=FALSE,VLOOKUP($A67,DSLOP,'DS_THI (AV)'!C$4,0),"")</f>
        <v/>
      </c>
      <c r="D67" s="247" t="str">
        <f>IF(ISNA(VLOOKUP($A67,DSLOP,'DS_THI (AV)'!D$4,0))=FALSE,VLOOKUP($A67,DSLOP,'DS_THI (AV)'!D$4,0),"")</f>
        <v/>
      </c>
      <c r="E67" s="248" t="str">
        <f>IF(ISNA(VLOOKUP($A67,DSLOP,'DS_THI (AV)'!E$4,0))=FALSE,VLOOKUP($A67,DSLOP,'DS_THI (AV)'!E$4,0),"")</f>
        <v/>
      </c>
      <c r="F67" s="241" t="str">
        <f>IF(ISNA(VLOOKUP($A67,DSLOP,'DS_THI (AV)'!F$4,0))=FALSE,VLOOKUP($A67,DSLOP,'DS_THI (AV)'!F$4,0),"")</f>
        <v/>
      </c>
      <c r="G67" s="242" t="str">
        <f>IF(ISNA(VLOOKUP($A67,DSLOP,'DS_THI (AV)'!G$4,0))=FALSE,VLOOKUP($A67,DSLOP,'DS_THI (AV)'!G$4,0),"")</f>
        <v/>
      </c>
      <c r="H67" s="249" t="str">
        <f>IF(ISNA(VLOOKUP($A67,DSLOP,'DS_THI (AV)'!H$4,0))=FALSE,VLOOKUP($A67,DSLOP,'DS_THI (AV)'!H$4,0),"")</f>
        <v/>
      </c>
      <c r="I67" s="250"/>
      <c r="J67" s="250"/>
      <c r="K67" s="250"/>
      <c r="L67" s="250"/>
      <c r="M67" s="250"/>
      <c r="N67" s="250"/>
      <c r="O67" s="250"/>
      <c r="P67" s="251" t="str">
        <f>IF($C67&lt;&gt;0,IF(ISNA(VLOOKUP($A67,DSLOP,'DS_THI (AV)'!P$4,0))=FALSE,VLOOKUP($A67,DSLOP,'DS_THI (AV)'!P$4,0),""),"")</f>
        <v/>
      </c>
    </row>
    <row r="68" spans="1:20" s="245" customFormat="1" ht="20.100000000000001" customHeight="1">
      <c r="A68" s="237" t="str">
        <f t="shared" si="0"/>
        <v/>
      </c>
      <c r="B68" s="246">
        <f t="shared" si="2"/>
        <v>27</v>
      </c>
      <c r="C68" s="246" t="str">
        <f>IF(ISNA(VLOOKUP($A68,DSLOP,'DS_THI (AV)'!C$4,0))=FALSE,VLOOKUP($A68,DSLOP,'DS_THI (AV)'!C$4,0),"")</f>
        <v/>
      </c>
      <c r="D68" s="247" t="str">
        <f>IF(ISNA(VLOOKUP($A68,DSLOP,'DS_THI (AV)'!D$4,0))=FALSE,VLOOKUP($A68,DSLOP,'DS_THI (AV)'!D$4,0),"")</f>
        <v/>
      </c>
      <c r="E68" s="248" t="str">
        <f>IF(ISNA(VLOOKUP($A68,DSLOP,'DS_THI (AV)'!E$4,0))=FALSE,VLOOKUP($A68,DSLOP,'DS_THI (AV)'!E$4,0),"")</f>
        <v/>
      </c>
      <c r="F68" s="241" t="str">
        <f>IF(ISNA(VLOOKUP($A68,DSLOP,'DS_THI (AV)'!F$4,0))=FALSE,VLOOKUP($A68,DSLOP,'DS_THI (AV)'!F$4,0),"")</f>
        <v/>
      </c>
      <c r="G68" s="242" t="str">
        <f>IF(ISNA(VLOOKUP($A68,DSLOP,'DS_THI (AV)'!G$4,0))=FALSE,VLOOKUP($A68,DSLOP,'DS_THI (AV)'!G$4,0),"")</f>
        <v/>
      </c>
      <c r="H68" s="249" t="str">
        <f>IF(ISNA(VLOOKUP($A68,DSLOP,'DS_THI (AV)'!H$4,0))=FALSE,VLOOKUP($A68,DSLOP,'DS_THI (AV)'!H$4,0),"")</f>
        <v/>
      </c>
      <c r="I68" s="250"/>
      <c r="J68" s="250"/>
      <c r="K68" s="250"/>
      <c r="L68" s="250"/>
      <c r="M68" s="250"/>
      <c r="N68" s="250"/>
      <c r="O68" s="250"/>
      <c r="P68" s="251" t="str">
        <f>IF($C68&lt;&gt;0,IF(ISNA(VLOOKUP($A68,DSLOP,'DS_THI (AV)'!P$4,0))=FALSE,VLOOKUP($A68,DSLOP,'DS_THI (AV)'!P$4,0),""),"")</f>
        <v/>
      </c>
    </row>
    <row r="69" spans="1:20" s="245" customFormat="1" ht="20.100000000000001" customHeight="1">
      <c r="A69" s="237" t="str">
        <f t="shared" si="0"/>
        <v/>
      </c>
      <c r="B69" s="246">
        <f t="shared" si="2"/>
        <v>28</v>
      </c>
      <c r="C69" s="246" t="str">
        <f>IF(ISNA(VLOOKUP($A69,DSLOP,'DS_THI (AV)'!C$4,0))=FALSE,VLOOKUP($A69,DSLOP,'DS_THI (AV)'!C$4,0),"")</f>
        <v/>
      </c>
      <c r="D69" s="247" t="str">
        <f>IF(ISNA(VLOOKUP($A69,DSLOP,'DS_THI (AV)'!D$4,0))=FALSE,VLOOKUP($A69,DSLOP,'DS_THI (AV)'!D$4,0),"")</f>
        <v/>
      </c>
      <c r="E69" s="248" t="str">
        <f>IF(ISNA(VLOOKUP($A69,DSLOP,'DS_THI (AV)'!E$4,0))=FALSE,VLOOKUP($A69,DSLOP,'DS_THI (AV)'!E$4,0),"")</f>
        <v/>
      </c>
      <c r="F69" s="241" t="str">
        <f>IF(ISNA(VLOOKUP($A69,DSLOP,'DS_THI (AV)'!F$4,0))=FALSE,VLOOKUP($A69,DSLOP,'DS_THI (AV)'!F$4,0),"")</f>
        <v/>
      </c>
      <c r="G69" s="242" t="str">
        <f>IF(ISNA(VLOOKUP($A69,DSLOP,'DS_THI (AV)'!G$4,0))=FALSE,VLOOKUP($A69,DSLOP,'DS_THI (AV)'!G$4,0),"")</f>
        <v/>
      </c>
      <c r="H69" s="249" t="str">
        <f>IF(ISNA(VLOOKUP($A69,DSLOP,'DS_THI (AV)'!H$4,0))=FALSE,VLOOKUP($A69,DSLOP,'DS_THI (AV)'!H$4,0),"")</f>
        <v/>
      </c>
      <c r="I69" s="250"/>
      <c r="J69" s="250"/>
      <c r="K69" s="250"/>
      <c r="L69" s="250"/>
      <c r="M69" s="250"/>
      <c r="N69" s="250"/>
      <c r="O69" s="250"/>
      <c r="P69" s="251" t="str">
        <f>IF($C69&lt;&gt;0,IF(ISNA(VLOOKUP($A69,DSLOP,'DS_THI (AV)'!P$4,0))=FALSE,VLOOKUP($A69,DSLOP,'DS_THI (AV)'!P$4,0),""),"")</f>
        <v/>
      </c>
    </row>
    <row r="70" spans="1:20" s="245" customFormat="1" ht="20.100000000000001" customHeight="1">
      <c r="A70" s="237" t="str">
        <f t="shared" si="0"/>
        <v/>
      </c>
      <c r="B70" s="246">
        <f t="shared" si="2"/>
        <v>29</v>
      </c>
      <c r="C70" s="246" t="str">
        <f>IF(ISNA(VLOOKUP($A70,DSLOP,'DS_THI (AV)'!C$4,0))=FALSE,VLOOKUP($A70,DSLOP,'DS_THI (AV)'!C$4,0),"")</f>
        <v/>
      </c>
      <c r="D70" s="247" t="str">
        <f>IF(ISNA(VLOOKUP($A70,DSLOP,'DS_THI (AV)'!D$4,0))=FALSE,VLOOKUP($A70,DSLOP,'DS_THI (AV)'!D$4,0),"")</f>
        <v/>
      </c>
      <c r="E70" s="248" t="str">
        <f>IF(ISNA(VLOOKUP($A70,DSLOP,'DS_THI (AV)'!E$4,0))=FALSE,VLOOKUP($A70,DSLOP,'DS_THI (AV)'!E$4,0),"")</f>
        <v/>
      </c>
      <c r="F70" s="241" t="str">
        <f>IF(ISNA(VLOOKUP($A70,DSLOP,'DS_THI (AV)'!F$4,0))=FALSE,VLOOKUP($A70,DSLOP,'DS_THI (AV)'!F$4,0),"")</f>
        <v/>
      </c>
      <c r="G70" s="242" t="str">
        <f>IF(ISNA(VLOOKUP($A70,DSLOP,'DS_THI (AV)'!G$4,0))=FALSE,VLOOKUP($A70,DSLOP,'DS_THI (AV)'!G$4,0),"")</f>
        <v/>
      </c>
      <c r="H70" s="249" t="str">
        <f>IF(ISNA(VLOOKUP($A70,DSLOP,'DS_THI (AV)'!H$4,0))=FALSE,VLOOKUP($A70,DSLOP,'DS_THI (AV)'!H$4,0),"")</f>
        <v/>
      </c>
      <c r="I70" s="250"/>
      <c r="J70" s="250"/>
      <c r="K70" s="250"/>
      <c r="L70" s="250"/>
      <c r="M70" s="250"/>
      <c r="N70" s="250"/>
      <c r="O70" s="250"/>
      <c r="P70" s="251" t="str">
        <f>IF($C70&lt;&gt;0,IF(ISNA(VLOOKUP($A70,DSLOP,'DS_THI (AV)'!P$4,0))=FALSE,VLOOKUP($A70,DSLOP,'DS_THI (AV)'!P$4,0),""),"")</f>
        <v/>
      </c>
    </row>
    <row r="71" spans="1:20" s="245" customFormat="1" ht="20.100000000000001" customHeight="1">
      <c r="A71" s="237" t="str">
        <f t="shared" ref="A71:A132" si="3">IF(ISNUMBER(Q71),Q71+1,IF(B71&lt;=$R$3,A70+1,""))</f>
        <v/>
      </c>
      <c r="B71" s="246">
        <f t="shared" si="2"/>
        <v>30</v>
      </c>
      <c r="C71" s="246" t="str">
        <f>IF(ISNA(VLOOKUP($A71,DSLOP,'DS_THI (AV)'!C$4,0))=FALSE,VLOOKUP($A71,DSLOP,'DS_THI (AV)'!C$4,0),"")</f>
        <v/>
      </c>
      <c r="D71" s="247" t="str">
        <f>IF(ISNA(VLOOKUP($A71,DSLOP,'DS_THI (AV)'!D$4,0))=FALSE,VLOOKUP($A71,DSLOP,'DS_THI (AV)'!D$4,0),"")</f>
        <v/>
      </c>
      <c r="E71" s="248" t="str">
        <f>IF(ISNA(VLOOKUP($A71,DSLOP,'DS_THI (AV)'!E$4,0))=FALSE,VLOOKUP($A71,DSLOP,'DS_THI (AV)'!E$4,0),"")</f>
        <v/>
      </c>
      <c r="F71" s="241" t="str">
        <f>IF(ISNA(VLOOKUP($A71,DSLOP,'DS_THI (AV)'!F$4,0))=FALSE,VLOOKUP($A71,DSLOP,'DS_THI (AV)'!F$4,0),"")</f>
        <v/>
      </c>
      <c r="G71" s="242" t="str">
        <f>IF(ISNA(VLOOKUP($A71,DSLOP,'DS_THI (AV)'!G$4,0))=FALSE,VLOOKUP($A71,DSLOP,'DS_THI (AV)'!G$4,0),"")</f>
        <v/>
      </c>
      <c r="H71" s="249" t="str">
        <f>IF(ISNA(VLOOKUP($A71,DSLOP,'DS_THI (AV)'!H$4,0))=FALSE,VLOOKUP($A71,DSLOP,'DS_THI (AV)'!H$4,0),"")</f>
        <v/>
      </c>
      <c r="I71" s="250"/>
      <c r="J71" s="250"/>
      <c r="K71" s="250"/>
      <c r="L71" s="250"/>
      <c r="M71" s="250"/>
      <c r="N71" s="250"/>
      <c r="O71" s="250"/>
      <c r="P71" s="251" t="str">
        <f>IF($C71&lt;&gt;0,IF(ISNA(VLOOKUP($A71,DSLOP,'DS_THI (AV)'!P$4,0))=FALSE,VLOOKUP($A71,DSLOP,'DS_THI (AV)'!P$4,0),""),"")</f>
        <v/>
      </c>
    </row>
    <row r="72" spans="1:20" s="245" customFormat="1" ht="20.100000000000001" customHeight="1">
      <c r="A72" s="237" t="str">
        <f t="shared" si="3"/>
        <v/>
      </c>
      <c r="B72" s="246">
        <f t="shared" si="2"/>
        <v>31</v>
      </c>
      <c r="C72" s="246" t="str">
        <f>IF(ISNA(VLOOKUP($A72,DSLOP,'DS_THI (AV)'!C$4,0))=FALSE,VLOOKUP($A72,DSLOP,'DS_THI (AV)'!C$4,0),"")</f>
        <v/>
      </c>
      <c r="D72" s="247" t="str">
        <f>IF(ISNA(VLOOKUP($A72,DSLOP,'DS_THI (AV)'!D$4,0))=FALSE,VLOOKUP($A72,DSLOP,'DS_THI (AV)'!D$4,0),"")</f>
        <v/>
      </c>
      <c r="E72" s="248" t="str">
        <f>IF(ISNA(VLOOKUP($A72,DSLOP,'DS_THI (AV)'!E$4,0))=FALSE,VLOOKUP($A72,DSLOP,'DS_THI (AV)'!E$4,0),"")</f>
        <v/>
      </c>
      <c r="F72" s="241" t="str">
        <f>IF(ISNA(VLOOKUP($A72,DSLOP,'DS_THI (AV)'!F$4,0))=FALSE,VLOOKUP($A72,DSLOP,'DS_THI (AV)'!F$4,0),"")</f>
        <v/>
      </c>
      <c r="G72" s="242" t="str">
        <f>IF(ISNA(VLOOKUP($A72,DSLOP,'DS_THI (AV)'!G$4,0))=FALSE,VLOOKUP($A72,DSLOP,'DS_THI (AV)'!G$4,0),"")</f>
        <v/>
      </c>
      <c r="H72" s="249" t="str">
        <f>IF(ISNA(VLOOKUP($A72,DSLOP,'DS_THI (AV)'!H$4,0))=FALSE,VLOOKUP($A72,DSLOP,'DS_THI (AV)'!H$4,0),"")</f>
        <v/>
      </c>
      <c r="I72" s="250"/>
      <c r="J72" s="250"/>
      <c r="K72" s="250"/>
      <c r="L72" s="250"/>
      <c r="M72" s="250"/>
      <c r="N72" s="250"/>
      <c r="O72" s="250"/>
      <c r="P72" s="251" t="str">
        <f>IF($C72&lt;&gt;0,IF(ISNA(VLOOKUP($A72,DSLOP,'DS_THI (AV)'!P$4,0))=FALSE,VLOOKUP($A72,DSLOP,'DS_THI (AV)'!P$4,0),""),"")</f>
        <v/>
      </c>
    </row>
    <row r="73" spans="1:20" ht="22.5" customHeight="1">
      <c r="A73" s="237" t="str">
        <f>IF(ISNUMBER(Q73),Q73+1,IF(B73&lt;=$R$3,#REF!+1,""))</f>
        <v/>
      </c>
      <c r="B73" s="228" t="str">
        <f>DSSV!$A$4 &amp; " - Phòng : "&amp;R73&amp;" * "&amp;DSSV!$E$3</f>
        <v>Thời gian : 7h30 ngày 26/11/2017 - Phòng : 1003 * 254 Nguyễn Văn Linh</v>
      </c>
      <c r="C73" s="229"/>
      <c r="D73" s="230"/>
      <c r="E73" s="231"/>
      <c r="F73" s="231"/>
      <c r="G73" s="229"/>
      <c r="H73" s="229"/>
      <c r="I73" s="232"/>
      <c r="J73" s="229"/>
      <c r="K73" s="229"/>
      <c r="L73" s="229"/>
      <c r="M73" s="229"/>
      <c r="N73" s="229"/>
      <c r="O73" s="229"/>
      <c r="P73" s="219" t="str">
        <f>"Lần thi : "&amp;DSSV!$R$4</f>
        <v>Lần thi : 1</v>
      </c>
      <c r="R73" s="233" t="str">
        <f>IF(ISERROR(FIND("-",SUBSTITUTE(T73,R39&amp;"-","",1))),T73,LEFT(SUBSTITUTE(T73,R39&amp;"-","",1),FIND("-",SUBSTITUTE(T73,R39&amp;"-","",1))-1))</f>
        <v>1003</v>
      </c>
      <c r="S73" s="233" t="s">
        <v>156</v>
      </c>
      <c r="T73" s="233" t="str">
        <f>SUBSTITUTE(T39,R39&amp;"-","",1)</f>
        <v>1003</v>
      </c>
    </row>
    <row r="74" spans="1:20" s="235" customFormat="1" ht="31.5" customHeight="1">
      <c r="A74" s="237" t="str">
        <f t="shared" si="3"/>
        <v/>
      </c>
      <c r="B74" s="342" t="s">
        <v>0</v>
      </c>
      <c r="C74" s="341" t="s">
        <v>250</v>
      </c>
      <c r="D74" s="343" t="s">
        <v>152</v>
      </c>
      <c r="E74" s="344"/>
      <c r="F74" s="341" t="s">
        <v>246</v>
      </c>
      <c r="G74" s="341" t="s">
        <v>249</v>
      </c>
      <c r="H74" s="341" t="s">
        <v>16</v>
      </c>
      <c r="I74" s="347" t="s">
        <v>289</v>
      </c>
      <c r="J74" s="347"/>
      <c r="K74" s="347"/>
      <c r="L74" s="347"/>
      <c r="M74" s="348" t="s">
        <v>290</v>
      </c>
      <c r="N74" s="349"/>
      <c r="O74" s="350"/>
      <c r="P74" s="341" t="s">
        <v>18</v>
      </c>
    </row>
    <row r="75" spans="1:20" s="235" customFormat="1" ht="32.25" customHeight="1">
      <c r="A75" s="237" t="e">
        <f t="shared" si="3"/>
        <v>#VALUE!</v>
      </c>
      <c r="B75" s="342"/>
      <c r="C75" s="342"/>
      <c r="D75" s="345"/>
      <c r="E75" s="346"/>
      <c r="F75" s="342"/>
      <c r="G75" s="342"/>
      <c r="H75" s="342"/>
      <c r="I75" s="236" t="s">
        <v>24</v>
      </c>
      <c r="J75" s="236" t="s">
        <v>25</v>
      </c>
      <c r="K75" s="236"/>
      <c r="L75" s="236" t="s">
        <v>291</v>
      </c>
      <c r="M75" s="236" t="s">
        <v>25</v>
      </c>
      <c r="N75" s="236"/>
      <c r="O75" s="236" t="s">
        <v>291</v>
      </c>
      <c r="P75" s="341"/>
    </row>
    <row r="76" spans="1:20" s="245" customFormat="1" ht="20.100000000000001" customHeight="1">
      <c r="A76" s="237">
        <f t="shared" si="3"/>
        <v>39</v>
      </c>
      <c r="B76" s="238">
        <v>1</v>
      </c>
      <c r="C76" s="238" t="str">
        <f>IF(ISNA(VLOOKUP($A76,DSLOP,'DS_THI (AV)'!C$4,0))=FALSE,VLOOKUP($A76,DSLOP,'DS_THI (AV)'!C$4,0),"")</f>
        <v/>
      </c>
      <c r="D76" s="239" t="str">
        <f>IF(ISNA(VLOOKUP($A76,DSLOP,'DS_THI (AV)'!D$4,0))=FALSE,VLOOKUP($A76,DSLOP,'DS_THI (AV)'!D$4,0),"")</f>
        <v/>
      </c>
      <c r="E76" s="240" t="str">
        <f>IF(ISNA(VLOOKUP($A76,DSLOP,'DS_THI (AV)'!E$4,0))=FALSE,VLOOKUP($A76,DSLOP,'DS_THI (AV)'!E$4,0),"")</f>
        <v/>
      </c>
      <c r="F76" s="241" t="str">
        <f>IF(ISNA(VLOOKUP($A76,DSLOP,'DS_THI (AV)'!F$4,0))=FALSE,VLOOKUP($A76,DSLOP,'DS_THI (AV)'!F$4,0),"")</f>
        <v/>
      </c>
      <c r="G76" s="242" t="str">
        <f>IF(ISNA(VLOOKUP($A76,DSLOP,'DS_THI (AV)'!G$4,0))=FALSE,VLOOKUP($A76,DSLOP,'DS_THI (AV)'!G$4,0),"")</f>
        <v/>
      </c>
      <c r="H76" s="241" t="str">
        <f>IF(ISNA(VLOOKUP($A76,DSLOP,'DS_THI (AV)'!H$4,0))=FALSE,VLOOKUP($A76,DSLOP,'DS_THI (AV)'!H$4,0),"")</f>
        <v/>
      </c>
      <c r="I76" s="243"/>
      <c r="J76" s="243"/>
      <c r="K76" s="243"/>
      <c r="L76" s="243"/>
      <c r="M76" s="243"/>
      <c r="N76" s="243"/>
      <c r="O76" s="243"/>
      <c r="P76" s="244" t="str">
        <f>IF($C76&lt;&gt;0,IF(ISNA(VLOOKUP($A76,DSLOP,'DS_THI (AV)'!P$4,0))=FALSE,VLOOKUP($A76,DSLOP,'DS_THI (AV)'!P$4,0),""),"")</f>
        <v/>
      </c>
      <c r="Q76" s="245">
        <f>MAX(A42:A72)</f>
        <v>38</v>
      </c>
    </row>
    <row r="77" spans="1:20" s="245" customFormat="1" ht="20.100000000000001" customHeight="1">
      <c r="A77" s="237">
        <f t="shared" si="3"/>
        <v>40</v>
      </c>
      <c r="B77" s="246">
        <f t="shared" ref="B77:B106" si="4">B76+1</f>
        <v>2</v>
      </c>
      <c r="C77" s="246" t="str">
        <f>IF(ISNA(VLOOKUP($A77,DSLOP,'DS_THI (AV)'!C$4,0))=FALSE,VLOOKUP($A77,DSLOP,'DS_THI (AV)'!C$4,0),"")</f>
        <v/>
      </c>
      <c r="D77" s="247" t="str">
        <f>IF(ISNA(VLOOKUP($A77,DSLOP,'DS_THI (AV)'!D$4,0))=FALSE,VLOOKUP($A77,DSLOP,'DS_THI (AV)'!D$4,0),"")</f>
        <v/>
      </c>
      <c r="E77" s="248" t="str">
        <f>IF(ISNA(VLOOKUP($A77,DSLOP,'DS_THI (AV)'!E$4,0))=FALSE,VLOOKUP($A77,DSLOP,'DS_THI (AV)'!E$4,0),"")</f>
        <v/>
      </c>
      <c r="F77" s="241" t="str">
        <f>IF(ISNA(VLOOKUP($A77,DSLOP,'DS_THI (AV)'!F$4,0))=FALSE,VLOOKUP($A77,DSLOP,'DS_THI (AV)'!F$4,0),"")</f>
        <v/>
      </c>
      <c r="G77" s="242" t="str">
        <f>IF(ISNA(VLOOKUP($A77,DSLOP,'DS_THI (AV)'!G$4,0))=FALSE,VLOOKUP($A77,DSLOP,'DS_THI (AV)'!G$4,0),"")</f>
        <v/>
      </c>
      <c r="H77" s="249" t="str">
        <f>IF(ISNA(VLOOKUP($A77,DSLOP,'DS_THI (AV)'!H$4,0))=FALSE,VLOOKUP($A77,DSLOP,'DS_THI (AV)'!H$4,0),"")</f>
        <v/>
      </c>
      <c r="I77" s="250"/>
      <c r="J77" s="250"/>
      <c r="K77" s="250"/>
      <c r="L77" s="250"/>
      <c r="M77" s="250"/>
      <c r="N77" s="250"/>
      <c r="O77" s="250"/>
      <c r="P77" s="251" t="str">
        <f>IF($C77&lt;&gt;0,IF(ISNA(VLOOKUP($A77,DSLOP,'DS_THI (AV)'!P$4,0))=FALSE,VLOOKUP($A77,DSLOP,'DS_THI (AV)'!P$4,0),""),"")</f>
        <v/>
      </c>
    </row>
    <row r="78" spans="1:20" s="245" customFormat="1" ht="20.100000000000001" customHeight="1">
      <c r="A78" s="237">
        <f t="shared" si="3"/>
        <v>41</v>
      </c>
      <c r="B78" s="246">
        <f t="shared" si="4"/>
        <v>3</v>
      </c>
      <c r="C78" s="246" t="str">
        <f>IF(ISNA(VLOOKUP($A78,DSLOP,'DS_THI (AV)'!C$4,0))=FALSE,VLOOKUP($A78,DSLOP,'DS_THI (AV)'!C$4,0),"")</f>
        <v/>
      </c>
      <c r="D78" s="247" t="str">
        <f>IF(ISNA(VLOOKUP($A78,DSLOP,'DS_THI (AV)'!D$4,0))=FALSE,VLOOKUP($A78,DSLOP,'DS_THI (AV)'!D$4,0),"")</f>
        <v/>
      </c>
      <c r="E78" s="248" t="str">
        <f>IF(ISNA(VLOOKUP($A78,DSLOP,'DS_THI (AV)'!E$4,0))=FALSE,VLOOKUP($A78,DSLOP,'DS_THI (AV)'!E$4,0),"")</f>
        <v/>
      </c>
      <c r="F78" s="241" t="str">
        <f>IF(ISNA(VLOOKUP($A78,DSLOP,'DS_THI (AV)'!F$4,0))=FALSE,VLOOKUP($A78,DSLOP,'DS_THI (AV)'!F$4,0),"")</f>
        <v/>
      </c>
      <c r="G78" s="242" t="str">
        <f>IF(ISNA(VLOOKUP($A78,DSLOP,'DS_THI (AV)'!G$4,0))=FALSE,VLOOKUP($A78,DSLOP,'DS_THI (AV)'!G$4,0),"")</f>
        <v/>
      </c>
      <c r="H78" s="249" t="str">
        <f>IF(ISNA(VLOOKUP($A78,DSLOP,'DS_THI (AV)'!H$4,0))=FALSE,VLOOKUP($A78,DSLOP,'DS_THI (AV)'!H$4,0),"")</f>
        <v/>
      </c>
      <c r="I78" s="250"/>
      <c r="J78" s="250"/>
      <c r="K78" s="250"/>
      <c r="L78" s="250"/>
      <c r="M78" s="250"/>
      <c r="N78" s="250"/>
      <c r="O78" s="250"/>
      <c r="P78" s="251" t="str">
        <f>IF($C78&lt;&gt;0,IF(ISNA(VLOOKUP($A78,DSLOP,'DS_THI (AV)'!P$4,0))=FALSE,VLOOKUP($A78,DSLOP,'DS_THI (AV)'!P$4,0),""),"")</f>
        <v/>
      </c>
    </row>
    <row r="79" spans="1:20" s="245" customFormat="1" ht="20.100000000000001" customHeight="1">
      <c r="A79" s="237">
        <f t="shared" si="3"/>
        <v>42</v>
      </c>
      <c r="B79" s="246">
        <f t="shared" si="4"/>
        <v>4</v>
      </c>
      <c r="C79" s="246" t="str">
        <f>IF(ISNA(VLOOKUP($A79,DSLOP,'DS_THI (AV)'!C$4,0))=FALSE,VLOOKUP($A79,DSLOP,'DS_THI (AV)'!C$4,0),"")</f>
        <v/>
      </c>
      <c r="D79" s="247" t="str">
        <f>IF(ISNA(VLOOKUP($A79,DSLOP,'DS_THI (AV)'!D$4,0))=FALSE,VLOOKUP($A79,DSLOP,'DS_THI (AV)'!D$4,0),"")</f>
        <v/>
      </c>
      <c r="E79" s="248" t="str">
        <f>IF(ISNA(VLOOKUP($A79,DSLOP,'DS_THI (AV)'!E$4,0))=FALSE,VLOOKUP($A79,DSLOP,'DS_THI (AV)'!E$4,0),"")</f>
        <v/>
      </c>
      <c r="F79" s="241" t="str">
        <f>IF(ISNA(VLOOKUP($A79,DSLOP,'DS_THI (AV)'!F$4,0))=FALSE,VLOOKUP($A79,DSLOP,'DS_THI (AV)'!F$4,0),"")</f>
        <v/>
      </c>
      <c r="G79" s="242" t="str">
        <f>IF(ISNA(VLOOKUP($A79,DSLOP,'DS_THI (AV)'!G$4,0))=FALSE,VLOOKUP($A79,DSLOP,'DS_THI (AV)'!G$4,0),"")</f>
        <v/>
      </c>
      <c r="H79" s="249" t="str">
        <f>IF(ISNA(VLOOKUP($A79,DSLOP,'DS_THI (AV)'!H$4,0))=FALSE,VLOOKUP($A79,DSLOP,'DS_THI (AV)'!H$4,0),"")</f>
        <v/>
      </c>
      <c r="I79" s="250"/>
      <c r="J79" s="250"/>
      <c r="K79" s="250"/>
      <c r="L79" s="250"/>
      <c r="M79" s="250"/>
      <c r="N79" s="250"/>
      <c r="O79" s="250"/>
      <c r="P79" s="251" t="str">
        <f>IF($C79&lt;&gt;0,IF(ISNA(VLOOKUP($A79,DSLOP,'DS_THI (AV)'!P$4,0))=FALSE,VLOOKUP($A79,DSLOP,'DS_THI (AV)'!P$4,0),""),"")</f>
        <v/>
      </c>
    </row>
    <row r="80" spans="1:20" s="245" customFormat="1" ht="20.100000000000001" customHeight="1">
      <c r="A80" s="237">
        <f t="shared" si="3"/>
        <v>43</v>
      </c>
      <c r="B80" s="246">
        <f t="shared" si="4"/>
        <v>5</v>
      </c>
      <c r="C80" s="246" t="str">
        <f>IF(ISNA(VLOOKUP($A80,DSLOP,'DS_THI (AV)'!C$4,0))=FALSE,VLOOKUP($A80,DSLOP,'DS_THI (AV)'!C$4,0),"")</f>
        <v/>
      </c>
      <c r="D80" s="247" t="str">
        <f>IF(ISNA(VLOOKUP($A80,DSLOP,'DS_THI (AV)'!D$4,0))=FALSE,VLOOKUP($A80,DSLOP,'DS_THI (AV)'!D$4,0),"")</f>
        <v/>
      </c>
      <c r="E80" s="248" t="str">
        <f>IF(ISNA(VLOOKUP($A80,DSLOP,'DS_THI (AV)'!E$4,0))=FALSE,VLOOKUP($A80,DSLOP,'DS_THI (AV)'!E$4,0),"")</f>
        <v/>
      </c>
      <c r="F80" s="241" t="str">
        <f>IF(ISNA(VLOOKUP($A80,DSLOP,'DS_THI (AV)'!F$4,0))=FALSE,VLOOKUP($A80,DSLOP,'DS_THI (AV)'!F$4,0),"")</f>
        <v/>
      </c>
      <c r="G80" s="242" t="str">
        <f>IF(ISNA(VLOOKUP($A80,DSLOP,'DS_THI (AV)'!G$4,0))=FALSE,VLOOKUP($A80,DSLOP,'DS_THI (AV)'!G$4,0),"")</f>
        <v/>
      </c>
      <c r="H80" s="249" t="str">
        <f>IF(ISNA(VLOOKUP($A80,DSLOP,'DS_THI (AV)'!H$4,0))=FALSE,VLOOKUP($A80,DSLOP,'DS_THI (AV)'!H$4,0),"")</f>
        <v/>
      </c>
      <c r="I80" s="250"/>
      <c r="J80" s="250"/>
      <c r="K80" s="250"/>
      <c r="L80" s="250"/>
      <c r="M80" s="250"/>
      <c r="N80" s="250"/>
      <c r="O80" s="250"/>
      <c r="P80" s="251" t="str">
        <f>IF($C80&lt;&gt;0,IF(ISNA(VLOOKUP($A80,DSLOP,'DS_THI (AV)'!P$4,0))=FALSE,VLOOKUP($A80,DSLOP,'DS_THI (AV)'!P$4,0),""),"")</f>
        <v/>
      </c>
    </row>
    <row r="81" spans="1:16" s="245" customFormat="1" ht="20.100000000000001" customHeight="1">
      <c r="A81" s="237">
        <f t="shared" si="3"/>
        <v>44</v>
      </c>
      <c r="B81" s="246">
        <f t="shared" si="4"/>
        <v>6</v>
      </c>
      <c r="C81" s="246" t="str">
        <f>IF(ISNA(VLOOKUP($A81,DSLOP,'DS_THI (AV)'!C$4,0))=FALSE,VLOOKUP($A81,DSLOP,'DS_THI (AV)'!C$4,0),"")</f>
        <v/>
      </c>
      <c r="D81" s="247" t="str">
        <f>IF(ISNA(VLOOKUP($A81,DSLOP,'DS_THI (AV)'!D$4,0))=FALSE,VLOOKUP($A81,DSLOP,'DS_THI (AV)'!D$4,0),"")</f>
        <v/>
      </c>
      <c r="E81" s="248" t="str">
        <f>IF(ISNA(VLOOKUP($A81,DSLOP,'DS_THI (AV)'!E$4,0))=FALSE,VLOOKUP($A81,DSLOP,'DS_THI (AV)'!E$4,0),"")</f>
        <v/>
      </c>
      <c r="F81" s="241" t="str">
        <f>IF(ISNA(VLOOKUP($A81,DSLOP,'DS_THI (AV)'!F$4,0))=FALSE,VLOOKUP($A81,DSLOP,'DS_THI (AV)'!F$4,0),"")</f>
        <v/>
      </c>
      <c r="G81" s="242" t="str">
        <f>IF(ISNA(VLOOKUP($A81,DSLOP,'DS_THI (AV)'!G$4,0))=FALSE,VLOOKUP($A81,DSLOP,'DS_THI (AV)'!G$4,0),"")</f>
        <v/>
      </c>
      <c r="H81" s="249" t="str">
        <f>IF(ISNA(VLOOKUP($A81,DSLOP,'DS_THI (AV)'!H$4,0))=FALSE,VLOOKUP($A81,DSLOP,'DS_THI (AV)'!H$4,0),"")</f>
        <v/>
      </c>
      <c r="I81" s="250"/>
      <c r="J81" s="250"/>
      <c r="K81" s="250"/>
      <c r="L81" s="250"/>
      <c r="M81" s="250"/>
      <c r="N81" s="250"/>
      <c r="O81" s="250"/>
      <c r="P81" s="251" t="str">
        <f>IF($C81&lt;&gt;0,IF(ISNA(VLOOKUP($A81,DSLOP,'DS_THI (AV)'!P$4,0))=FALSE,VLOOKUP($A81,DSLOP,'DS_THI (AV)'!P$4,0),""),"")</f>
        <v/>
      </c>
    </row>
    <row r="82" spans="1:16" s="245" customFormat="1" ht="20.100000000000001" customHeight="1">
      <c r="A82" s="237">
        <f t="shared" si="3"/>
        <v>45</v>
      </c>
      <c r="B82" s="246">
        <f t="shared" si="4"/>
        <v>7</v>
      </c>
      <c r="C82" s="246" t="str">
        <f>IF(ISNA(VLOOKUP($A82,DSLOP,'DS_THI (AV)'!C$4,0))=FALSE,VLOOKUP($A82,DSLOP,'DS_THI (AV)'!C$4,0),"")</f>
        <v/>
      </c>
      <c r="D82" s="247" t="str">
        <f>IF(ISNA(VLOOKUP($A82,DSLOP,'DS_THI (AV)'!D$4,0))=FALSE,VLOOKUP($A82,DSLOP,'DS_THI (AV)'!D$4,0),"")</f>
        <v/>
      </c>
      <c r="E82" s="248" t="str">
        <f>IF(ISNA(VLOOKUP($A82,DSLOP,'DS_THI (AV)'!E$4,0))=FALSE,VLOOKUP($A82,DSLOP,'DS_THI (AV)'!E$4,0),"")</f>
        <v/>
      </c>
      <c r="F82" s="241" t="str">
        <f>IF(ISNA(VLOOKUP($A82,DSLOP,'DS_THI (AV)'!F$4,0))=FALSE,VLOOKUP($A82,DSLOP,'DS_THI (AV)'!F$4,0),"")</f>
        <v/>
      </c>
      <c r="G82" s="242" t="str">
        <f>IF(ISNA(VLOOKUP($A82,DSLOP,'DS_THI (AV)'!G$4,0))=FALSE,VLOOKUP($A82,DSLOP,'DS_THI (AV)'!G$4,0),"")</f>
        <v/>
      </c>
      <c r="H82" s="249" t="str">
        <f>IF(ISNA(VLOOKUP($A82,DSLOP,'DS_THI (AV)'!H$4,0))=FALSE,VLOOKUP($A82,DSLOP,'DS_THI (AV)'!H$4,0),"")</f>
        <v/>
      </c>
      <c r="I82" s="250"/>
      <c r="J82" s="250"/>
      <c r="K82" s="250"/>
      <c r="L82" s="250"/>
      <c r="M82" s="250"/>
      <c r="N82" s="250"/>
      <c r="O82" s="250"/>
      <c r="P82" s="251" t="str">
        <f>IF($C82&lt;&gt;0,IF(ISNA(VLOOKUP($A82,DSLOP,'DS_THI (AV)'!P$4,0))=FALSE,VLOOKUP($A82,DSLOP,'DS_THI (AV)'!P$4,0),""),"")</f>
        <v/>
      </c>
    </row>
    <row r="83" spans="1:16" s="245" customFormat="1" ht="20.100000000000001" customHeight="1">
      <c r="A83" s="237">
        <f t="shared" si="3"/>
        <v>46</v>
      </c>
      <c r="B83" s="246">
        <f t="shared" si="4"/>
        <v>8</v>
      </c>
      <c r="C83" s="246" t="str">
        <f>IF(ISNA(VLOOKUP($A83,DSLOP,'DS_THI (AV)'!C$4,0))=FALSE,VLOOKUP($A83,DSLOP,'DS_THI (AV)'!C$4,0),"")</f>
        <v/>
      </c>
      <c r="D83" s="247" t="str">
        <f>IF(ISNA(VLOOKUP($A83,DSLOP,'DS_THI (AV)'!D$4,0))=FALSE,VLOOKUP($A83,DSLOP,'DS_THI (AV)'!D$4,0),"")</f>
        <v/>
      </c>
      <c r="E83" s="248" t="str">
        <f>IF(ISNA(VLOOKUP($A83,DSLOP,'DS_THI (AV)'!E$4,0))=FALSE,VLOOKUP($A83,DSLOP,'DS_THI (AV)'!E$4,0),"")</f>
        <v/>
      </c>
      <c r="F83" s="241" t="str">
        <f>IF(ISNA(VLOOKUP($A83,DSLOP,'DS_THI (AV)'!F$4,0))=FALSE,VLOOKUP($A83,DSLOP,'DS_THI (AV)'!F$4,0),"")</f>
        <v/>
      </c>
      <c r="G83" s="242" t="str">
        <f>IF(ISNA(VLOOKUP($A83,DSLOP,'DS_THI (AV)'!G$4,0))=FALSE,VLOOKUP($A83,DSLOP,'DS_THI (AV)'!G$4,0),"")</f>
        <v/>
      </c>
      <c r="H83" s="249" t="str">
        <f>IF(ISNA(VLOOKUP($A83,DSLOP,'DS_THI (AV)'!H$4,0))=FALSE,VLOOKUP($A83,DSLOP,'DS_THI (AV)'!H$4,0),"")</f>
        <v/>
      </c>
      <c r="I83" s="250"/>
      <c r="J83" s="250"/>
      <c r="K83" s="250"/>
      <c r="L83" s="250"/>
      <c r="M83" s="250"/>
      <c r="N83" s="250"/>
      <c r="O83" s="250"/>
      <c r="P83" s="251" t="str">
        <f>IF($C83&lt;&gt;0,IF(ISNA(VLOOKUP($A83,DSLOP,'DS_THI (AV)'!P$4,0))=FALSE,VLOOKUP($A83,DSLOP,'DS_THI (AV)'!P$4,0),""),"")</f>
        <v/>
      </c>
    </row>
    <row r="84" spans="1:16" s="245" customFormat="1" ht="20.100000000000001" customHeight="1">
      <c r="A84" s="237">
        <f t="shared" si="3"/>
        <v>47</v>
      </c>
      <c r="B84" s="246">
        <f t="shared" si="4"/>
        <v>9</v>
      </c>
      <c r="C84" s="246" t="str">
        <f>IF(ISNA(VLOOKUP($A84,DSLOP,'DS_THI (AV)'!C$4,0))=FALSE,VLOOKUP($A84,DSLOP,'DS_THI (AV)'!C$4,0),"")</f>
        <v/>
      </c>
      <c r="D84" s="247" t="str">
        <f>IF(ISNA(VLOOKUP($A84,DSLOP,'DS_THI (AV)'!D$4,0))=FALSE,VLOOKUP($A84,DSLOP,'DS_THI (AV)'!D$4,0),"")</f>
        <v/>
      </c>
      <c r="E84" s="248" t="str">
        <f>IF(ISNA(VLOOKUP($A84,DSLOP,'DS_THI (AV)'!E$4,0))=FALSE,VLOOKUP($A84,DSLOP,'DS_THI (AV)'!E$4,0),"")</f>
        <v/>
      </c>
      <c r="F84" s="241" t="str">
        <f>IF(ISNA(VLOOKUP($A84,DSLOP,'DS_THI (AV)'!F$4,0))=FALSE,VLOOKUP($A84,DSLOP,'DS_THI (AV)'!F$4,0),"")</f>
        <v/>
      </c>
      <c r="G84" s="242" t="str">
        <f>IF(ISNA(VLOOKUP($A84,DSLOP,'DS_THI (AV)'!G$4,0))=FALSE,VLOOKUP($A84,DSLOP,'DS_THI (AV)'!G$4,0),"")</f>
        <v/>
      </c>
      <c r="H84" s="249" t="str">
        <f>IF(ISNA(VLOOKUP($A84,DSLOP,'DS_THI (AV)'!H$4,0))=FALSE,VLOOKUP($A84,DSLOP,'DS_THI (AV)'!H$4,0),"")</f>
        <v/>
      </c>
      <c r="I84" s="250"/>
      <c r="J84" s="250"/>
      <c r="K84" s="250"/>
      <c r="L84" s="250"/>
      <c r="M84" s="250"/>
      <c r="N84" s="250"/>
      <c r="O84" s="250"/>
      <c r="P84" s="251" t="str">
        <f>IF($C84&lt;&gt;0,IF(ISNA(VLOOKUP($A84,DSLOP,'DS_THI (AV)'!P$4,0))=FALSE,VLOOKUP($A84,DSLOP,'DS_THI (AV)'!P$4,0),""),"")</f>
        <v/>
      </c>
    </row>
    <row r="85" spans="1:16" s="245" customFormat="1" ht="20.100000000000001" customHeight="1">
      <c r="A85" s="237">
        <f t="shared" si="3"/>
        <v>48</v>
      </c>
      <c r="B85" s="246">
        <f t="shared" si="4"/>
        <v>10</v>
      </c>
      <c r="C85" s="246" t="str">
        <f>IF(ISNA(VLOOKUP($A85,DSLOP,'DS_THI (AV)'!C$4,0))=FALSE,VLOOKUP($A85,DSLOP,'DS_THI (AV)'!C$4,0),"")</f>
        <v/>
      </c>
      <c r="D85" s="247" t="str">
        <f>IF(ISNA(VLOOKUP($A85,DSLOP,'DS_THI (AV)'!D$4,0))=FALSE,VLOOKUP($A85,DSLOP,'DS_THI (AV)'!D$4,0),"")</f>
        <v/>
      </c>
      <c r="E85" s="248" t="str">
        <f>IF(ISNA(VLOOKUP($A85,DSLOP,'DS_THI (AV)'!E$4,0))=FALSE,VLOOKUP($A85,DSLOP,'DS_THI (AV)'!E$4,0),"")</f>
        <v/>
      </c>
      <c r="F85" s="241" t="str">
        <f>IF(ISNA(VLOOKUP($A85,DSLOP,'DS_THI (AV)'!F$4,0))=FALSE,VLOOKUP($A85,DSLOP,'DS_THI (AV)'!F$4,0),"")</f>
        <v/>
      </c>
      <c r="G85" s="242" t="str">
        <f>IF(ISNA(VLOOKUP($A85,DSLOP,'DS_THI (AV)'!G$4,0))=FALSE,VLOOKUP($A85,DSLOP,'DS_THI (AV)'!G$4,0),"")</f>
        <v/>
      </c>
      <c r="H85" s="249" t="str">
        <f>IF(ISNA(VLOOKUP($A85,DSLOP,'DS_THI (AV)'!H$4,0))=FALSE,VLOOKUP($A85,DSLOP,'DS_THI (AV)'!H$4,0),"")</f>
        <v/>
      </c>
      <c r="I85" s="250"/>
      <c r="J85" s="250"/>
      <c r="K85" s="250"/>
      <c r="L85" s="250"/>
      <c r="M85" s="250"/>
      <c r="N85" s="250"/>
      <c r="O85" s="250"/>
      <c r="P85" s="251" t="str">
        <f>IF($C85&lt;&gt;0,IF(ISNA(VLOOKUP($A85,DSLOP,'DS_THI (AV)'!P$4,0))=FALSE,VLOOKUP($A85,DSLOP,'DS_THI (AV)'!P$4,0),""),"")</f>
        <v/>
      </c>
    </row>
    <row r="86" spans="1:16" s="245" customFormat="1" ht="20.100000000000001" customHeight="1">
      <c r="A86" s="237">
        <f t="shared" si="3"/>
        <v>49</v>
      </c>
      <c r="B86" s="246">
        <f t="shared" si="4"/>
        <v>11</v>
      </c>
      <c r="C86" s="246" t="str">
        <f>IF(ISNA(VLOOKUP($A86,DSLOP,'DS_THI (AV)'!C$4,0))=FALSE,VLOOKUP($A86,DSLOP,'DS_THI (AV)'!C$4,0),"")</f>
        <v/>
      </c>
      <c r="D86" s="247" t="str">
        <f>IF(ISNA(VLOOKUP($A86,DSLOP,'DS_THI (AV)'!D$4,0))=FALSE,VLOOKUP($A86,DSLOP,'DS_THI (AV)'!D$4,0),"")</f>
        <v/>
      </c>
      <c r="E86" s="248" t="str">
        <f>IF(ISNA(VLOOKUP($A86,DSLOP,'DS_THI (AV)'!E$4,0))=FALSE,VLOOKUP($A86,DSLOP,'DS_THI (AV)'!E$4,0),"")</f>
        <v/>
      </c>
      <c r="F86" s="241" t="str">
        <f>IF(ISNA(VLOOKUP($A86,DSLOP,'DS_THI (AV)'!F$4,0))=FALSE,VLOOKUP($A86,DSLOP,'DS_THI (AV)'!F$4,0),"")</f>
        <v/>
      </c>
      <c r="G86" s="242" t="str">
        <f>IF(ISNA(VLOOKUP($A86,DSLOP,'DS_THI (AV)'!G$4,0))=FALSE,VLOOKUP($A86,DSLOP,'DS_THI (AV)'!G$4,0),"")</f>
        <v/>
      </c>
      <c r="H86" s="249" t="str">
        <f>IF(ISNA(VLOOKUP($A86,DSLOP,'DS_THI (AV)'!H$4,0))=FALSE,VLOOKUP($A86,DSLOP,'DS_THI (AV)'!H$4,0),"")</f>
        <v/>
      </c>
      <c r="I86" s="250"/>
      <c r="J86" s="250"/>
      <c r="K86" s="250"/>
      <c r="L86" s="250"/>
      <c r="M86" s="250"/>
      <c r="N86" s="250"/>
      <c r="O86" s="250"/>
      <c r="P86" s="251" t="str">
        <f>IF($C86&lt;&gt;0,IF(ISNA(VLOOKUP($A86,DSLOP,'DS_THI (AV)'!P$4,0))=FALSE,VLOOKUP($A86,DSLOP,'DS_THI (AV)'!P$4,0),""),"")</f>
        <v/>
      </c>
    </row>
    <row r="87" spans="1:16" s="245" customFormat="1" ht="20.100000000000001" customHeight="1">
      <c r="A87" s="237">
        <f t="shared" si="3"/>
        <v>50</v>
      </c>
      <c r="B87" s="246">
        <f t="shared" si="4"/>
        <v>12</v>
      </c>
      <c r="C87" s="246" t="str">
        <f>IF(ISNA(VLOOKUP($A87,DSLOP,'DS_THI (AV)'!C$4,0))=FALSE,VLOOKUP($A87,DSLOP,'DS_THI (AV)'!C$4,0),"")</f>
        <v/>
      </c>
      <c r="D87" s="247" t="str">
        <f>IF(ISNA(VLOOKUP($A87,DSLOP,'DS_THI (AV)'!D$4,0))=FALSE,VLOOKUP($A87,DSLOP,'DS_THI (AV)'!D$4,0),"")</f>
        <v/>
      </c>
      <c r="E87" s="248" t="str">
        <f>IF(ISNA(VLOOKUP($A87,DSLOP,'DS_THI (AV)'!E$4,0))=FALSE,VLOOKUP($A87,DSLOP,'DS_THI (AV)'!E$4,0),"")</f>
        <v/>
      </c>
      <c r="F87" s="241" t="str">
        <f>IF(ISNA(VLOOKUP($A87,DSLOP,'DS_THI (AV)'!F$4,0))=FALSE,VLOOKUP($A87,DSLOP,'DS_THI (AV)'!F$4,0),"")</f>
        <v/>
      </c>
      <c r="G87" s="242" t="str">
        <f>IF(ISNA(VLOOKUP($A87,DSLOP,'DS_THI (AV)'!G$4,0))=FALSE,VLOOKUP($A87,DSLOP,'DS_THI (AV)'!G$4,0),"")</f>
        <v/>
      </c>
      <c r="H87" s="249" t="str">
        <f>IF(ISNA(VLOOKUP($A87,DSLOP,'DS_THI (AV)'!H$4,0))=FALSE,VLOOKUP($A87,DSLOP,'DS_THI (AV)'!H$4,0),"")</f>
        <v/>
      </c>
      <c r="I87" s="250"/>
      <c r="J87" s="250"/>
      <c r="K87" s="250"/>
      <c r="L87" s="250"/>
      <c r="M87" s="250"/>
      <c r="N87" s="250"/>
      <c r="O87" s="250"/>
      <c r="P87" s="251" t="str">
        <f>IF($C87&lt;&gt;0,IF(ISNA(VLOOKUP($A87,DSLOP,'DS_THI (AV)'!P$4,0))=FALSE,VLOOKUP($A87,DSLOP,'DS_THI (AV)'!P$4,0),""),"")</f>
        <v/>
      </c>
    </row>
    <row r="88" spans="1:16" s="245" customFormat="1" ht="20.100000000000001" customHeight="1">
      <c r="A88" s="237">
        <f t="shared" si="3"/>
        <v>51</v>
      </c>
      <c r="B88" s="246">
        <f t="shared" si="4"/>
        <v>13</v>
      </c>
      <c r="C88" s="246" t="str">
        <f>IF(ISNA(VLOOKUP($A88,DSLOP,'DS_THI (AV)'!C$4,0))=FALSE,VLOOKUP($A88,DSLOP,'DS_THI (AV)'!C$4,0),"")</f>
        <v/>
      </c>
      <c r="D88" s="247" t="str">
        <f>IF(ISNA(VLOOKUP($A88,DSLOP,'DS_THI (AV)'!D$4,0))=FALSE,VLOOKUP($A88,DSLOP,'DS_THI (AV)'!D$4,0),"")</f>
        <v/>
      </c>
      <c r="E88" s="248" t="str">
        <f>IF(ISNA(VLOOKUP($A88,DSLOP,'DS_THI (AV)'!E$4,0))=FALSE,VLOOKUP($A88,DSLOP,'DS_THI (AV)'!E$4,0),"")</f>
        <v/>
      </c>
      <c r="F88" s="241" t="str">
        <f>IF(ISNA(VLOOKUP($A88,DSLOP,'DS_THI (AV)'!F$4,0))=FALSE,VLOOKUP($A88,DSLOP,'DS_THI (AV)'!F$4,0),"")</f>
        <v/>
      </c>
      <c r="G88" s="242" t="str">
        <f>IF(ISNA(VLOOKUP($A88,DSLOP,'DS_THI (AV)'!G$4,0))=FALSE,VLOOKUP($A88,DSLOP,'DS_THI (AV)'!G$4,0),"")</f>
        <v/>
      </c>
      <c r="H88" s="249" t="str">
        <f>IF(ISNA(VLOOKUP($A88,DSLOP,'DS_THI (AV)'!H$4,0))=FALSE,VLOOKUP($A88,DSLOP,'DS_THI (AV)'!H$4,0),"")</f>
        <v/>
      </c>
      <c r="I88" s="250"/>
      <c r="J88" s="250"/>
      <c r="K88" s="250"/>
      <c r="L88" s="250"/>
      <c r="M88" s="250"/>
      <c r="N88" s="250"/>
      <c r="O88" s="250"/>
      <c r="P88" s="251" t="str">
        <f>IF($C88&lt;&gt;0,IF(ISNA(VLOOKUP($A88,DSLOP,'DS_THI (AV)'!P$4,0))=FALSE,VLOOKUP($A88,DSLOP,'DS_THI (AV)'!P$4,0),""),"")</f>
        <v/>
      </c>
    </row>
    <row r="89" spans="1:16" s="245" customFormat="1" ht="20.100000000000001" customHeight="1">
      <c r="A89" s="237">
        <f t="shared" si="3"/>
        <v>52</v>
      </c>
      <c r="B89" s="246">
        <f t="shared" si="4"/>
        <v>14</v>
      </c>
      <c r="C89" s="246" t="str">
        <f>IF(ISNA(VLOOKUP($A89,DSLOP,'DS_THI (AV)'!C$4,0))=FALSE,VLOOKUP($A89,DSLOP,'DS_THI (AV)'!C$4,0),"")</f>
        <v/>
      </c>
      <c r="D89" s="247" t="str">
        <f>IF(ISNA(VLOOKUP($A89,DSLOP,'DS_THI (AV)'!D$4,0))=FALSE,VLOOKUP($A89,DSLOP,'DS_THI (AV)'!D$4,0),"")</f>
        <v/>
      </c>
      <c r="E89" s="248" t="str">
        <f>IF(ISNA(VLOOKUP($A89,DSLOP,'DS_THI (AV)'!E$4,0))=FALSE,VLOOKUP($A89,DSLOP,'DS_THI (AV)'!E$4,0),"")</f>
        <v/>
      </c>
      <c r="F89" s="241" t="str">
        <f>IF(ISNA(VLOOKUP($A89,DSLOP,'DS_THI (AV)'!F$4,0))=FALSE,VLOOKUP($A89,DSLOP,'DS_THI (AV)'!F$4,0),"")</f>
        <v/>
      </c>
      <c r="G89" s="242" t="str">
        <f>IF(ISNA(VLOOKUP($A89,DSLOP,'DS_THI (AV)'!G$4,0))=FALSE,VLOOKUP($A89,DSLOP,'DS_THI (AV)'!G$4,0),"")</f>
        <v/>
      </c>
      <c r="H89" s="249" t="str">
        <f>IF(ISNA(VLOOKUP($A89,DSLOP,'DS_THI (AV)'!H$4,0))=FALSE,VLOOKUP($A89,DSLOP,'DS_THI (AV)'!H$4,0),"")</f>
        <v/>
      </c>
      <c r="I89" s="250"/>
      <c r="J89" s="250"/>
      <c r="K89" s="250"/>
      <c r="L89" s="250"/>
      <c r="M89" s="250"/>
      <c r="N89" s="250"/>
      <c r="O89" s="250"/>
      <c r="P89" s="251" t="str">
        <f>IF($C89&lt;&gt;0,IF(ISNA(VLOOKUP($A89,DSLOP,'DS_THI (AV)'!P$4,0))=FALSE,VLOOKUP($A89,DSLOP,'DS_THI (AV)'!P$4,0),""),"")</f>
        <v/>
      </c>
    </row>
    <row r="90" spans="1:16" s="245" customFormat="1" ht="20.100000000000001" customHeight="1">
      <c r="A90" s="237">
        <f t="shared" si="3"/>
        <v>53</v>
      </c>
      <c r="B90" s="246">
        <f t="shared" si="4"/>
        <v>15</v>
      </c>
      <c r="C90" s="246" t="str">
        <f>IF(ISNA(VLOOKUP($A90,DSLOP,'DS_THI (AV)'!C$4,0))=FALSE,VLOOKUP($A90,DSLOP,'DS_THI (AV)'!C$4,0),"")</f>
        <v/>
      </c>
      <c r="D90" s="247" t="str">
        <f>IF(ISNA(VLOOKUP($A90,DSLOP,'DS_THI (AV)'!D$4,0))=FALSE,VLOOKUP($A90,DSLOP,'DS_THI (AV)'!D$4,0),"")</f>
        <v/>
      </c>
      <c r="E90" s="248" t="str">
        <f>IF(ISNA(VLOOKUP($A90,DSLOP,'DS_THI (AV)'!E$4,0))=FALSE,VLOOKUP($A90,DSLOP,'DS_THI (AV)'!E$4,0),"")</f>
        <v/>
      </c>
      <c r="F90" s="241" t="str">
        <f>IF(ISNA(VLOOKUP($A90,DSLOP,'DS_THI (AV)'!F$4,0))=FALSE,VLOOKUP($A90,DSLOP,'DS_THI (AV)'!F$4,0),"")</f>
        <v/>
      </c>
      <c r="G90" s="242" t="str">
        <f>IF(ISNA(VLOOKUP($A90,DSLOP,'DS_THI (AV)'!G$4,0))=FALSE,VLOOKUP($A90,DSLOP,'DS_THI (AV)'!G$4,0),"")</f>
        <v/>
      </c>
      <c r="H90" s="249" t="str">
        <f>IF(ISNA(VLOOKUP($A90,DSLOP,'DS_THI (AV)'!H$4,0))=FALSE,VLOOKUP($A90,DSLOP,'DS_THI (AV)'!H$4,0),"")</f>
        <v/>
      </c>
      <c r="I90" s="250"/>
      <c r="J90" s="250"/>
      <c r="K90" s="250"/>
      <c r="L90" s="250"/>
      <c r="M90" s="250"/>
      <c r="N90" s="250"/>
      <c r="O90" s="250"/>
      <c r="P90" s="251" t="str">
        <f>IF($C90&lt;&gt;0,IF(ISNA(VLOOKUP($A90,DSLOP,'DS_THI (AV)'!P$4,0))=FALSE,VLOOKUP($A90,DSLOP,'DS_THI (AV)'!P$4,0),""),"")</f>
        <v/>
      </c>
    </row>
    <row r="91" spans="1:16" s="245" customFormat="1" ht="20.100000000000001" customHeight="1">
      <c r="A91" s="237">
        <f t="shared" si="3"/>
        <v>54</v>
      </c>
      <c r="B91" s="246">
        <f t="shared" si="4"/>
        <v>16</v>
      </c>
      <c r="C91" s="246" t="str">
        <f>IF(ISNA(VLOOKUP($A91,DSLOP,'DS_THI (AV)'!C$4,0))=FALSE,VLOOKUP($A91,DSLOP,'DS_THI (AV)'!C$4,0),"")</f>
        <v/>
      </c>
      <c r="D91" s="247" t="str">
        <f>IF(ISNA(VLOOKUP($A91,DSLOP,'DS_THI (AV)'!D$4,0))=FALSE,VLOOKUP($A91,DSLOP,'DS_THI (AV)'!D$4,0),"")</f>
        <v/>
      </c>
      <c r="E91" s="248" t="str">
        <f>IF(ISNA(VLOOKUP($A91,DSLOP,'DS_THI (AV)'!E$4,0))=FALSE,VLOOKUP($A91,DSLOP,'DS_THI (AV)'!E$4,0),"")</f>
        <v/>
      </c>
      <c r="F91" s="241" t="str">
        <f>IF(ISNA(VLOOKUP($A91,DSLOP,'DS_THI (AV)'!F$4,0))=FALSE,VLOOKUP($A91,DSLOP,'DS_THI (AV)'!F$4,0),"")</f>
        <v/>
      </c>
      <c r="G91" s="242" t="str">
        <f>IF(ISNA(VLOOKUP($A91,DSLOP,'DS_THI (AV)'!G$4,0))=FALSE,VLOOKUP($A91,DSLOP,'DS_THI (AV)'!G$4,0),"")</f>
        <v/>
      </c>
      <c r="H91" s="249" t="str">
        <f>IF(ISNA(VLOOKUP($A91,DSLOP,'DS_THI (AV)'!H$4,0))=FALSE,VLOOKUP($A91,DSLOP,'DS_THI (AV)'!H$4,0),"")</f>
        <v/>
      </c>
      <c r="I91" s="250"/>
      <c r="J91" s="250"/>
      <c r="K91" s="250"/>
      <c r="L91" s="250"/>
      <c r="M91" s="250"/>
      <c r="N91" s="250"/>
      <c r="O91" s="250"/>
      <c r="P91" s="251" t="str">
        <f>IF($C91&lt;&gt;0,IF(ISNA(VLOOKUP($A91,DSLOP,'DS_THI (AV)'!P$4,0))=FALSE,VLOOKUP($A91,DSLOP,'DS_THI (AV)'!P$4,0),""),"")</f>
        <v/>
      </c>
    </row>
    <row r="92" spans="1:16" s="245" customFormat="1" ht="20.100000000000001" customHeight="1">
      <c r="A92" s="237">
        <f t="shared" si="3"/>
        <v>55</v>
      </c>
      <c r="B92" s="246">
        <f t="shared" si="4"/>
        <v>17</v>
      </c>
      <c r="C92" s="246" t="str">
        <f>IF(ISNA(VLOOKUP($A92,DSLOP,'DS_THI (AV)'!C$4,0))=FALSE,VLOOKUP($A92,DSLOP,'DS_THI (AV)'!C$4,0),"")</f>
        <v/>
      </c>
      <c r="D92" s="247" t="str">
        <f>IF(ISNA(VLOOKUP($A92,DSLOP,'DS_THI (AV)'!D$4,0))=FALSE,VLOOKUP($A92,DSLOP,'DS_THI (AV)'!D$4,0),"")</f>
        <v/>
      </c>
      <c r="E92" s="248" t="str">
        <f>IF(ISNA(VLOOKUP($A92,DSLOP,'DS_THI (AV)'!E$4,0))=FALSE,VLOOKUP($A92,DSLOP,'DS_THI (AV)'!E$4,0),"")</f>
        <v/>
      </c>
      <c r="F92" s="241" t="str">
        <f>IF(ISNA(VLOOKUP($A92,DSLOP,'DS_THI (AV)'!F$4,0))=FALSE,VLOOKUP($A92,DSLOP,'DS_THI (AV)'!F$4,0),"")</f>
        <v/>
      </c>
      <c r="G92" s="242" t="str">
        <f>IF(ISNA(VLOOKUP($A92,DSLOP,'DS_THI (AV)'!G$4,0))=FALSE,VLOOKUP($A92,DSLOP,'DS_THI (AV)'!G$4,0),"")</f>
        <v/>
      </c>
      <c r="H92" s="249" t="str">
        <f>IF(ISNA(VLOOKUP($A92,DSLOP,'DS_THI (AV)'!H$4,0))=FALSE,VLOOKUP($A92,DSLOP,'DS_THI (AV)'!H$4,0),"")</f>
        <v/>
      </c>
      <c r="I92" s="250"/>
      <c r="J92" s="250"/>
      <c r="K92" s="250"/>
      <c r="L92" s="250"/>
      <c r="M92" s="250"/>
      <c r="N92" s="250"/>
      <c r="O92" s="250"/>
      <c r="P92" s="251" t="str">
        <f>IF($C92&lt;&gt;0,IF(ISNA(VLOOKUP($A92,DSLOP,'DS_THI (AV)'!P$4,0))=FALSE,VLOOKUP($A92,DSLOP,'DS_THI (AV)'!P$4,0),""),"")</f>
        <v/>
      </c>
    </row>
    <row r="93" spans="1:16" s="245" customFormat="1" ht="20.100000000000001" customHeight="1">
      <c r="A93" s="237">
        <f t="shared" si="3"/>
        <v>56</v>
      </c>
      <c r="B93" s="246">
        <f t="shared" si="4"/>
        <v>18</v>
      </c>
      <c r="C93" s="246" t="str">
        <f>IF(ISNA(VLOOKUP($A93,DSLOP,'DS_THI (AV)'!C$4,0))=FALSE,VLOOKUP($A93,DSLOP,'DS_THI (AV)'!C$4,0),"")</f>
        <v/>
      </c>
      <c r="D93" s="247" t="str">
        <f>IF(ISNA(VLOOKUP($A93,DSLOP,'DS_THI (AV)'!D$4,0))=FALSE,VLOOKUP($A93,DSLOP,'DS_THI (AV)'!D$4,0),"")</f>
        <v/>
      </c>
      <c r="E93" s="248" t="str">
        <f>IF(ISNA(VLOOKUP($A93,DSLOP,'DS_THI (AV)'!E$4,0))=FALSE,VLOOKUP($A93,DSLOP,'DS_THI (AV)'!E$4,0),"")</f>
        <v/>
      </c>
      <c r="F93" s="241" t="str">
        <f>IF(ISNA(VLOOKUP($A93,DSLOP,'DS_THI (AV)'!F$4,0))=FALSE,VLOOKUP($A93,DSLOP,'DS_THI (AV)'!F$4,0),"")</f>
        <v/>
      </c>
      <c r="G93" s="242" t="str">
        <f>IF(ISNA(VLOOKUP($A93,DSLOP,'DS_THI (AV)'!G$4,0))=FALSE,VLOOKUP($A93,DSLOP,'DS_THI (AV)'!G$4,0),"")</f>
        <v/>
      </c>
      <c r="H93" s="249" t="str">
        <f>IF(ISNA(VLOOKUP($A93,DSLOP,'DS_THI (AV)'!H$4,0))=FALSE,VLOOKUP($A93,DSLOP,'DS_THI (AV)'!H$4,0),"")</f>
        <v/>
      </c>
      <c r="I93" s="250"/>
      <c r="J93" s="250"/>
      <c r="K93" s="250"/>
      <c r="L93" s="250"/>
      <c r="M93" s="250"/>
      <c r="N93" s="250"/>
      <c r="O93" s="250"/>
      <c r="P93" s="251" t="str">
        <f>IF($C93&lt;&gt;0,IF(ISNA(VLOOKUP($A93,DSLOP,'DS_THI (AV)'!P$4,0))=FALSE,VLOOKUP($A93,DSLOP,'DS_THI (AV)'!P$4,0),""),"")</f>
        <v/>
      </c>
    </row>
    <row r="94" spans="1:16" s="245" customFormat="1" ht="20.100000000000001" customHeight="1">
      <c r="A94" s="237">
        <f t="shared" si="3"/>
        <v>57</v>
      </c>
      <c r="B94" s="246">
        <f t="shared" si="4"/>
        <v>19</v>
      </c>
      <c r="C94" s="246" t="str">
        <f>IF(ISNA(VLOOKUP($A94,DSLOP,'DS_THI (AV)'!C$4,0))=FALSE,VLOOKUP($A94,DSLOP,'DS_THI (AV)'!C$4,0),"")</f>
        <v/>
      </c>
      <c r="D94" s="247" t="str">
        <f>IF(ISNA(VLOOKUP($A94,DSLOP,'DS_THI (AV)'!D$4,0))=FALSE,VLOOKUP($A94,DSLOP,'DS_THI (AV)'!D$4,0),"")</f>
        <v/>
      </c>
      <c r="E94" s="248" t="str">
        <f>IF(ISNA(VLOOKUP($A94,DSLOP,'DS_THI (AV)'!E$4,0))=FALSE,VLOOKUP($A94,DSLOP,'DS_THI (AV)'!E$4,0),"")</f>
        <v/>
      </c>
      <c r="F94" s="241" t="str">
        <f>IF(ISNA(VLOOKUP($A94,DSLOP,'DS_THI (AV)'!F$4,0))=FALSE,VLOOKUP($A94,DSLOP,'DS_THI (AV)'!F$4,0),"")</f>
        <v/>
      </c>
      <c r="G94" s="242" t="str">
        <f>IF(ISNA(VLOOKUP($A94,DSLOP,'DS_THI (AV)'!G$4,0))=FALSE,VLOOKUP($A94,DSLOP,'DS_THI (AV)'!G$4,0),"")</f>
        <v/>
      </c>
      <c r="H94" s="249" t="str">
        <f>IF(ISNA(VLOOKUP($A94,DSLOP,'DS_THI (AV)'!H$4,0))=FALSE,VLOOKUP($A94,DSLOP,'DS_THI (AV)'!H$4,0),"")</f>
        <v/>
      </c>
      <c r="I94" s="250"/>
      <c r="J94" s="250"/>
      <c r="K94" s="250"/>
      <c r="L94" s="250"/>
      <c r="M94" s="250"/>
      <c r="N94" s="250"/>
      <c r="O94" s="250"/>
      <c r="P94" s="251" t="str">
        <f>IF($C94&lt;&gt;0,IF(ISNA(VLOOKUP($A94,DSLOP,'DS_THI (AV)'!P$4,0))=FALSE,VLOOKUP($A94,DSLOP,'DS_THI (AV)'!P$4,0),""),"")</f>
        <v/>
      </c>
    </row>
    <row r="95" spans="1:16" s="245" customFormat="1" ht="20.100000000000001" customHeight="1">
      <c r="A95" s="237" t="str">
        <f t="shared" si="3"/>
        <v/>
      </c>
      <c r="B95" s="246">
        <f t="shared" si="4"/>
        <v>20</v>
      </c>
      <c r="C95" s="246" t="str">
        <f>IF(ISNA(VLOOKUP($A95,DSLOP,'DS_THI (AV)'!C$4,0))=FALSE,VLOOKUP($A95,DSLOP,'DS_THI (AV)'!C$4,0),"")</f>
        <v/>
      </c>
      <c r="D95" s="247" t="str">
        <f>IF(ISNA(VLOOKUP($A95,DSLOP,'DS_THI (AV)'!D$4,0))=FALSE,VLOOKUP($A95,DSLOP,'DS_THI (AV)'!D$4,0),"")</f>
        <v/>
      </c>
      <c r="E95" s="248" t="str">
        <f>IF(ISNA(VLOOKUP($A95,DSLOP,'DS_THI (AV)'!E$4,0))=FALSE,VLOOKUP($A95,DSLOP,'DS_THI (AV)'!E$4,0),"")</f>
        <v/>
      </c>
      <c r="F95" s="241" t="str">
        <f>IF(ISNA(VLOOKUP($A95,DSLOP,'DS_THI (AV)'!F$4,0))=FALSE,VLOOKUP($A95,DSLOP,'DS_THI (AV)'!F$4,0),"")</f>
        <v/>
      </c>
      <c r="G95" s="242" t="str">
        <f>IF(ISNA(VLOOKUP($A95,DSLOP,'DS_THI (AV)'!G$4,0))=FALSE,VLOOKUP($A95,DSLOP,'DS_THI (AV)'!G$4,0),"")</f>
        <v/>
      </c>
      <c r="H95" s="249" t="str">
        <f>IF(ISNA(VLOOKUP($A95,DSLOP,'DS_THI (AV)'!H$4,0))=FALSE,VLOOKUP($A95,DSLOP,'DS_THI (AV)'!H$4,0),"")</f>
        <v/>
      </c>
      <c r="I95" s="250"/>
      <c r="J95" s="250"/>
      <c r="K95" s="250"/>
      <c r="L95" s="250"/>
      <c r="M95" s="250"/>
      <c r="N95" s="250"/>
      <c r="O95" s="250"/>
      <c r="P95" s="251" t="str">
        <f>IF($C95&lt;&gt;0,IF(ISNA(VLOOKUP($A95,DSLOP,'DS_THI (AV)'!P$4,0))=FALSE,VLOOKUP($A95,DSLOP,'DS_THI (AV)'!P$4,0),""),"")</f>
        <v/>
      </c>
    </row>
    <row r="96" spans="1:16" s="245" customFormat="1" ht="20.100000000000001" customHeight="1">
      <c r="A96" s="237" t="str">
        <f t="shared" si="3"/>
        <v/>
      </c>
      <c r="B96" s="246">
        <f t="shared" si="4"/>
        <v>21</v>
      </c>
      <c r="C96" s="246" t="str">
        <f>IF(ISNA(VLOOKUP($A96,DSLOP,'DS_THI (AV)'!C$4,0))=FALSE,VLOOKUP($A96,DSLOP,'DS_THI (AV)'!C$4,0),"")</f>
        <v/>
      </c>
      <c r="D96" s="247" t="str">
        <f>IF(ISNA(VLOOKUP($A96,DSLOP,'DS_THI (AV)'!D$4,0))=FALSE,VLOOKUP($A96,DSLOP,'DS_THI (AV)'!D$4,0),"")</f>
        <v/>
      </c>
      <c r="E96" s="248" t="str">
        <f>IF(ISNA(VLOOKUP($A96,DSLOP,'DS_THI (AV)'!E$4,0))=FALSE,VLOOKUP($A96,DSLOP,'DS_THI (AV)'!E$4,0),"")</f>
        <v/>
      </c>
      <c r="F96" s="241" t="str">
        <f>IF(ISNA(VLOOKUP($A96,DSLOP,'DS_THI (AV)'!F$4,0))=FALSE,VLOOKUP($A96,DSLOP,'DS_THI (AV)'!F$4,0),"")</f>
        <v/>
      </c>
      <c r="G96" s="242" t="str">
        <f>IF(ISNA(VLOOKUP($A96,DSLOP,'DS_THI (AV)'!G$4,0))=FALSE,VLOOKUP($A96,DSLOP,'DS_THI (AV)'!G$4,0),"")</f>
        <v/>
      </c>
      <c r="H96" s="249" t="str">
        <f>IF(ISNA(VLOOKUP($A96,DSLOP,'DS_THI (AV)'!H$4,0))=FALSE,VLOOKUP($A96,DSLOP,'DS_THI (AV)'!H$4,0),"")</f>
        <v/>
      </c>
      <c r="I96" s="250"/>
      <c r="J96" s="250"/>
      <c r="K96" s="250"/>
      <c r="L96" s="250"/>
      <c r="M96" s="250"/>
      <c r="N96" s="250"/>
      <c r="O96" s="250"/>
      <c r="P96" s="251" t="str">
        <f>IF($C96&lt;&gt;0,IF(ISNA(VLOOKUP($A96,DSLOP,'DS_THI (AV)'!P$4,0))=FALSE,VLOOKUP($A96,DSLOP,'DS_THI (AV)'!P$4,0),""),"")</f>
        <v/>
      </c>
    </row>
    <row r="97" spans="1:20" s="245" customFormat="1" ht="20.100000000000001" customHeight="1">
      <c r="A97" s="237" t="str">
        <f t="shared" si="3"/>
        <v/>
      </c>
      <c r="B97" s="246">
        <f t="shared" si="4"/>
        <v>22</v>
      </c>
      <c r="C97" s="246" t="str">
        <f>IF(ISNA(VLOOKUP($A97,DSLOP,'DS_THI (AV)'!C$4,0))=FALSE,VLOOKUP($A97,DSLOP,'DS_THI (AV)'!C$4,0),"")</f>
        <v/>
      </c>
      <c r="D97" s="247" t="str">
        <f>IF(ISNA(VLOOKUP($A97,DSLOP,'DS_THI (AV)'!D$4,0))=FALSE,VLOOKUP($A97,DSLOP,'DS_THI (AV)'!D$4,0),"")</f>
        <v/>
      </c>
      <c r="E97" s="248" t="str">
        <f>IF(ISNA(VLOOKUP($A97,DSLOP,'DS_THI (AV)'!E$4,0))=FALSE,VLOOKUP($A97,DSLOP,'DS_THI (AV)'!E$4,0),"")</f>
        <v/>
      </c>
      <c r="F97" s="241" t="str">
        <f>IF(ISNA(VLOOKUP($A97,DSLOP,'DS_THI (AV)'!F$4,0))=FALSE,VLOOKUP($A97,DSLOP,'DS_THI (AV)'!F$4,0),"")</f>
        <v/>
      </c>
      <c r="G97" s="242" t="str">
        <f>IF(ISNA(VLOOKUP($A97,DSLOP,'DS_THI (AV)'!G$4,0))=FALSE,VLOOKUP($A97,DSLOP,'DS_THI (AV)'!G$4,0),"")</f>
        <v/>
      </c>
      <c r="H97" s="249" t="str">
        <f>IF(ISNA(VLOOKUP($A97,DSLOP,'DS_THI (AV)'!H$4,0))=FALSE,VLOOKUP($A97,DSLOP,'DS_THI (AV)'!H$4,0),"")</f>
        <v/>
      </c>
      <c r="I97" s="250"/>
      <c r="J97" s="250"/>
      <c r="K97" s="250"/>
      <c r="L97" s="250"/>
      <c r="M97" s="250"/>
      <c r="N97" s="250"/>
      <c r="O97" s="250"/>
      <c r="P97" s="251" t="str">
        <f>IF($C97&lt;&gt;0,IF(ISNA(VLOOKUP($A97,DSLOP,'DS_THI (AV)'!P$4,0))=FALSE,VLOOKUP($A97,DSLOP,'DS_THI (AV)'!P$4,0),""),"")</f>
        <v/>
      </c>
    </row>
    <row r="98" spans="1:20" s="245" customFormat="1" ht="20.100000000000001" customHeight="1">
      <c r="A98" s="237" t="str">
        <f t="shared" si="3"/>
        <v/>
      </c>
      <c r="B98" s="246">
        <f t="shared" si="4"/>
        <v>23</v>
      </c>
      <c r="C98" s="246" t="str">
        <f>IF(ISNA(VLOOKUP($A98,DSLOP,'DS_THI (AV)'!C$4,0))=FALSE,VLOOKUP($A98,DSLOP,'DS_THI (AV)'!C$4,0),"")</f>
        <v/>
      </c>
      <c r="D98" s="247" t="str">
        <f>IF(ISNA(VLOOKUP($A98,DSLOP,'DS_THI (AV)'!D$4,0))=FALSE,VLOOKUP($A98,DSLOP,'DS_THI (AV)'!D$4,0),"")</f>
        <v/>
      </c>
      <c r="E98" s="248" t="str">
        <f>IF(ISNA(VLOOKUP($A98,DSLOP,'DS_THI (AV)'!E$4,0))=FALSE,VLOOKUP($A98,DSLOP,'DS_THI (AV)'!E$4,0),"")</f>
        <v/>
      </c>
      <c r="F98" s="241" t="str">
        <f>IF(ISNA(VLOOKUP($A98,DSLOP,'DS_THI (AV)'!F$4,0))=FALSE,VLOOKUP($A98,DSLOP,'DS_THI (AV)'!F$4,0),"")</f>
        <v/>
      </c>
      <c r="G98" s="242" t="str">
        <f>IF(ISNA(VLOOKUP($A98,DSLOP,'DS_THI (AV)'!G$4,0))=FALSE,VLOOKUP($A98,DSLOP,'DS_THI (AV)'!G$4,0),"")</f>
        <v/>
      </c>
      <c r="H98" s="249" t="str">
        <f>IF(ISNA(VLOOKUP($A98,DSLOP,'DS_THI (AV)'!H$4,0))=FALSE,VLOOKUP($A98,DSLOP,'DS_THI (AV)'!H$4,0),"")</f>
        <v/>
      </c>
      <c r="I98" s="250"/>
      <c r="J98" s="250"/>
      <c r="K98" s="250"/>
      <c r="L98" s="250"/>
      <c r="M98" s="250"/>
      <c r="N98" s="250"/>
      <c r="O98" s="250"/>
      <c r="P98" s="251" t="str">
        <f>IF($C98&lt;&gt;0,IF(ISNA(VLOOKUP($A98,DSLOP,'DS_THI (AV)'!P$4,0))=FALSE,VLOOKUP($A98,DSLOP,'DS_THI (AV)'!P$4,0),""),"")</f>
        <v/>
      </c>
    </row>
    <row r="99" spans="1:20" s="245" customFormat="1" ht="20.100000000000001" customHeight="1">
      <c r="A99" s="237" t="str">
        <f t="shared" si="3"/>
        <v/>
      </c>
      <c r="B99" s="246">
        <f t="shared" si="4"/>
        <v>24</v>
      </c>
      <c r="C99" s="246" t="str">
        <f>IF(ISNA(VLOOKUP($A99,DSLOP,'DS_THI (AV)'!C$4,0))=FALSE,VLOOKUP($A99,DSLOP,'DS_THI (AV)'!C$4,0),"")</f>
        <v/>
      </c>
      <c r="D99" s="247" t="str">
        <f>IF(ISNA(VLOOKUP($A99,DSLOP,'DS_THI (AV)'!D$4,0))=FALSE,VLOOKUP($A99,DSLOP,'DS_THI (AV)'!D$4,0),"")</f>
        <v/>
      </c>
      <c r="E99" s="248" t="str">
        <f>IF(ISNA(VLOOKUP($A99,DSLOP,'DS_THI (AV)'!E$4,0))=FALSE,VLOOKUP($A99,DSLOP,'DS_THI (AV)'!E$4,0),"")</f>
        <v/>
      </c>
      <c r="F99" s="241" t="str">
        <f>IF(ISNA(VLOOKUP($A99,DSLOP,'DS_THI (AV)'!F$4,0))=FALSE,VLOOKUP($A99,DSLOP,'DS_THI (AV)'!F$4,0),"")</f>
        <v/>
      </c>
      <c r="G99" s="242" t="str">
        <f>IF(ISNA(VLOOKUP($A99,DSLOP,'DS_THI (AV)'!G$4,0))=FALSE,VLOOKUP($A99,DSLOP,'DS_THI (AV)'!G$4,0),"")</f>
        <v/>
      </c>
      <c r="H99" s="249" t="str">
        <f>IF(ISNA(VLOOKUP($A99,DSLOP,'DS_THI (AV)'!H$4,0))=FALSE,VLOOKUP($A99,DSLOP,'DS_THI (AV)'!H$4,0),"")</f>
        <v/>
      </c>
      <c r="I99" s="250"/>
      <c r="J99" s="250"/>
      <c r="K99" s="250"/>
      <c r="L99" s="250"/>
      <c r="M99" s="250"/>
      <c r="N99" s="250"/>
      <c r="O99" s="250"/>
      <c r="P99" s="251" t="str">
        <f>IF($C99&lt;&gt;0,IF(ISNA(VLOOKUP($A99,DSLOP,'DS_THI (AV)'!P$4,0))=FALSE,VLOOKUP($A99,DSLOP,'DS_THI (AV)'!P$4,0),""),"")</f>
        <v/>
      </c>
    </row>
    <row r="100" spans="1:20" s="245" customFormat="1" ht="20.100000000000001" customHeight="1">
      <c r="A100" s="237" t="str">
        <f t="shared" si="3"/>
        <v/>
      </c>
      <c r="B100" s="246">
        <f t="shared" si="4"/>
        <v>25</v>
      </c>
      <c r="C100" s="246" t="str">
        <f>IF(ISNA(VLOOKUP($A100,DSLOP,'DS_THI (AV)'!C$4,0))=FALSE,VLOOKUP($A100,DSLOP,'DS_THI (AV)'!C$4,0),"")</f>
        <v/>
      </c>
      <c r="D100" s="247" t="str">
        <f>IF(ISNA(VLOOKUP($A100,DSLOP,'DS_THI (AV)'!D$4,0))=FALSE,VLOOKUP($A100,DSLOP,'DS_THI (AV)'!D$4,0),"")</f>
        <v/>
      </c>
      <c r="E100" s="248" t="str">
        <f>IF(ISNA(VLOOKUP($A100,DSLOP,'DS_THI (AV)'!E$4,0))=FALSE,VLOOKUP($A100,DSLOP,'DS_THI (AV)'!E$4,0),"")</f>
        <v/>
      </c>
      <c r="F100" s="241" t="str">
        <f>IF(ISNA(VLOOKUP($A100,DSLOP,'DS_THI (AV)'!F$4,0))=FALSE,VLOOKUP($A100,DSLOP,'DS_THI (AV)'!F$4,0),"")</f>
        <v/>
      </c>
      <c r="G100" s="242" t="str">
        <f>IF(ISNA(VLOOKUP($A100,DSLOP,'DS_THI (AV)'!G$4,0))=FALSE,VLOOKUP($A100,DSLOP,'DS_THI (AV)'!G$4,0),"")</f>
        <v/>
      </c>
      <c r="H100" s="249" t="str">
        <f>IF(ISNA(VLOOKUP($A100,DSLOP,'DS_THI (AV)'!H$4,0))=FALSE,VLOOKUP($A100,DSLOP,'DS_THI (AV)'!H$4,0),"")</f>
        <v/>
      </c>
      <c r="I100" s="250"/>
      <c r="J100" s="250"/>
      <c r="K100" s="250"/>
      <c r="L100" s="250"/>
      <c r="M100" s="250"/>
      <c r="N100" s="250"/>
      <c r="O100" s="250"/>
      <c r="P100" s="251" t="str">
        <f>IF($C100&lt;&gt;0,IF(ISNA(VLOOKUP($A100,DSLOP,'DS_THI (AV)'!P$4,0))=FALSE,VLOOKUP($A100,DSLOP,'DS_THI (AV)'!P$4,0),""),"")</f>
        <v/>
      </c>
    </row>
    <row r="101" spans="1:20" s="245" customFormat="1" ht="20.100000000000001" customHeight="1">
      <c r="A101" s="237" t="str">
        <f t="shared" si="3"/>
        <v/>
      </c>
      <c r="B101" s="246">
        <f t="shared" si="4"/>
        <v>26</v>
      </c>
      <c r="C101" s="246" t="str">
        <f>IF(ISNA(VLOOKUP($A101,DSLOP,'DS_THI (AV)'!C$4,0))=FALSE,VLOOKUP($A101,DSLOP,'DS_THI (AV)'!C$4,0),"")</f>
        <v/>
      </c>
      <c r="D101" s="247" t="str">
        <f>IF(ISNA(VLOOKUP($A101,DSLOP,'DS_THI (AV)'!D$4,0))=FALSE,VLOOKUP($A101,DSLOP,'DS_THI (AV)'!D$4,0),"")</f>
        <v/>
      </c>
      <c r="E101" s="248" t="str">
        <f>IF(ISNA(VLOOKUP($A101,DSLOP,'DS_THI (AV)'!E$4,0))=FALSE,VLOOKUP($A101,DSLOP,'DS_THI (AV)'!E$4,0),"")</f>
        <v/>
      </c>
      <c r="F101" s="241" t="str">
        <f>IF(ISNA(VLOOKUP($A101,DSLOP,'DS_THI (AV)'!F$4,0))=FALSE,VLOOKUP($A101,DSLOP,'DS_THI (AV)'!F$4,0),"")</f>
        <v/>
      </c>
      <c r="G101" s="242" t="str">
        <f>IF(ISNA(VLOOKUP($A101,DSLOP,'DS_THI (AV)'!G$4,0))=FALSE,VLOOKUP($A101,DSLOP,'DS_THI (AV)'!G$4,0),"")</f>
        <v/>
      </c>
      <c r="H101" s="249" t="str">
        <f>IF(ISNA(VLOOKUP($A101,DSLOP,'DS_THI (AV)'!H$4,0))=FALSE,VLOOKUP($A101,DSLOP,'DS_THI (AV)'!H$4,0),"")</f>
        <v/>
      </c>
      <c r="I101" s="250"/>
      <c r="J101" s="250"/>
      <c r="K101" s="250"/>
      <c r="L101" s="250"/>
      <c r="M101" s="250"/>
      <c r="N101" s="250"/>
      <c r="O101" s="250"/>
      <c r="P101" s="251" t="str">
        <f>IF($C101&lt;&gt;0,IF(ISNA(VLOOKUP($A101,DSLOP,'DS_THI (AV)'!P$4,0))=FALSE,VLOOKUP($A101,DSLOP,'DS_THI (AV)'!P$4,0),""),"")</f>
        <v/>
      </c>
    </row>
    <row r="102" spans="1:20" s="245" customFormat="1" ht="20.100000000000001" customHeight="1">
      <c r="A102" s="237" t="str">
        <f t="shared" si="3"/>
        <v/>
      </c>
      <c r="B102" s="246">
        <f t="shared" si="4"/>
        <v>27</v>
      </c>
      <c r="C102" s="246" t="str">
        <f>IF(ISNA(VLOOKUP($A102,DSLOP,'DS_THI (AV)'!C$4,0))=FALSE,VLOOKUP($A102,DSLOP,'DS_THI (AV)'!C$4,0),"")</f>
        <v/>
      </c>
      <c r="D102" s="247" t="str">
        <f>IF(ISNA(VLOOKUP($A102,DSLOP,'DS_THI (AV)'!D$4,0))=FALSE,VLOOKUP($A102,DSLOP,'DS_THI (AV)'!D$4,0),"")</f>
        <v/>
      </c>
      <c r="E102" s="248" t="str">
        <f>IF(ISNA(VLOOKUP($A102,DSLOP,'DS_THI (AV)'!E$4,0))=FALSE,VLOOKUP($A102,DSLOP,'DS_THI (AV)'!E$4,0),"")</f>
        <v/>
      </c>
      <c r="F102" s="241" t="str">
        <f>IF(ISNA(VLOOKUP($A102,DSLOP,'DS_THI (AV)'!F$4,0))=FALSE,VLOOKUP($A102,DSLOP,'DS_THI (AV)'!F$4,0),"")</f>
        <v/>
      </c>
      <c r="G102" s="242" t="str">
        <f>IF(ISNA(VLOOKUP($A102,DSLOP,'DS_THI (AV)'!G$4,0))=FALSE,VLOOKUP($A102,DSLOP,'DS_THI (AV)'!G$4,0),"")</f>
        <v/>
      </c>
      <c r="H102" s="249" t="str">
        <f>IF(ISNA(VLOOKUP($A102,DSLOP,'DS_THI (AV)'!H$4,0))=FALSE,VLOOKUP($A102,DSLOP,'DS_THI (AV)'!H$4,0),"")</f>
        <v/>
      </c>
      <c r="I102" s="250"/>
      <c r="J102" s="250"/>
      <c r="K102" s="250"/>
      <c r="L102" s="250"/>
      <c r="M102" s="250"/>
      <c r="N102" s="250"/>
      <c r="O102" s="250"/>
      <c r="P102" s="251" t="str">
        <f>IF($C102&lt;&gt;0,IF(ISNA(VLOOKUP($A102,DSLOP,'DS_THI (AV)'!P$4,0))=FALSE,VLOOKUP($A102,DSLOP,'DS_THI (AV)'!P$4,0),""),"")</f>
        <v/>
      </c>
    </row>
    <row r="103" spans="1:20" s="245" customFormat="1" ht="20.100000000000001" customHeight="1">
      <c r="A103" s="237" t="str">
        <f t="shared" si="3"/>
        <v/>
      </c>
      <c r="B103" s="246">
        <f t="shared" si="4"/>
        <v>28</v>
      </c>
      <c r="C103" s="246" t="str">
        <f>IF(ISNA(VLOOKUP($A103,DSLOP,'DS_THI (AV)'!C$4,0))=FALSE,VLOOKUP($A103,DSLOP,'DS_THI (AV)'!C$4,0),"")</f>
        <v/>
      </c>
      <c r="D103" s="247" t="str">
        <f>IF(ISNA(VLOOKUP($A103,DSLOP,'DS_THI (AV)'!D$4,0))=FALSE,VLOOKUP($A103,DSLOP,'DS_THI (AV)'!D$4,0),"")</f>
        <v/>
      </c>
      <c r="E103" s="248" t="str">
        <f>IF(ISNA(VLOOKUP($A103,DSLOP,'DS_THI (AV)'!E$4,0))=FALSE,VLOOKUP($A103,DSLOP,'DS_THI (AV)'!E$4,0),"")</f>
        <v/>
      </c>
      <c r="F103" s="241" t="str">
        <f>IF(ISNA(VLOOKUP($A103,DSLOP,'DS_THI (AV)'!F$4,0))=FALSE,VLOOKUP($A103,DSLOP,'DS_THI (AV)'!F$4,0),"")</f>
        <v/>
      </c>
      <c r="G103" s="242" t="str">
        <f>IF(ISNA(VLOOKUP($A103,DSLOP,'DS_THI (AV)'!G$4,0))=FALSE,VLOOKUP($A103,DSLOP,'DS_THI (AV)'!G$4,0),"")</f>
        <v/>
      </c>
      <c r="H103" s="249" t="str">
        <f>IF(ISNA(VLOOKUP($A103,DSLOP,'DS_THI (AV)'!H$4,0))=FALSE,VLOOKUP($A103,DSLOP,'DS_THI (AV)'!H$4,0),"")</f>
        <v/>
      </c>
      <c r="I103" s="250"/>
      <c r="J103" s="250"/>
      <c r="K103" s="250"/>
      <c r="L103" s="250"/>
      <c r="M103" s="250"/>
      <c r="N103" s="250"/>
      <c r="O103" s="250"/>
      <c r="P103" s="251" t="str">
        <f>IF($C103&lt;&gt;0,IF(ISNA(VLOOKUP($A103,DSLOP,'DS_THI (AV)'!P$4,0))=FALSE,VLOOKUP($A103,DSLOP,'DS_THI (AV)'!P$4,0),""),"")</f>
        <v/>
      </c>
    </row>
    <row r="104" spans="1:20" s="245" customFormat="1" ht="20.100000000000001" customHeight="1">
      <c r="A104" s="237" t="str">
        <f t="shared" si="3"/>
        <v/>
      </c>
      <c r="B104" s="246">
        <f t="shared" si="4"/>
        <v>29</v>
      </c>
      <c r="C104" s="246" t="str">
        <f>IF(ISNA(VLOOKUP($A104,DSLOP,'DS_THI (AV)'!C$4,0))=FALSE,VLOOKUP($A104,DSLOP,'DS_THI (AV)'!C$4,0),"")</f>
        <v/>
      </c>
      <c r="D104" s="247" t="str">
        <f>IF(ISNA(VLOOKUP($A104,DSLOP,'DS_THI (AV)'!D$4,0))=FALSE,VLOOKUP($A104,DSLOP,'DS_THI (AV)'!D$4,0),"")</f>
        <v/>
      </c>
      <c r="E104" s="248" t="str">
        <f>IF(ISNA(VLOOKUP($A104,DSLOP,'DS_THI (AV)'!E$4,0))=FALSE,VLOOKUP($A104,DSLOP,'DS_THI (AV)'!E$4,0),"")</f>
        <v/>
      </c>
      <c r="F104" s="241" t="str">
        <f>IF(ISNA(VLOOKUP($A104,DSLOP,'DS_THI (AV)'!F$4,0))=FALSE,VLOOKUP($A104,DSLOP,'DS_THI (AV)'!F$4,0),"")</f>
        <v/>
      </c>
      <c r="G104" s="242" t="str">
        <f>IF(ISNA(VLOOKUP($A104,DSLOP,'DS_THI (AV)'!G$4,0))=FALSE,VLOOKUP($A104,DSLOP,'DS_THI (AV)'!G$4,0),"")</f>
        <v/>
      </c>
      <c r="H104" s="249" t="str">
        <f>IF(ISNA(VLOOKUP($A104,DSLOP,'DS_THI (AV)'!H$4,0))=FALSE,VLOOKUP($A104,DSLOP,'DS_THI (AV)'!H$4,0),"")</f>
        <v/>
      </c>
      <c r="I104" s="250"/>
      <c r="J104" s="250"/>
      <c r="K104" s="250"/>
      <c r="L104" s="250"/>
      <c r="M104" s="250"/>
      <c r="N104" s="250"/>
      <c r="O104" s="250"/>
      <c r="P104" s="251" t="str">
        <f>IF($C104&lt;&gt;0,IF(ISNA(VLOOKUP($A104,DSLOP,'DS_THI (AV)'!P$4,0))=FALSE,VLOOKUP($A104,DSLOP,'DS_THI (AV)'!P$4,0),""),"")</f>
        <v/>
      </c>
    </row>
    <row r="105" spans="1:20" s="245" customFormat="1" ht="20.100000000000001" customHeight="1">
      <c r="A105" s="237" t="str">
        <f t="shared" si="3"/>
        <v/>
      </c>
      <c r="B105" s="246">
        <f t="shared" si="4"/>
        <v>30</v>
      </c>
      <c r="C105" s="246" t="str">
        <f>IF(ISNA(VLOOKUP($A105,DSLOP,'DS_THI (AV)'!C$4,0))=FALSE,VLOOKUP($A105,DSLOP,'DS_THI (AV)'!C$4,0),"")</f>
        <v/>
      </c>
      <c r="D105" s="247" t="str">
        <f>IF(ISNA(VLOOKUP($A105,DSLOP,'DS_THI (AV)'!D$4,0))=FALSE,VLOOKUP($A105,DSLOP,'DS_THI (AV)'!D$4,0),"")</f>
        <v/>
      </c>
      <c r="E105" s="248" t="str">
        <f>IF(ISNA(VLOOKUP($A105,DSLOP,'DS_THI (AV)'!E$4,0))=FALSE,VLOOKUP($A105,DSLOP,'DS_THI (AV)'!E$4,0),"")</f>
        <v/>
      </c>
      <c r="F105" s="241" t="str">
        <f>IF(ISNA(VLOOKUP($A105,DSLOP,'DS_THI (AV)'!F$4,0))=FALSE,VLOOKUP($A105,DSLOP,'DS_THI (AV)'!F$4,0),"")</f>
        <v/>
      </c>
      <c r="G105" s="242" t="str">
        <f>IF(ISNA(VLOOKUP($A105,DSLOP,'DS_THI (AV)'!G$4,0))=FALSE,VLOOKUP($A105,DSLOP,'DS_THI (AV)'!G$4,0),"")</f>
        <v/>
      </c>
      <c r="H105" s="249" t="str">
        <f>IF(ISNA(VLOOKUP($A105,DSLOP,'DS_THI (AV)'!H$4,0))=FALSE,VLOOKUP($A105,DSLOP,'DS_THI (AV)'!H$4,0),"")</f>
        <v/>
      </c>
      <c r="I105" s="250"/>
      <c r="J105" s="250"/>
      <c r="K105" s="250"/>
      <c r="L105" s="250"/>
      <c r="M105" s="250"/>
      <c r="N105" s="250"/>
      <c r="O105" s="250"/>
      <c r="P105" s="251" t="str">
        <f>IF($C105&lt;&gt;0,IF(ISNA(VLOOKUP($A105,DSLOP,'DS_THI (AV)'!P$4,0))=FALSE,VLOOKUP($A105,DSLOP,'DS_THI (AV)'!P$4,0),""),"")</f>
        <v/>
      </c>
    </row>
    <row r="106" spans="1:20" s="245" customFormat="1" ht="20.100000000000001" customHeight="1">
      <c r="A106" s="237" t="str">
        <f t="shared" si="3"/>
        <v/>
      </c>
      <c r="B106" s="246">
        <f t="shared" si="4"/>
        <v>31</v>
      </c>
      <c r="C106" s="246" t="str">
        <f>IF(ISNA(VLOOKUP($A106,DSLOP,'DS_THI (AV)'!C$4,0))=FALSE,VLOOKUP($A106,DSLOP,'DS_THI (AV)'!C$4,0),"")</f>
        <v/>
      </c>
      <c r="D106" s="247" t="str">
        <f>IF(ISNA(VLOOKUP($A106,DSLOP,'DS_THI (AV)'!D$4,0))=FALSE,VLOOKUP($A106,DSLOP,'DS_THI (AV)'!D$4,0),"")</f>
        <v/>
      </c>
      <c r="E106" s="248" t="str">
        <f>IF(ISNA(VLOOKUP($A106,DSLOP,'DS_THI (AV)'!E$4,0))=FALSE,VLOOKUP($A106,DSLOP,'DS_THI (AV)'!E$4,0),"")</f>
        <v/>
      </c>
      <c r="F106" s="241" t="str">
        <f>IF(ISNA(VLOOKUP($A106,DSLOP,'DS_THI (AV)'!F$4,0))=FALSE,VLOOKUP($A106,DSLOP,'DS_THI (AV)'!F$4,0),"")</f>
        <v/>
      </c>
      <c r="G106" s="242" t="str">
        <f>IF(ISNA(VLOOKUP($A106,DSLOP,'DS_THI (AV)'!G$4,0))=FALSE,VLOOKUP($A106,DSLOP,'DS_THI (AV)'!G$4,0),"")</f>
        <v/>
      </c>
      <c r="H106" s="249" t="str">
        <f>IF(ISNA(VLOOKUP($A106,DSLOP,'DS_THI (AV)'!H$4,0))=FALSE,VLOOKUP($A106,DSLOP,'DS_THI (AV)'!H$4,0),"")</f>
        <v/>
      </c>
      <c r="I106" s="250"/>
      <c r="J106" s="250"/>
      <c r="K106" s="250"/>
      <c r="L106" s="250"/>
      <c r="M106" s="250"/>
      <c r="N106" s="250"/>
      <c r="O106" s="250"/>
      <c r="P106" s="251" t="str">
        <f>IF($C106&lt;&gt;0,IF(ISNA(VLOOKUP($A106,DSLOP,'DS_THI (AV)'!P$4,0))=FALSE,VLOOKUP($A106,DSLOP,'DS_THI (AV)'!P$4,0),""),"")</f>
        <v/>
      </c>
    </row>
    <row r="107" spans="1:20" ht="22.5" customHeight="1">
      <c r="A107" s="237" t="str">
        <f>IF(ISNUMBER(Q107),Q107+1,IF(B107&lt;=$R$3,#REF!+1,""))</f>
        <v/>
      </c>
      <c r="B107" s="228" t="str">
        <f>DSSV!$A$4 &amp; " - Phòng : "&amp;R107&amp;" * "&amp;DSSV!$E$3</f>
        <v>Thời gian : 7h30 ngày 26/11/2017 - Phòng : 1003 * 254 Nguyễn Văn Linh</v>
      </c>
      <c r="C107" s="229"/>
      <c r="D107" s="230"/>
      <c r="E107" s="231"/>
      <c r="F107" s="231"/>
      <c r="G107" s="229"/>
      <c r="H107" s="229"/>
      <c r="I107" s="232"/>
      <c r="J107" s="229"/>
      <c r="K107" s="229"/>
      <c r="L107" s="229"/>
      <c r="M107" s="229"/>
      <c r="N107" s="229"/>
      <c r="O107" s="229"/>
      <c r="P107" s="219" t="str">
        <f>"Lần thi : "&amp;DSSV!$R$4</f>
        <v>Lần thi : 1</v>
      </c>
      <c r="R107" s="233" t="str">
        <f>IF(ISERROR(FIND("-",SUBSTITUTE(T107,R73&amp;"-","",1))),T107,LEFT(SUBSTITUTE(T107,R73&amp;"-","",1),FIND("-",SUBSTITUTE(T107,R73&amp;"-","",1))-1))</f>
        <v>1003</v>
      </c>
      <c r="S107" s="233" t="s">
        <v>156</v>
      </c>
      <c r="T107" s="233" t="str">
        <f>SUBSTITUTE(T73,R73&amp;"-","",1)</f>
        <v>1003</v>
      </c>
    </row>
    <row r="108" spans="1:20" s="235" customFormat="1" ht="31.5" customHeight="1">
      <c r="A108" s="237" t="str">
        <f t="shared" si="3"/>
        <v/>
      </c>
      <c r="B108" s="342" t="s">
        <v>0</v>
      </c>
      <c r="C108" s="341" t="s">
        <v>250</v>
      </c>
      <c r="D108" s="343" t="s">
        <v>152</v>
      </c>
      <c r="E108" s="344"/>
      <c r="F108" s="341" t="s">
        <v>246</v>
      </c>
      <c r="G108" s="341" t="s">
        <v>249</v>
      </c>
      <c r="H108" s="341" t="s">
        <v>16</v>
      </c>
      <c r="I108" s="347" t="s">
        <v>289</v>
      </c>
      <c r="J108" s="347"/>
      <c r="K108" s="347"/>
      <c r="L108" s="347"/>
      <c r="M108" s="348" t="s">
        <v>290</v>
      </c>
      <c r="N108" s="349"/>
      <c r="O108" s="350"/>
      <c r="P108" s="341" t="s">
        <v>18</v>
      </c>
    </row>
    <row r="109" spans="1:20" s="235" customFormat="1" ht="32.25" customHeight="1">
      <c r="A109" s="237" t="e">
        <f t="shared" si="3"/>
        <v>#VALUE!</v>
      </c>
      <c r="B109" s="342"/>
      <c r="C109" s="342"/>
      <c r="D109" s="345"/>
      <c r="E109" s="346"/>
      <c r="F109" s="342"/>
      <c r="G109" s="342"/>
      <c r="H109" s="342"/>
      <c r="I109" s="236" t="s">
        <v>24</v>
      </c>
      <c r="J109" s="236" t="s">
        <v>25</v>
      </c>
      <c r="K109" s="236"/>
      <c r="L109" s="236" t="s">
        <v>291</v>
      </c>
      <c r="M109" s="236" t="s">
        <v>25</v>
      </c>
      <c r="N109" s="236"/>
      <c r="O109" s="236" t="s">
        <v>291</v>
      </c>
      <c r="P109" s="341"/>
    </row>
    <row r="110" spans="1:20" s="245" customFormat="1" ht="20.100000000000001" customHeight="1">
      <c r="A110" s="237">
        <f t="shared" si="3"/>
        <v>58</v>
      </c>
      <c r="B110" s="238">
        <v>1</v>
      </c>
      <c r="C110" s="238" t="str">
        <f>IF(ISNA(VLOOKUP($A110,DSLOP,'DS_THI (AV)'!C$4,0))=FALSE,VLOOKUP($A110,DSLOP,'DS_THI (AV)'!C$4,0),"")</f>
        <v/>
      </c>
      <c r="D110" s="239" t="str">
        <f>IF(ISNA(VLOOKUP($A110,DSLOP,'DS_THI (AV)'!D$4,0))=FALSE,VLOOKUP($A110,DSLOP,'DS_THI (AV)'!D$4,0),"")</f>
        <v/>
      </c>
      <c r="E110" s="240" t="str">
        <f>IF(ISNA(VLOOKUP($A110,DSLOP,'DS_THI (AV)'!E$4,0))=FALSE,VLOOKUP($A110,DSLOP,'DS_THI (AV)'!E$4,0),"")</f>
        <v/>
      </c>
      <c r="F110" s="241" t="str">
        <f>IF(ISNA(VLOOKUP($A110,DSLOP,'DS_THI (AV)'!F$4,0))=FALSE,VLOOKUP($A110,DSLOP,'DS_THI (AV)'!F$4,0),"")</f>
        <v/>
      </c>
      <c r="G110" s="242" t="str">
        <f>IF(ISNA(VLOOKUP($A110,DSLOP,'DS_THI (AV)'!G$4,0))=FALSE,VLOOKUP($A110,DSLOP,'DS_THI (AV)'!G$4,0),"")</f>
        <v/>
      </c>
      <c r="H110" s="241" t="str">
        <f>IF(ISNA(VLOOKUP($A110,DSLOP,'DS_THI (AV)'!H$4,0))=FALSE,VLOOKUP($A110,DSLOP,'DS_THI (AV)'!H$4,0),"")</f>
        <v/>
      </c>
      <c r="I110" s="243"/>
      <c r="J110" s="243"/>
      <c r="K110" s="243"/>
      <c r="L110" s="243"/>
      <c r="M110" s="243"/>
      <c r="N110" s="243"/>
      <c r="O110" s="243"/>
      <c r="P110" s="244" t="str">
        <f>IF($C110&lt;&gt;0,IF(ISNA(VLOOKUP($A110,DSLOP,'DS_THI (AV)'!P$4,0))=FALSE,VLOOKUP($A110,DSLOP,'DS_THI (AV)'!P$4,0),""),"")</f>
        <v/>
      </c>
      <c r="Q110" s="245">
        <f>MAX(A76:A106)</f>
        <v>57</v>
      </c>
    </row>
    <row r="111" spans="1:20" s="245" customFormat="1" ht="20.100000000000001" customHeight="1">
      <c r="A111" s="237">
        <f t="shared" si="3"/>
        <v>59</v>
      </c>
      <c r="B111" s="246">
        <f t="shared" ref="B111:B141" si="5">B110+1</f>
        <v>2</v>
      </c>
      <c r="C111" s="246" t="str">
        <f>IF(ISNA(VLOOKUP($A111,DSLOP,'DS_THI (AV)'!C$4,0))=FALSE,VLOOKUP($A111,DSLOP,'DS_THI (AV)'!C$4,0),"")</f>
        <v/>
      </c>
      <c r="D111" s="247" t="str">
        <f>IF(ISNA(VLOOKUP($A111,DSLOP,'DS_THI (AV)'!D$4,0))=FALSE,VLOOKUP($A111,DSLOP,'DS_THI (AV)'!D$4,0),"")</f>
        <v/>
      </c>
      <c r="E111" s="248" t="str">
        <f>IF(ISNA(VLOOKUP($A111,DSLOP,'DS_THI (AV)'!E$4,0))=FALSE,VLOOKUP($A111,DSLOP,'DS_THI (AV)'!E$4,0),"")</f>
        <v/>
      </c>
      <c r="F111" s="241" t="str">
        <f>IF(ISNA(VLOOKUP($A111,DSLOP,'DS_THI (AV)'!F$4,0))=FALSE,VLOOKUP($A111,DSLOP,'DS_THI (AV)'!F$4,0),"")</f>
        <v/>
      </c>
      <c r="G111" s="242" t="str">
        <f>IF(ISNA(VLOOKUP($A111,DSLOP,'DS_THI (AV)'!G$4,0))=FALSE,VLOOKUP($A111,DSLOP,'DS_THI (AV)'!G$4,0),"")</f>
        <v/>
      </c>
      <c r="H111" s="249" t="str">
        <f>IF(ISNA(VLOOKUP($A111,DSLOP,'DS_THI (AV)'!H$4,0))=FALSE,VLOOKUP($A111,DSLOP,'DS_THI (AV)'!H$4,0),"")</f>
        <v/>
      </c>
      <c r="I111" s="250"/>
      <c r="J111" s="250"/>
      <c r="K111" s="250"/>
      <c r="L111" s="250"/>
      <c r="M111" s="250"/>
      <c r="N111" s="250"/>
      <c r="O111" s="250"/>
      <c r="P111" s="251" t="str">
        <f>IF($C111&lt;&gt;0,IF(ISNA(VLOOKUP($A111,DSLOP,'DS_THI (AV)'!P$4,0))=FALSE,VLOOKUP($A111,DSLOP,'DS_THI (AV)'!P$4,0),""),"")</f>
        <v/>
      </c>
    </row>
    <row r="112" spans="1:20" s="245" customFormat="1" ht="20.100000000000001" customHeight="1">
      <c r="A112" s="237">
        <f t="shared" si="3"/>
        <v>60</v>
      </c>
      <c r="B112" s="246">
        <f t="shared" si="5"/>
        <v>3</v>
      </c>
      <c r="C112" s="246" t="str">
        <f>IF(ISNA(VLOOKUP($A112,DSLOP,'DS_THI (AV)'!C$4,0))=FALSE,VLOOKUP($A112,DSLOP,'DS_THI (AV)'!C$4,0),"")</f>
        <v/>
      </c>
      <c r="D112" s="247" t="str">
        <f>IF(ISNA(VLOOKUP($A112,DSLOP,'DS_THI (AV)'!D$4,0))=FALSE,VLOOKUP($A112,DSLOP,'DS_THI (AV)'!D$4,0),"")</f>
        <v/>
      </c>
      <c r="E112" s="248" t="str">
        <f>IF(ISNA(VLOOKUP($A112,DSLOP,'DS_THI (AV)'!E$4,0))=FALSE,VLOOKUP($A112,DSLOP,'DS_THI (AV)'!E$4,0),"")</f>
        <v/>
      </c>
      <c r="F112" s="241" t="str">
        <f>IF(ISNA(VLOOKUP($A112,DSLOP,'DS_THI (AV)'!F$4,0))=FALSE,VLOOKUP($A112,DSLOP,'DS_THI (AV)'!F$4,0),"")</f>
        <v/>
      </c>
      <c r="G112" s="242" t="str">
        <f>IF(ISNA(VLOOKUP($A112,DSLOP,'DS_THI (AV)'!G$4,0))=FALSE,VLOOKUP($A112,DSLOP,'DS_THI (AV)'!G$4,0),"")</f>
        <v/>
      </c>
      <c r="H112" s="249" t="str">
        <f>IF(ISNA(VLOOKUP($A112,DSLOP,'DS_THI (AV)'!H$4,0))=FALSE,VLOOKUP($A112,DSLOP,'DS_THI (AV)'!H$4,0),"")</f>
        <v/>
      </c>
      <c r="I112" s="250"/>
      <c r="J112" s="250"/>
      <c r="K112" s="250"/>
      <c r="L112" s="250"/>
      <c r="M112" s="250"/>
      <c r="N112" s="250"/>
      <c r="O112" s="250"/>
      <c r="P112" s="251" t="str">
        <f>IF($C112&lt;&gt;0,IF(ISNA(VLOOKUP($A112,DSLOP,'DS_THI (AV)'!P$4,0))=FALSE,VLOOKUP($A112,DSLOP,'DS_THI (AV)'!P$4,0),""),"")</f>
        <v/>
      </c>
    </row>
    <row r="113" spans="1:16" s="245" customFormat="1" ht="20.100000000000001" customHeight="1">
      <c r="A113" s="237">
        <f t="shared" si="3"/>
        <v>61</v>
      </c>
      <c r="B113" s="246">
        <f t="shared" si="5"/>
        <v>4</v>
      </c>
      <c r="C113" s="246" t="str">
        <f>IF(ISNA(VLOOKUP($A113,DSLOP,'DS_THI (AV)'!C$4,0))=FALSE,VLOOKUP($A113,DSLOP,'DS_THI (AV)'!C$4,0),"")</f>
        <v/>
      </c>
      <c r="D113" s="247" t="str">
        <f>IF(ISNA(VLOOKUP($A113,DSLOP,'DS_THI (AV)'!D$4,0))=FALSE,VLOOKUP($A113,DSLOP,'DS_THI (AV)'!D$4,0),"")</f>
        <v/>
      </c>
      <c r="E113" s="248" t="str">
        <f>IF(ISNA(VLOOKUP($A113,DSLOP,'DS_THI (AV)'!E$4,0))=FALSE,VLOOKUP($A113,DSLOP,'DS_THI (AV)'!E$4,0),"")</f>
        <v/>
      </c>
      <c r="F113" s="241" t="str">
        <f>IF(ISNA(VLOOKUP($A113,DSLOP,'DS_THI (AV)'!F$4,0))=FALSE,VLOOKUP($A113,DSLOP,'DS_THI (AV)'!F$4,0),"")</f>
        <v/>
      </c>
      <c r="G113" s="242" t="str">
        <f>IF(ISNA(VLOOKUP($A113,DSLOP,'DS_THI (AV)'!G$4,0))=FALSE,VLOOKUP($A113,DSLOP,'DS_THI (AV)'!G$4,0),"")</f>
        <v/>
      </c>
      <c r="H113" s="249" t="str">
        <f>IF(ISNA(VLOOKUP($A113,DSLOP,'DS_THI (AV)'!H$4,0))=FALSE,VLOOKUP($A113,DSLOP,'DS_THI (AV)'!H$4,0),"")</f>
        <v/>
      </c>
      <c r="I113" s="250"/>
      <c r="J113" s="250"/>
      <c r="K113" s="250"/>
      <c r="L113" s="250"/>
      <c r="M113" s="250"/>
      <c r="N113" s="250"/>
      <c r="O113" s="250"/>
      <c r="P113" s="251" t="str">
        <f>IF($C113&lt;&gt;0,IF(ISNA(VLOOKUP($A113,DSLOP,'DS_THI (AV)'!P$4,0))=FALSE,VLOOKUP($A113,DSLOP,'DS_THI (AV)'!P$4,0),""),"")</f>
        <v/>
      </c>
    </row>
    <row r="114" spans="1:16" s="245" customFormat="1" ht="20.100000000000001" customHeight="1">
      <c r="A114" s="237">
        <f t="shared" si="3"/>
        <v>62</v>
      </c>
      <c r="B114" s="246">
        <f t="shared" si="5"/>
        <v>5</v>
      </c>
      <c r="C114" s="246" t="str">
        <f>IF(ISNA(VLOOKUP($A114,DSLOP,'DS_THI (AV)'!C$4,0))=FALSE,VLOOKUP($A114,DSLOP,'DS_THI (AV)'!C$4,0),"")</f>
        <v/>
      </c>
      <c r="D114" s="247" t="str">
        <f>IF(ISNA(VLOOKUP($A114,DSLOP,'DS_THI (AV)'!D$4,0))=FALSE,VLOOKUP($A114,DSLOP,'DS_THI (AV)'!D$4,0),"")</f>
        <v/>
      </c>
      <c r="E114" s="248" t="str">
        <f>IF(ISNA(VLOOKUP($A114,DSLOP,'DS_THI (AV)'!E$4,0))=FALSE,VLOOKUP($A114,DSLOP,'DS_THI (AV)'!E$4,0),"")</f>
        <v/>
      </c>
      <c r="F114" s="241" t="str">
        <f>IF(ISNA(VLOOKUP($A114,DSLOP,'DS_THI (AV)'!F$4,0))=FALSE,VLOOKUP($A114,DSLOP,'DS_THI (AV)'!F$4,0),"")</f>
        <v/>
      </c>
      <c r="G114" s="242" t="str">
        <f>IF(ISNA(VLOOKUP($A114,DSLOP,'DS_THI (AV)'!G$4,0))=FALSE,VLOOKUP($A114,DSLOP,'DS_THI (AV)'!G$4,0),"")</f>
        <v/>
      </c>
      <c r="H114" s="249" t="str">
        <f>IF(ISNA(VLOOKUP($A114,DSLOP,'DS_THI (AV)'!H$4,0))=FALSE,VLOOKUP($A114,DSLOP,'DS_THI (AV)'!H$4,0),"")</f>
        <v/>
      </c>
      <c r="I114" s="250"/>
      <c r="J114" s="250"/>
      <c r="K114" s="250"/>
      <c r="L114" s="250"/>
      <c r="M114" s="250"/>
      <c r="N114" s="250"/>
      <c r="O114" s="250"/>
      <c r="P114" s="251" t="str">
        <f>IF($C114&lt;&gt;0,IF(ISNA(VLOOKUP($A114,DSLOP,'DS_THI (AV)'!P$4,0))=FALSE,VLOOKUP($A114,DSLOP,'DS_THI (AV)'!P$4,0),""),"")</f>
        <v/>
      </c>
    </row>
    <row r="115" spans="1:16" s="245" customFormat="1" ht="20.100000000000001" customHeight="1">
      <c r="A115" s="237">
        <f t="shared" si="3"/>
        <v>63</v>
      </c>
      <c r="B115" s="246">
        <f t="shared" si="5"/>
        <v>6</v>
      </c>
      <c r="C115" s="246" t="str">
        <f>IF(ISNA(VLOOKUP($A115,DSLOP,'DS_THI (AV)'!C$4,0))=FALSE,VLOOKUP($A115,DSLOP,'DS_THI (AV)'!C$4,0),"")</f>
        <v/>
      </c>
      <c r="D115" s="247" t="str">
        <f>IF(ISNA(VLOOKUP($A115,DSLOP,'DS_THI (AV)'!D$4,0))=FALSE,VLOOKUP($A115,DSLOP,'DS_THI (AV)'!D$4,0),"")</f>
        <v/>
      </c>
      <c r="E115" s="248" t="str">
        <f>IF(ISNA(VLOOKUP($A115,DSLOP,'DS_THI (AV)'!E$4,0))=FALSE,VLOOKUP($A115,DSLOP,'DS_THI (AV)'!E$4,0),"")</f>
        <v/>
      </c>
      <c r="F115" s="241" t="str">
        <f>IF(ISNA(VLOOKUP($A115,DSLOP,'DS_THI (AV)'!F$4,0))=FALSE,VLOOKUP($A115,DSLOP,'DS_THI (AV)'!F$4,0),"")</f>
        <v/>
      </c>
      <c r="G115" s="242" t="str">
        <f>IF(ISNA(VLOOKUP($A115,DSLOP,'DS_THI (AV)'!G$4,0))=FALSE,VLOOKUP($A115,DSLOP,'DS_THI (AV)'!G$4,0),"")</f>
        <v/>
      </c>
      <c r="H115" s="249" t="str">
        <f>IF(ISNA(VLOOKUP($A115,DSLOP,'DS_THI (AV)'!H$4,0))=FALSE,VLOOKUP($A115,DSLOP,'DS_THI (AV)'!H$4,0),"")</f>
        <v/>
      </c>
      <c r="I115" s="250"/>
      <c r="J115" s="250"/>
      <c r="K115" s="250"/>
      <c r="L115" s="250"/>
      <c r="M115" s="250"/>
      <c r="N115" s="250"/>
      <c r="O115" s="250"/>
      <c r="P115" s="251" t="str">
        <f>IF($C115&lt;&gt;0,IF(ISNA(VLOOKUP($A115,DSLOP,'DS_THI (AV)'!P$4,0))=FALSE,VLOOKUP($A115,DSLOP,'DS_THI (AV)'!P$4,0),""),"")</f>
        <v/>
      </c>
    </row>
    <row r="116" spans="1:16" s="245" customFormat="1" ht="20.100000000000001" customHeight="1">
      <c r="A116" s="237">
        <f t="shared" si="3"/>
        <v>64</v>
      </c>
      <c r="B116" s="246">
        <f t="shared" si="5"/>
        <v>7</v>
      </c>
      <c r="C116" s="246" t="str">
        <f>IF(ISNA(VLOOKUP($A116,DSLOP,'DS_THI (AV)'!C$4,0))=FALSE,VLOOKUP($A116,DSLOP,'DS_THI (AV)'!C$4,0),"")</f>
        <v/>
      </c>
      <c r="D116" s="247" t="str">
        <f>IF(ISNA(VLOOKUP($A116,DSLOP,'DS_THI (AV)'!D$4,0))=FALSE,VLOOKUP($A116,DSLOP,'DS_THI (AV)'!D$4,0),"")</f>
        <v/>
      </c>
      <c r="E116" s="248" t="str">
        <f>IF(ISNA(VLOOKUP($A116,DSLOP,'DS_THI (AV)'!E$4,0))=FALSE,VLOOKUP($A116,DSLOP,'DS_THI (AV)'!E$4,0),"")</f>
        <v/>
      </c>
      <c r="F116" s="241" t="str">
        <f>IF(ISNA(VLOOKUP($A116,DSLOP,'DS_THI (AV)'!F$4,0))=FALSE,VLOOKUP($A116,DSLOP,'DS_THI (AV)'!F$4,0),"")</f>
        <v/>
      </c>
      <c r="G116" s="242" t="str">
        <f>IF(ISNA(VLOOKUP($A116,DSLOP,'DS_THI (AV)'!G$4,0))=FALSE,VLOOKUP($A116,DSLOP,'DS_THI (AV)'!G$4,0),"")</f>
        <v/>
      </c>
      <c r="H116" s="249" t="str">
        <f>IF(ISNA(VLOOKUP($A116,DSLOP,'DS_THI (AV)'!H$4,0))=FALSE,VLOOKUP($A116,DSLOP,'DS_THI (AV)'!H$4,0),"")</f>
        <v/>
      </c>
      <c r="I116" s="250"/>
      <c r="J116" s="250"/>
      <c r="K116" s="250"/>
      <c r="L116" s="250"/>
      <c r="M116" s="250"/>
      <c r="N116" s="250"/>
      <c r="O116" s="250"/>
      <c r="P116" s="251" t="str">
        <f>IF($C116&lt;&gt;0,IF(ISNA(VLOOKUP($A116,DSLOP,'DS_THI (AV)'!P$4,0))=FALSE,VLOOKUP($A116,DSLOP,'DS_THI (AV)'!P$4,0),""),"")</f>
        <v/>
      </c>
    </row>
    <row r="117" spans="1:16" s="245" customFormat="1" ht="20.100000000000001" customHeight="1">
      <c r="A117" s="237">
        <f t="shared" si="3"/>
        <v>65</v>
      </c>
      <c r="B117" s="246">
        <f t="shared" si="5"/>
        <v>8</v>
      </c>
      <c r="C117" s="246" t="str">
        <f>IF(ISNA(VLOOKUP($A117,DSLOP,'DS_THI (AV)'!C$4,0))=FALSE,VLOOKUP($A117,DSLOP,'DS_THI (AV)'!C$4,0),"")</f>
        <v/>
      </c>
      <c r="D117" s="247" t="str">
        <f>IF(ISNA(VLOOKUP($A117,DSLOP,'DS_THI (AV)'!D$4,0))=FALSE,VLOOKUP($A117,DSLOP,'DS_THI (AV)'!D$4,0),"")</f>
        <v/>
      </c>
      <c r="E117" s="248" t="str">
        <f>IF(ISNA(VLOOKUP($A117,DSLOP,'DS_THI (AV)'!E$4,0))=FALSE,VLOOKUP($A117,DSLOP,'DS_THI (AV)'!E$4,0),"")</f>
        <v/>
      </c>
      <c r="F117" s="241" t="str">
        <f>IF(ISNA(VLOOKUP($A117,DSLOP,'DS_THI (AV)'!F$4,0))=FALSE,VLOOKUP($A117,DSLOP,'DS_THI (AV)'!F$4,0),"")</f>
        <v/>
      </c>
      <c r="G117" s="242" t="str">
        <f>IF(ISNA(VLOOKUP($A117,DSLOP,'DS_THI (AV)'!G$4,0))=FALSE,VLOOKUP($A117,DSLOP,'DS_THI (AV)'!G$4,0),"")</f>
        <v/>
      </c>
      <c r="H117" s="249" t="str">
        <f>IF(ISNA(VLOOKUP($A117,DSLOP,'DS_THI (AV)'!H$4,0))=FALSE,VLOOKUP($A117,DSLOP,'DS_THI (AV)'!H$4,0),"")</f>
        <v/>
      </c>
      <c r="I117" s="250"/>
      <c r="J117" s="250"/>
      <c r="K117" s="250"/>
      <c r="L117" s="250"/>
      <c r="M117" s="250"/>
      <c r="N117" s="250"/>
      <c r="O117" s="250"/>
      <c r="P117" s="251" t="str">
        <f>IF($C117&lt;&gt;0,IF(ISNA(VLOOKUP($A117,DSLOP,'DS_THI (AV)'!P$4,0))=FALSE,VLOOKUP($A117,DSLOP,'DS_THI (AV)'!P$4,0),""),"")</f>
        <v/>
      </c>
    </row>
    <row r="118" spans="1:16" s="245" customFormat="1" ht="20.100000000000001" customHeight="1">
      <c r="A118" s="237">
        <f t="shared" si="3"/>
        <v>66</v>
      </c>
      <c r="B118" s="246">
        <f t="shared" si="5"/>
        <v>9</v>
      </c>
      <c r="C118" s="246" t="str">
        <f>IF(ISNA(VLOOKUP($A118,DSLOP,'DS_THI (AV)'!C$4,0))=FALSE,VLOOKUP($A118,DSLOP,'DS_THI (AV)'!C$4,0),"")</f>
        <v/>
      </c>
      <c r="D118" s="247" t="str">
        <f>IF(ISNA(VLOOKUP($A118,DSLOP,'DS_THI (AV)'!D$4,0))=FALSE,VLOOKUP($A118,DSLOP,'DS_THI (AV)'!D$4,0),"")</f>
        <v/>
      </c>
      <c r="E118" s="248" t="str">
        <f>IF(ISNA(VLOOKUP($A118,DSLOP,'DS_THI (AV)'!E$4,0))=FALSE,VLOOKUP($A118,DSLOP,'DS_THI (AV)'!E$4,0),"")</f>
        <v/>
      </c>
      <c r="F118" s="241" t="str">
        <f>IF(ISNA(VLOOKUP($A118,DSLOP,'DS_THI (AV)'!F$4,0))=FALSE,VLOOKUP($A118,DSLOP,'DS_THI (AV)'!F$4,0),"")</f>
        <v/>
      </c>
      <c r="G118" s="242" t="str">
        <f>IF(ISNA(VLOOKUP($A118,DSLOP,'DS_THI (AV)'!G$4,0))=FALSE,VLOOKUP($A118,DSLOP,'DS_THI (AV)'!G$4,0),"")</f>
        <v/>
      </c>
      <c r="H118" s="249" t="str">
        <f>IF(ISNA(VLOOKUP($A118,DSLOP,'DS_THI (AV)'!H$4,0))=FALSE,VLOOKUP($A118,DSLOP,'DS_THI (AV)'!H$4,0),"")</f>
        <v/>
      </c>
      <c r="I118" s="250"/>
      <c r="J118" s="250"/>
      <c r="K118" s="250"/>
      <c r="L118" s="250"/>
      <c r="M118" s="250"/>
      <c r="N118" s="250"/>
      <c r="O118" s="250"/>
      <c r="P118" s="251" t="str">
        <f>IF($C118&lt;&gt;0,IF(ISNA(VLOOKUP($A118,DSLOP,'DS_THI (AV)'!P$4,0))=FALSE,VLOOKUP($A118,DSLOP,'DS_THI (AV)'!P$4,0),""),"")</f>
        <v/>
      </c>
    </row>
    <row r="119" spans="1:16" s="245" customFormat="1" ht="20.100000000000001" customHeight="1">
      <c r="A119" s="237">
        <f t="shared" si="3"/>
        <v>67</v>
      </c>
      <c r="B119" s="246">
        <f t="shared" si="5"/>
        <v>10</v>
      </c>
      <c r="C119" s="246" t="str">
        <f>IF(ISNA(VLOOKUP($A119,DSLOP,'DS_THI (AV)'!C$4,0))=FALSE,VLOOKUP($A119,DSLOP,'DS_THI (AV)'!C$4,0),"")</f>
        <v/>
      </c>
      <c r="D119" s="247" t="str">
        <f>IF(ISNA(VLOOKUP($A119,DSLOP,'DS_THI (AV)'!D$4,0))=FALSE,VLOOKUP($A119,DSLOP,'DS_THI (AV)'!D$4,0),"")</f>
        <v/>
      </c>
      <c r="E119" s="248" t="str">
        <f>IF(ISNA(VLOOKUP($A119,DSLOP,'DS_THI (AV)'!E$4,0))=FALSE,VLOOKUP($A119,DSLOP,'DS_THI (AV)'!E$4,0),"")</f>
        <v/>
      </c>
      <c r="F119" s="241" t="str">
        <f>IF(ISNA(VLOOKUP($A119,DSLOP,'DS_THI (AV)'!F$4,0))=FALSE,VLOOKUP($A119,DSLOP,'DS_THI (AV)'!F$4,0),"")</f>
        <v/>
      </c>
      <c r="G119" s="242" t="str">
        <f>IF(ISNA(VLOOKUP($A119,DSLOP,'DS_THI (AV)'!G$4,0))=FALSE,VLOOKUP($A119,DSLOP,'DS_THI (AV)'!G$4,0),"")</f>
        <v/>
      </c>
      <c r="H119" s="249" t="str">
        <f>IF(ISNA(VLOOKUP($A119,DSLOP,'DS_THI (AV)'!H$4,0))=FALSE,VLOOKUP($A119,DSLOP,'DS_THI (AV)'!H$4,0),"")</f>
        <v/>
      </c>
      <c r="I119" s="250"/>
      <c r="J119" s="250"/>
      <c r="K119" s="250"/>
      <c r="L119" s="250"/>
      <c r="M119" s="250"/>
      <c r="N119" s="250"/>
      <c r="O119" s="250"/>
      <c r="P119" s="251" t="str">
        <f>IF($C119&lt;&gt;0,IF(ISNA(VLOOKUP($A119,DSLOP,'DS_THI (AV)'!P$4,0))=FALSE,VLOOKUP($A119,DSLOP,'DS_THI (AV)'!P$4,0),""),"")</f>
        <v/>
      </c>
    </row>
    <row r="120" spans="1:16" s="245" customFormat="1" ht="20.100000000000001" customHeight="1">
      <c r="A120" s="237">
        <f t="shared" si="3"/>
        <v>68</v>
      </c>
      <c r="B120" s="246">
        <f t="shared" si="5"/>
        <v>11</v>
      </c>
      <c r="C120" s="246" t="str">
        <f>IF(ISNA(VLOOKUP($A120,DSLOP,'DS_THI (AV)'!C$4,0))=FALSE,VLOOKUP($A120,DSLOP,'DS_THI (AV)'!C$4,0),"")</f>
        <v/>
      </c>
      <c r="D120" s="247" t="str">
        <f>IF(ISNA(VLOOKUP($A120,DSLOP,'DS_THI (AV)'!D$4,0))=FALSE,VLOOKUP($A120,DSLOP,'DS_THI (AV)'!D$4,0),"")</f>
        <v/>
      </c>
      <c r="E120" s="248" t="str">
        <f>IF(ISNA(VLOOKUP($A120,DSLOP,'DS_THI (AV)'!E$4,0))=FALSE,VLOOKUP($A120,DSLOP,'DS_THI (AV)'!E$4,0),"")</f>
        <v/>
      </c>
      <c r="F120" s="241" t="str">
        <f>IF(ISNA(VLOOKUP($A120,DSLOP,'DS_THI (AV)'!F$4,0))=FALSE,VLOOKUP($A120,DSLOP,'DS_THI (AV)'!F$4,0),"")</f>
        <v/>
      </c>
      <c r="G120" s="242" t="str">
        <f>IF(ISNA(VLOOKUP($A120,DSLOP,'DS_THI (AV)'!G$4,0))=FALSE,VLOOKUP($A120,DSLOP,'DS_THI (AV)'!G$4,0),"")</f>
        <v/>
      </c>
      <c r="H120" s="249" t="str">
        <f>IF(ISNA(VLOOKUP($A120,DSLOP,'DS_THI (AV)'!H$4,0))=FALSE,VLOOKUP($A120,DSLOP,'DS_THI (AV)'!H$4,0),"")</f>
        <v/>
      </c>
      <c r="I120" s="250"/>
      <c r="J120" s="250"/>
      <c r="K120" s="250"/>
      <c r="L120" s="250"/>
      <c r="M120" s="250"/>
      <c r="N120" s="250"/>
      <c r="O120" s="250"/>
      <c r="P120" s="251" t="str">
        <f>IF($C120&lt;&gt;0,IF(ISNA(VLOOKUP($A120,DSLOP,'DS_THI (AV)'!P$4,0))=FALSE,VLOOKUP($A120,DSLOP,'DS_THI (AV)'!P$4,0),""),"")</f>
        <v/>
      </c>
    </row>
    <row r="121" spans="1:16" s="245" customFormat="1" ht="20.100000000000001" customHeight="1">
      <c r="A121" s="237">
        <f t="shared" si="3"/>
        <v>69</v>
      </c>
      <c r="B121" s="246">
        <f t="shared" si="5"/>
        <v>12</v>
      </c>
      <c r="C121" s="246" t="str">
        <f>IF(ISNA(VLOOKUP($A121,DSLOP,'DS_THI (AV)'!C$4,0))=FALSE,VLOOKUP($A121,DSLOP,'DS_THI (AV)'!C$4,0),"")</f>
        <v/>
      </c>
      <c r="D121" s="247" t="str">
        <f>IF(ISNA(VLOOKUP($A121,DSLOP,'DS_THI (AV)'!D$4,0))=FALSE,VLOOKUP($A121,DSLOP,'DS_THI (AV)'!D$4,0),"")</f>
        <v/>
      </c>
      <c r="E121" s="248" t="str">
        <f>IF(ISNA(VLOOKUP($A121,DSLOP,'DS_THI (AV)'!E$4,0))=FALSE,VLOOKUP($A121,DSLOP,'DS_THI (AV)'!E$4,0),"")</f>
        <v/>
      </c>
      <c r="F121" s="241" t="str">
        <f>IF(ISNA(VLOOKUP($A121,DSLOP,'DS_THI (AV)'!F$4,0))=FALSE,VLOOKUP($A121,DSLOP,'DS_THI (AV)'!F$4,0),"")</f>
        <v/>
      </c>
      <c r="G121" s="242" t="str">
        <f>IF(ISNA(VLOOKUP($A121,DSLOP,'DS_THI (AV)'!G$4,0))=FALSE,VLOOKUP($A121,DSLOP,'DS_THI (AV)'!G$4,0),"")</f>
        <v/>
      </c>
      <c r="H121" s="249" t="str">
        <f>IF(ISNA(VLOOKUP($A121,DSLOP,'DS_THI (AV)'!H$4,0))=FALSE,VLOOKUP($A121,DSLOP,'DS_THI (AV)'!H$4,0),"")</f>
        <v/>
      </c>
      <c r="I121" s="250"/>
      <c r="J121" s="250"/>
      <c r="K121" s="250"/>
      <c r="L121" s="250"/>
      <c r="M121" s="250"/>
      <c r="N121" s="250"/>
      <c r="O121" s="250"/>
      <c r="P121" s="251" t="str">
        <f>IF($C121&lt;&gt;0,IF(ISNA(VLOOKUP($A121,DSLOP,'DS_THI (AV)'!P$4,0))=FALSE,VLOOKUP($A121,DSLOP,'DS_THI (AV)'!P$4,0),""),"")</f>
        <v/>
      </c>
    </row>
    <row r="122" spans="1:16" s="245" customFormat="1" ht="20.100000000000001" customHeight="1">
      <c r="A122" s="237">
        <f t="shared" si="3"/>
        <v>70</v>
      </c>
      <c r="B122" s="246">
        <f t="shared" si="5"/>
        <v>13</v>
      </c>
      <c r="C122" s="246" t="str">
        <f>IF(ISNA(VLOOKUP($A122,DSLOP,'DS_THI (AV)'!C$4,0))=FALSE,VLOOKUP($A122,DSLOP,'DS_THI (AV)'!C$4,0),"")</f>
        <v/>
      </c>
      <c r="D122" s="247" t="str">
        <f>IF(ISNA(VLOOKUP($A122,DSLOP,'DS_THI (AV)'!D$4,0))=FALSE,VLOOKUP($A122,DSLOP,'DS_THI (AV)'!D$4,0),"")</f>
        <v/>
      </c>
      <c r="E122" s="248" t="str">
        <f>IF(ISNA(VLOOKUP($A122,DSLOP,'DS_THI (AV)'!E$4,0))=FALSE,VLOOKUP($A122,DSLOP,'DS_THI (AV)'!E$4,0),"")</f>
        <v/>
      </c>
      <c r="F122" s="241" t="str">
        <f>IF(ISNA(VLOOKUP($A122,DSLOP,'DS_THI (AV)'!F$4,0))=FALSE,VLOOKUP($A122,DSLOP,'DS_THI (AV)'!F$4,0),"")</f>
        <v/>
      </c>
      <c r="G122" s="242" t="str">
        <f>IF(ISNA(VLOOKUP($A122,DSLOP,'DS_THI (AV)'!G$4,0))=FALSE,VLOOKUP($A122,DSLOP,'DS_THI (AV)'!G$4,0),"")</f>
        <v/>
      </c>
      <c r="H122" s="249" t="str">
        <f>IF(ISNA(VLOOKUP($A122,DSLOP,'DS_THI (AV)'!H$4,0))=FALSE,VLOOKUP($A122,DSLOP,'DS_THI (AV)'!H$4,0),"")</f>
        <v/>
      </c>
      <c r="I122" s="250"/>
      <c r="J122" s="250"/>
      <c r="K122" s="250"/>
      <c r="L122" s="250"/>
      <c r="M122" s="250"/>
      <c r="N122" s="250"/>
      <c r="O122" s="250"/>
      <c r="P122" s="251" t="str">
        <f>IF($C122&lt;&gt;0,IF(ISNA(VLOOKUP($A122,DSLOP,'DS_THI (AV)'!P$4,0))=FALSE,VLOOKUP($A122,DSLOP,'DS_THI (AV)'!P$4,0),""),"")</f>
        <v/>
      </c>
    </row>
    <row r="123" spans="1:16" s="245" customFormat="1" ht="20.100000000000001" customHeight="1">
      <c r="A123" s="237">
        <f t="shared" si="3"/>
        <v>71</v>
      </c>
      <c r="B123" s="246">
        <f t="shared" si="5"/>
        <v>14</v>
      </c>
      <c r="C123" s="246" t="str">
        <f>IF(ISNA(VLOOKUP($A123,DSLOP,'DS_THI (AV)'!C$4,0))=FALSE,VLOOKUP($A123,DSLOP,'DS_THI (AV)'!C$4,0),"")</f>
        <v/>
      </c>
      <c r="D123" s="247" t="str">
        <f>IF(ISNA(VLOOKUP($A123,DSLOP,'DS_THI (AV)'!D$4,0))=FALSE,VLOOKUP($A123,DSLOP,'DS_THI (AV)'!D$4,0),"")</f>
        <v/>
      </c>
      <c r="E123" s="248" t="str">
        <f>IF(ISNA(VLOOKUP($A123,DSLOP,'DS_THI (AV)'!E$4,0))=FALSE,VLOOKUP($A123,DSLOP,'DS_THI (AV)'!E$4,0),"")</f>
        <v/>
      </c>
      <c r="F123" s="241" t="str">
        <f>IF(ISNA(VLOOKUP($A123,DSLOP,'DS_THI (AV)'!F$4,0))=FALSE,VLOOKUP($A123,DSLOP,'DS_THI (AV)'!F$4,0),"")</f>
        <v/>
      </c>
      <c r="G123" s="242" t="str">
        <f>IF(ISNA(VLOOKUP($A123,DSLOP,'DS_THI (AV)'!G$4,0))=FALSE,VLOOKUP($A123,DSLOP,'DS_THI (AV)'!G$4,0),"")</f>
        <v/>
      </c>
      <c r="H123" s="249" t="str">
        <f>IF(ISNA(VLOOKUP($A123,DSLOP,'DS_THI (AV)'!H$4,0))=FALSE,VLOOKUP($A123,DSLOP,'DS_THI (AV)'!H$4,0),"")</f>
        <v/>
      </c>
      <c r="I123" s="250"/>
      <c r="J123" s="250"/>
      <c r="K123" s="250"/>
      <c r="L123" s="250"/>
      <c r="M123" s="250"/>
      <c r="N123" s="250"/>
      <c r="O123" s="250"/>
      <c r="P123" s="251" t="str">
        <f>IF($C123&lt;&gt;0,IF(ISNA(VLOOKUP($A123,DSLOP,'DS_THI (AV)'!P$4,0))=FALSE,VLOOKUP($A123,DSLOP,'DS_THI (AV)'!P$4,0),""),"")</f>
        <v/>
      </c>
    </row>
    <row r="124" spans="1:16" s="245" customFormat="1" ht="20.100000000000001" customHeight="1">
      <c r="A124" s="237">
        <f t="shared" si="3"/>
        <v>72</v>
      </c>
      <c r="B124" s="246">
        <f t="shared" si="5"/>
        <v>15</v>
      </c>
      <c r="C124" s="246" t="str">
        <f>IF(ISNA(VLOOKUP($A124,DSLOP,'DS_THI (AV)'!C$4,0))=FALSE,VLOOKUP($A124,DSLOP,'DS_THI (AV)'!C$4,0),"")</f>
        <v/>
      </c>
      <c r="D124" s="247" t="str">
        <f>IF(ISNA(VLOOKUP($A124,DSLOP,'DS_THI (AV)'!D$4,0))=FALSE,VLOOKUP($A124,DSLOP,'DS_THI (AV)'!D$4,0),"")</f>
        <v/>
      </c>
      <c r="E124" s="248" t="str">
        <f>IF(ISNA(VLOOKUP($A124,DSLOP,'DS_THI (AV)'!E$4,0))=FALSE,VLOOKUP($A124,DSLOP,'DS_THI (AV)'!E$4,0),"")</f>
        <v/>
      </c>
      <c r="F124" s="241" t="str">
        <f>IF(ISNA(VLOOKUP($A124,DSLOP,'DS_THI (AV)'!F$4,0))=FALSE,VLOOKUP($A124,DSLOP,'DS_THI (AV)'!F$4,0),"")</f>
        <v/>
      </c>
      <c r="G124" s="242" t="str">
        <f>IF(ISNA(VLOOKUP($A124,DSLOP,'DS_THI (AV)'!G$4,0))=FALSE,VLOOKUP($A124,DSLOP,'DS_THI (AV)'!G$4,0),"")</f>
        <v/>
      </c>
      <c r="H124" s="249" t="str">
        <f>IF(ISNA(VLOOKUP($A124,DSLOP,'DS_THI (AV)'!H$4,0))=FALSE,VLOOKUP($A124,DSLOP,'DS_THI (AV)'!H$4,0),"")</f>
        <v/>
      </c>
      <c r="I124" s="250"/>
      <c r="J124" s="250"/>
      <c r="K124" s="250"/>
      <c r="L124" s="250"/>
      <c r="M124" s="250"/>
      <c r="N124" s="250"/>
      <c r="O124" s="250"/>
      <c r="P124" s="251" t="str">
        <f>IF($C124&lt;&gt;0,IF(ISNA(VLOOKUP($A124,DSLOP,'DS_THI (AV)'!P$4,0))=FALSE,VLOOKUP($A124,DSLOP,'DS_THI (AV)'!P$4,0),""),"")</f>
        <v/>
      </c>
    </row>
    <row r="125" spans="1:16" s="245" customFormat="1" ht="20.100000000000001" customHeight="1">
      <c r="A125" s="237">
        <f t="shared" si="3"/>
        <v>73</v>
      </c>
      <c r="B125" s="246">
        <f t="shared" si="5"/>
        <v>16</v>
      </c>
      <c r="C125" s="246" t="str">
        <f>IF(ISNA(VLOOKUP($A125,DSLOP,'DS_THI (AV)'!C$4,0))=FALSE,VLOOKUP($A125,DSLOP,'DS_THI (AV)'!C$4,0),"")</f>
        <v/>
      </c>
      <c r="D125" s="247" t="str">
        <f>IF(ISNA(VLOOKUP($A125,DSLOP,'DS_THI (AV)'!D$4,0))=FALSE,VLOOKUP($A125,DSLOP,'DS_THI (AV)'!D$4,0),"")</f>
        <v/>
      </c>
      <c r="E125" s="248" t="str">
        <f>IF(ISNA(VLOOKUP($A125,DSLOP,'DS_THI (AV)'!E$4,0))=FALSE,VLOOKUP($A125,DSLOP,'DS_THI (AV)'!E$4,0),"")</f>
        <v/>
      </c>
      <c r="F125" s="241" t="str">
        <f>IF(ISNA(VLOOKUP($A125,DSLOP,'DS_THI (AV)'!F$4,0))=FALSE,VLOOKUP($A125,DSLOP,'DS_THI (AV)'!F$4,0),"")</f>
        <v/>
      </c>
      <c r="G125" s="242" t="str">
        <f>IF(ISNA(VLOOKUP($A125,DSLOP,'DS_THI (AV)'!G$4,0))=FALSE,VLOOKUP($A125,DSLOP,'DS_THI (AV)'!G$4,0),"")</f>
        <v/>
      </c>
      <c r="H125" s="249" t="str">
        <f>IF(ISNA(VLOOKUP($A125,DSLOP,'DS_THI (AV)'!H$4,0))=FALSE,VLOOKUP($A125,DSLOP,'DS_THI (AV)'!H$4,0),"")</f>
        <v/>
      </c>
      <c r="I125" s="250"/>
      <c r="J125" s="250"/>
      <c r="K125" s="250"/>
      <c r="L125" s="250"/>
      <c r="M125" s="250"/>
      <c r="N125" s="250"/>
      <c r="O125" s="250"/>
      <c r="P125" s="251" t="str">
        <f>IF($C125&lt;&gt;0,IF(ISNA(VLOOKUP($A125,DSLOP,'DS_THI (AV)'!P$4,0))=FALSE,VLOOKUP($A125,DSLOP,'DS_THI (AV)'!P$4,0),""),"")</f>
        <v/>
      </c>
    </row>
    <row r="126" spans="1:16" s="245" customFormat="1" ht="20.100000000000001" customHeight="1">
      <c r="A126" s="237">
        <f t="shared" si="3"/>
        <v>74</v>
      </c>
      <c r="B126" s="246">
        <f t="shared" si="5"/>
        <v>17</v>
      </c>
      <c r="C126" s="246" t="str">
        <f>IF(ISNA(VLOOKUP($A126,DSLOP,'DS_THI (AV)'!C$4,0))=FALSE,VLOOKUP($A126,DSLOP,'DS_THI (AV)'!C$4,0),"")</f>
        <v/>
      </c>
      <c r="D126" s="247" t="str">
        <f>IF(ISNA(VLOOKUP($A126,DSLOP,'DS_THI (AV)'!D$4,0))=FALSE,VLOOKUP($A126,DSLOP,'DS_THI (AV)'!D$4,0),"")</f>
        <v/>
      </c>
      <c r="E126" s="248" t="str">
        <f>IF(ISNA(VLOOKUP($A126,DSLOP,'DS_THI (AV)'!E$4,0))=FALSE,VLOOKUP($A126,DSLOP,'DS_THI (AV)'!E$4,0),"")</f>
        <v/>
      </c>
      <c r="F126" s="241" t="str">
        <f>IF(ISNA(VLOOKUP($A126,DSLOP,'DS_THI (AV)'!F$4,0))=FALSE,VLOOKUP($A126,DSLOP,'DS_THI (AV)'!F$4,0),"")</f>
        <v/>
      </c>
      <c r="G126" s="242" t="str">
        <f>IF(ISNA(VLOOKUP($A126,DSLOP,'DS_THI (AV)'!G$4,0))=FALSE,VLOOKUP($A126,DSLOP,'DS_THI (AV)'!G$4,0),"")</f>
        <v/>
      </c>
      <c r="H126" s="249" t="str">
        <f>IF(ISNA(VLOOKUP($A126,DSLOP,'DS_THI (AV)'!H$4,0))=FALSE,VLOOKUP($A126,DSLOP,'DS_THI (AV)'!H$4,0),"")</f>
        <v/>
      </c>
      <c r="I126" s="250"/>
      <c r="J126" s="250"/>
      <c r="K126" s="250"/>
      <c r="L126" s="250"/>
      <c r="M126" s="250"/>
      <c r="N126" s="250"/>
      <c r="O126" s="250"/>
      <c r="P126" s="251" t="str">
        <f>IF($C126&lt;&gt;0,IF(ISNA(VLOOKUP($A126,DSLOP,'DS_THI (AV)'!P$4,0))=FALSE,VLOOKUP($A126,DSLOP,'DS_THI (AV)'!P$4,0),""),"")</f>
        <v/>
      </c>
    </row>
    <row r="127" spans="1:16" s="245" customFormat="1" ht="20.100000000000001" customHeight="1">
      <c r="A127" s="237">
        <f t="shared" si="3"/>
        <v>75</v>
      </c>
      <c r="B127" s="246">
        <f t="shared" si="5"/>
        <v>18</v>
      </c>
      <c r="C127" s="246" t="str">
        <f>IF(ISNA(VLOOKUP($A127,DSLOP,'DS_THI (AV)'!C$4,0))=FALSE,VLOOKUP($A127,DSLOP,'DS_THI (AV)'!C$4,0),"")</f>
        <v/>
      </c>
      <c r="D127" s="247" t="str">
        <f>IF(ISNA(VLOOKUP($A127,DSLOP,'DS_THI (AV)'!D$4,0))=FALSE,VLOOKUP($A127,DSLOP,'DS_THI (AV)'!D$4,0),"")</f>
        <v/>
      </c>
      <c r="E127" s="248" t="str">
        <f>IF(ISNA(VLOOKUP($A127,DSLOP,'DS_THI (AV)'!E$4,0))=FALSE,VLOOKUP($A127,DSLOP,'DS_THI (AV)'!E$4,0),"")</f>
        <v/>
      </c>
      <c r="F127" s="241" t="str">
        <f>IF(ISNA(VLOOKUP($A127,DSLOP,'DS_THI (AV)'!F$4,0))=FALSE,VLOOKUP($A127,DSLOP,'DS_THI (AV)'!F$4,0),"")</f>
        <v/>
      </c>
      <c r="G127" s="242" t="str">
        <f>IF(ISNA(VLOOKUP($A127,DSLOP,'DS_THI (AV)'!G$4,0))=FALSE,VLOOKUP($A127,DSLOP,'DS_THI (AV)'!G$4,0),"")</f>
        <v/>
      </c>
      <c r="H127" s="249" t="str">
        <f>IF(ISNA(VLOOKUP($A127,DSLOP,'DS_THI (AV)'!H$4,0))=FALSE,VLOOKUP($A127,DSLOP,'DS_THI (AV)'!H$4,0),"")</f>
        <v/>
      </c>
      <c r="I127" s="250"/>
      <c r="J127" s="250"/>
      <c r="K127" s="250"/>
      <c r="L127" s="250"/>
      <c r="M127" s="250"/>
      <c r="N127" s="250"/>
      <c r="O127" s="250"/>
      <c r="P127" s="251" t="str">
        <f>IF($C127&lt;&gt;0,IF(ISNA(VLOOKUP($A127,DSLOP,'DS_THI (AV)'!P$4,0))=FALSE,VLOOKUP($A127,DSLOP,'DS_THI (AV)'!P$4,0),""),"")</f>
        <v/>
      </c>
    </row>
    <row r="128" spans="1:16" s="245" customFormat="1" ht="20.100000000000001" customHeight="1">
      <c r="A128" s="237">
        <f t="shared" si="3"/>
        <v>76</v>
      </c>
      <c r="B128" s="246">
        <f t="shared" si="5"/>
        <v>19</v>
      </c>
      <c r="C128" s="246" t="str">
        <f>IF(ISNA(VLOOKUP($A128,DSLOP,'DS_THI (AV)'!C$4,0))=FALSE,VLOOKUP($A128,DSLOP,'DS_THI (AV)'!C$4,0),"")</f>
        <v/>
      </c>
      <c r="D128" s="247" t="str">
        <f>IF(ISNA(VLOOKUP($A128,DSLOP,'DS_THI (AV)'!D$4,0))=FALSE,VLOOKUP($A128,DSLOP,'DS_THI (AV)'!D$4,0),"")</f>
        <v/>
      </c>
      <c r="E128" s="248" t="str">
        <f>IF(ISNA(VLOOKUP($A128,DSLOP,'DS_THI (AV)'!E$4,0))=FALSE,VLOOKUP($A128,DSLOP,'DS_THI (AV)'!E$4,0),"")</f>
        <v/>
      </c>
      <c r="F128" s="241" t="str">
        <f>IF(ISNA(VLOOKUP($A128,DSLOP,'DS_THI (AV)'!F$4,0))=FALSE,VLOOKUP($A128,DSLOP,'DS_THI (AV)'!F$4,0),"")</f>
        <v/>
      </c>
      <c r="G128" s="242" t="str">
        <f>IF(ISNA(VLOOKUP($A128,DSLOP,'DS_THI (AV)'!G$4,0))=FALSE,VLOOKUP($A128,DSLOP,'DS_THI (AV)'!G$4,0),"")</f>
        <v/>
      </c>
      <c r="H128" s="249" t="str">
        <f>IF(ISNA(VLOOKUP($A128,DSLOP,'DS_THI (AV)'!H$4,0))=FALSE,VLOOKUP($A128,DSLOP,'DS_THI (AV)'!H$4,0),"")</f>
        <v/>
      </c>
      <c r="I128" s="250"/>
      <c r="J128" s="250"/>
      <c r="K128" s="250"/>
      <c r="L128" s="250"/>
      <c r="M128" s="250"/>
      <c r="N128" s="250"/>
      <c r="O128" s="250"/>
      <c r="P128" s="251" t="str">
        <f>IF($C128&lt;&gt;0,IF(ISNA(VLOOKUP($A128,DSLOP,'DS_THI (AV)'!P$4,0))=FALSE,VLOOKUP($A128,DSLOP,'DS_THI (AV)'!P$4,0),""),"")</f>
        <v/>
      </c>
    </row>
    <row r="129" spans="1:20" s="245" customFormat="1" ht="20.100000000000001" customHeight="1">
      <c r="A129" s="237" t="str">
        <f t="shared" si="3"/>
        <v/>
      </c>
      <c r="B129" s="246">
        <f t="shared" si="5"/>
        <v>20</v>
      </c>
      <c r="C129" s="246" t="str">
        <f>IF(ISNA(VLOOKUP($A129,DSLOP,'DS_THI (AV)'!C$4,0))=FALSE,VLOOKUP($A129,DSLOP,'DS_THI (AV)'!C$4,0),"")</f>
        <v/>
      </c>
      <c r="D129" s="247" t="str">
        <f>IF(ISNA(VLOOKUP($A129,DSLOP,'DS_THI (AV)'!D$4,0))=FALSE,VLOOKUP($A129,DSLOP,'DS_THI (AV)'!D$4,0),"")</f>
        <v/>
      </c>
      <c r="E129" s="248" t="str">
        <f>IF(ISNA(VLOOKUP($A129,DSLOP,'DS_THI (AV)'!E$4,0))=FALSE,VLOOKUP($A129,DSLOP,'DS_THI (AV)'!E$4,0),"")</f>
        <v/>
      </c>
      <c r="F129" s="241" t="str">
        <f>IF(ISNA(VLOOKUP($A129,DSLOP,'DS_THI (AV)'!F$4,0))=FALSE,VLOOKUP($A129,DSLOP,'DS_THI (AV)'!F$4,0),"")</f>
        <v/>
      </c>
      <c r="G129" s="242" t="str">
        <f>IF(ISNA(VLOOKUP($A129,DSLOP,'DS_THI (AV)'!G$4,0))=FALSE,VLOOKUP($A129,DSLOP,'DS_THI (AV)'!G$4,0),"")</f>
        <v/>
      </c>
      <c r="H129" s="249" t="str">
        <f>IF(ISNA(VLOOKUP($A129,DSLOP,'DS_THI (AV)'!H$4,0))=FALSE,VLOOKUP($A129,DSLOP,'DS_THI (AV)'!H$4,0),"")</f>
        <v/>
      </c>
      <c r="I129" s="250"/>
      <c r="J129" s="250"/>
      <c r="K129" s="250"/>
      <c r="L129" s="250"/>
      <c r="M129" s="250"/>
      <c r="N129" s="250"/>
      <c r="O129" s="250"/>
      <c r="P129" s="251" t="str">
        <f>IF($C129&lt;&gt;0,IF(ISNA(VLOOKUP($A129,DSLOP,'DS_THI (AV)'!P$4,0))=FALSE,VLOOKUP($A129,DSLOP,'DS_THI (AV)'!P$4,0),""),"")</f>
        <v/>
      </c>
    </row>
    <row r="130" spans="1:20" s="245" customFormat="1" ht="20.100000000000001" customHeight="1">
      <c r="A130" s="237" t="str">
        <f t="shared" si="3"/>
        <v/>
      </c>
      <c r="B130" s="246">
        <f t="shared" si="5"/>
        <v>21</v>
      </c>
      <c r="C130" s="246" t="str">
        <f>IF(ISNA(VLOOKUP($A130,DSLOP,'DS_THI (AV)'!C$4,0))=FALSE,VLOOKUP($A130,DSLOP,'DS_THI (AV)'!C$4,0),"")</f>
        <v/>
      </c>
      <c r="D130" s="247" t="str">
        <f>IF(ISNA(VLOOKUP($A130,DSLOP,'DS_THI (AV)'!D$4,0))=FALSE,VLOOKUP($A130,DSLOP,'DS_THI (AV)'!D$4,0),"")</f>
        <v/>
      </c>
      <c r="E130" s="248" t="str">
        <f>IF(ISNA(VLOOKUP($A130,DSLOP,'DS_THI (AV)'!E$4,0))=FALSE,VLOOKUP($A130,DSLOP,'DS_THI (AV)'!E$4,0),"")</f>
        <v/>
      </c>
      <c r="F130" s="241" t="str">
        <f>IF(ISNA(VLOOKUP($A130,DSLOP,'DS_THI (AV)'!F$4,0))=FALSE,VLOOKUP($A130,DSLOP,'DS_THI (AV)'!F$4,0),"")</f>
        <v/>
      </c>
      <c r="G130" s="242" t="str">
        <f>IF(ISNA(VLOOKUP($A130,DSLOP,'DS_THI (AV)'!G$4,0))=FALSE,VLOOKUP($A130,DSLOP,'DS_THI (AV)'!G$4,0),"")</f>
        <v/>
      </c>
      <c r="H130" s="249" t="str">
        <f>IF(ISNA(VLOOKUP($A130,DSLOP,'DS_THI (AV)'!H$4,0))=FALSE,VLOOKUP($A130,DSLOP,'DS_THI (AV)'!H$4,0),"")</f>
        <v/>
      </c>
      <c r="I130" s="250"/>
      <c r="J130" s="250"/>
      <c r="K130" s="250"/>
      <c r="L130" s="250"/>
      <c r="M130" s="250"/>
      <c r="N130" s="250"/>
      <c r="O130" s="250"/>
      <c r="P130" s="251" t="str">
        <f>IF($C130&lt;&gt;0,IF(ISNA(VLOOKUP($A130,DSLOP,'DS_THI (AV)'!P$4,0))=FALSE,VLOOKUP($A130,DSLOP,'DS_THI (AV)'!P$4,0),""),"")</f>
        <v/>
      </c>
    </row>
    <row r="131" spans="1:20" s="245" customFormat="1" ht="20.100000000000001" customHeight="1">
      <c r="A131" s="237" t="str">
        <f t="shared" si="3"/>
        <v/>
      </c>
      <c r="B131" s="246">
        <f t="shared" si="5"/>
        <v>22</v>
      </c>
      <c r="C131" s="246" t="str">
        <f>IF(ISNA(VLOOKUP($A131,DSLOP,'DS_THI (AV)'!C$4,0))=FALSE,VLOOKUP($A131,DSLOP,'DS_THI (AV)'!C$4,0),"")</f>
        <v/>
      </c>
      <c r="D131" s="247" t="str">
        <f>IF(ISNA(VLOOKUP($A131,DSLOP,'DS_THI (AV)'!D$4,0))=FALSE,VLOOKUP($A131,DSLOP,'DS_THI (AV)'!D$4,0),"")</f>
        <v/>
      </c>
      <c r="E131" s="248" t="str">
        <f>IF(ISNA(VLOOKUP($A131,DSLOP,'DS_THI (AV)'!E$4,0))=FALSE,VLOOKUP($A131,DSLOP,'DS_THI (AV)'!E$4,0),"")</f>
        <v/>
      </c>
      <c r="F131" s="241" t="str">
        <f>IF(ISNA(VLOOKUP($A131,DSLOP,'DS_THI (AV)'!F$4,0))=FALSE,VLOOKUP($A131,DSLOP,'DS_THI (AV)'!F$4,0),"")</f>
        <v/>
      </c>
      <c r="G131" s="242" t="str">
        <f>IF(ISNA(VLOOKUP($A131,DSLOP,'DS_THI (AV)'!G$4,0))=FALSE,VLOOKUP($A131,DSLOP,'DS_THI (AV)'!G$4,0),"")</f>
        <v/>
      </c>
      <c r="H131" s="249" t="str">
        <f>IF(ISNA(VLOOKUP($A131,DSLOP,'DS_THI (AV)'!H$4,0))=FALSE,VLOOKUP($A131,DSLOP,'DS_THI (AV)'!H$4,0),"")</f>
        <v/>
      </c>
      <c r="I131" s="250"/>
      <c r="J131" s="250"/>
      <c r="K131" s="250"/>
      <c r="L131" s="250"/>
      <c r="M131" s="250"/>
      <c r="N131" s="250"/>
      <c r="O131" s="250"/>
      <c r="P131" s="251" t="str">
        <f>IF($C131&lt;&gt;0,IF(ISNA(VLOOKUP($A131,DSLOP,'DS_THI (AV)'!P$4,0))=FALSE,VLOOKUP($A131,DSLOP,'DS_THI (AV)'!P$4,0),""),"")</f>
        <v/>
      </c>
    </row>
    <row r="132" spans="1:20" s="245" customFormat="1" ht="20.100000000000001" customHeight="1">
      <c r="A132" s="237" t="str">
        <f t="shared" si="3"/>
        <v/>
      </c>
      <c r="B132" s="246">
        <f t="shared" si="5"/>
        <v>23</v>
      </c>
      <c r="C132" s="246" t="str">
        <f>IF(ISNA(VLOOKUP($A132,DSLOP,'DS_THI (AV)'!C$4,0))=FALSE,VLOOKUP($A132,DSLOP,'DS_THI (AV)'!C$4,0),"")</f>
        <v/>
      </c>
      <c r="D132" s="247" t="str">
        <f>IF(ISNA(VLOOKUP($A132,DSLOP,'DS_THI (AV)'!D$4,0))=FALSE,VLOOKUP($A132,DSLOP,'DS_THI (AV)'!D$4,0),"")</f>
        <v/>
      </c>
      <c r="E132" s="248" t="str">
        <f>IF(ISNA(VLOOKUP($A132,DSLOP,'DS_THI (AV)'!E$4,0))=FALSE,VLOOKUP($A132,DSLOP,'DS_THI (AV)'!E$4,0),"")</f>
        <v/>
      </c>
      <c r="F132" s="241" t="str">
        <f>IF(ISNA(VLOOKUP($A132,DSLOP,'DS_THI (AV)'!F$4,0))=FALSE,VLOOKUP($A132,DSLOP,'DS_THI (AV)'!F$4,0),"")</f>
        <v/>
      </c>
      <c r="G132" s="242" t="str">
        <f>IF(ISNA(VLOOKUP($A132,DSLOP,'DS_THI (AV)'!G$4,0))=FALSE,VLOOKUP($A132,DSLOP,'DS_THI (AV)'!G$4,0),"")</f>
        <v/>
      </c>
      <c r="H132" s="249" t="str">
        <f>IF(ISNA(VLOOKUP($A132,DSLOP,'DS_THI (AV)'!H$4,0))=FALSE,VLOOKUP($A132,DSLOP,'DS_THI (AV)'!H$4,0),"")</f>
        <v/>
      </c>
      <c r="I132" s="250"/>
      <c r="J132" s="250"/>
      <c r="K132" s="250"/>
      <c r="L132" s="250"/>
      <c r="M132" s="250"/>
      <c r="N132" s="250"/>
      <c r="O132" s="250"/>
      <c r="P132" s="251" t="str">
        <f>IF($C132&lt;&gt;0,IF(ISNA(VLOOKUP($A132,DSLOP,'DS_THI (AV)'!P$4,0))=FALSE,VLOOKUP($A132,DSLOP,'DS_THI (AV)'!P$4,0),""),"")</f>
        <v/>
      </c>
    </row>
    <row r="133" spans="1:20" s="245" customFormat="1" ht="20.100000000000001" customHeight="1">
      <c r="A133" s="237" t="str">
        <f t="shared" ref="A133:A176" si="6">IF(ISNUMBER(Q133),Q133+1,IF(B133&lt;=$R$3,A132+1,""))</f>
        <v/>
      </c>
      <c r="B133" s="246">
        <f t="shared" si="5"/>
        <v>24</v>
      </c>
      <c r="C133" s="246" t="str">
        <f>IF(ISNA(VLOOKUP($A133,DSLOP,'DS_THI (AV)'!C$4,0))=FALSE,VLOOKUP($A133,DSLOP,'DS_THI (AV)'!C$4,0),"")</f>
        <v/>
      </c>
      <c r="D133" s="247" t="str">
        <f>IF(ISNA(VLOOKUP($A133,DSLOP,'DS_THI (AV)'!D$4,0))=FALSE,VLOOKUP($A133,DSLOP,'DS_THI (AV)'!D$4,0),"")</f>
        <v/>
      </c>
      <c r="E133" s="248" t="str">
        <f>IF(ISNA(VLOOKUP($A133,DSLOP,'DS_THI (AV)'!E$4,0))=FALSE,VLOOKUP($A133,DSLOP,'DS_THI (AV)'!E$4,0),"")</f>
        <v/>
      </c>
      <c r="F133" s="241" t="str">
        <f>IF(ISNA(VLOOKUP($A133,DSLOP,'DS_THI (AV)'!F$4,0))=FALSE,VLOOKUP($A133,DSLOP,'DS_THI (AV)'!F$4,0),"")</f>
        <v/>
      </c>
      <c r="G133" s="242" t="str">
        <f>IF(ISNA(VLOOKUP($A133,DSLOP,'DS_THI (AV)'!G$4,0))=FALSE,VLOOKUP($A133,DSLOP,'DS_THI (AV)'!G$4,0),"")</f>
        <v/>
      </c>
      <c r="H133" s="249" t="str">
        <f>IF(ISNA(VLOOKUP($A133,DSLOP,'DS_THI (AV)'!H$4,0))=FALSE,VLOOKUP($A133,DSLOP,'DS_THI (AV)'!H$4,0),"")</f>
        <v/>
      </c>
      <c r="I133" s="250"/>
      <c r="J133" s="250"/>
      <c r="K133" s="250"/>
      <c r="L133" s="250"/>
      <c r="M133" s="250"/>
      <c r="N133" s="250"/>
      <c r="O133" s="250"/>
      <c r="P133" s="251" t="str">
        <f>IF($C133&lt;&gt;0,IF(ISNA(VLOOKUP($A133,DSLOP,'DS_THI (AV)'!P$4,0))=FALSE,VLOOKUP($A133,DSLOP,'DS_THI (AV)'!P$4,0),""),"")</f>
        <v/>
      </c>
    </row>
    <row r="134" spans="1:20" s="245" customFormat="1" ht="20.100000000000001" customHeight="1">
      <c r="A134" s="237" t="str">
        <f t="shared" si="6"/>
        <v/>
      </c>
      <c r="B134" s="246">
        <f t="shared" si="5"/>
        <v>25</v>
      </c>
      <c r="C134" s="246" t="str">
        <f>IF(ISNA(VLOOKUP($A134,DSLOP,'DS_THI (AV)'!C$4,0))=FALSE,VLOOKUP($A134,DSLOP,'DS_THI (AV)'!C$4,0),"")</f>
        <v/>
      </c>
      <c r="D134" s="247" t="str">
        <f>IF(ISNA(VLOOKUP($A134,DSLOP,'DS_THI (AV)'!D$4,0))=FALSE,VLOOKUP($A134,DSLOP,'DS_THI (AV)'!D$4,0),"")</f>
        <v/>
      </c>
      <c r="E134" s="248" t="str">
        <f>IF(ISNA(VLOOKUP($A134,DSLOP,'DS_THI (AV)'!E$4,0))=FALSE,VLOOKUP($A134,DSLOP,'DS_THI (AV)'!E$4,0),"")</f>
        <v/>
      </c>
      <c r="F134" s="241" t="str">
        <f>IF(ISNA(VLOOKUP($A134,DSLOP,'DS_THI (AV)'!F$4,0))=FALSE,VLOOKUP($A134,DSLOP,'DS_THI (AV)'!F$4,0),"")</f>
        <v/>
      </c>
      <c r="G134" s="242" t="str">
        <f>IF(ISNA(VLOOKUP($A134,DSLOP,'DS_THI (AV)'!G$4,0))=FALSE,VLOOKUP($A134,DSLOP,'DS_THI (AV)'!G$4,0),"")</f>
        <v/>
      </c>
      <c r="H134" s="249" t="str">
        <f>IF(ISNA(VLOOKUP($A134,DSLOP,'DS_THI (AV)'!H$4,0))=FALSE,VLOOKUP($A134,DSLOP,'DS_THI (AV)'!H$4,0),"")</f>
        <v/>
      </c>
      <c r="I134" s="250"/>
      <c r="J134" s="250"/>
      <c r="K134" s="250"/>
      <c r="L134" s="250"/>
      <c r="M134" s="250"/>
      <c r="N134" s="250"/>
      <c r="O134" s="250"/>
      <c r="P134" s="251" t="str">
        <f>IF($C134&lt;&gt;0,IF(ISNA(VLOOKUP($A134,DSLOP,'DS_THI (AV)'!P$4,0))=FALSE,VLOOKUP($A134,DSLOP,'DS_THI (AV)'!P$4,0),""),"")</f>
        <v/>
      </c>
    </row>
    <row r="135" spans="1:20" s="245" customFormat="1" ht="20.100000000000001" customHeight="1">
      <c r="A135" s="237" t="str">
        <f t="shared" si="6"/>
        <v/>
      </c>
      <c r="B135" s="246">
        <f t="shared" si="5"/>
        <v>26</v>
      </c>
      <c r="C135" s="246" t="str">
        <f>IF(ISNA(VLOOKUP($A135,DSLOP,'DS_THI (AV)'!C$4,0))=FALSE,VLOOKUP($A135,DSLOP,'DS_THI (AV)'!C$4,0),"")</f>
        <v/>
      </c>
      <c r="D135" s="247" t="str">
        <f>IF(ISNA(VLOOKUP($A135,DSLOP,'DS_THI (AV)'!D$4,0))=FALSE,VLOOKUP($A135,DSLOP,'DS_THI (AV)'!D$4,0),"")</f>
        <v/>
      </c>
      <c r="E135" s="248" t="str">
        <f>IF(ISNA(VLOOKUP($A135,DSLOP,'DS_THI (AV)'!E$4,0))=FALSE,VLOOKUP($A135,DSLOP,'DS_THI (AV)'!E$4,0),"")</f>
        <v/>
      </c>
      <c r="F135" s="241" t="str">
        <f>IF(ISNA(VLOOKUP($A135,DSLOP,'DS_THI (AV)'!F$4,0))=FALSE,VLOOKUP($A135,DSLOP,'DS_THI (AV)'!F$4,0),"")</f>
        <v/>
      </c>
      <c r="G135" s="242" t="str">
        <f>IF(ISNA(VLOOKUP($A135,DSLOP,'DS_THI (AV)'!G$4,0))=FALSE,VLOOKUP($A135,DSLOP,'DS_THI (AV)'!G$4,0),"")</f>
        <v/>
      </c>
      <c r="H135" s="249" t="str">
        <f>IF(ISNA(VLOOKUP($A135,DSLOP,'DS_THI (AV)'!H$4,0))=FALSE,VLOOKUP($A135,DSLOP,'DS_THI (AV)'!H$4,0),"")</f>
        <v/>
      </c>
      <c r="I135" s="250"/>
      <c r="J135" s="250"/>
      <c r="K135" s="250"/>
      <c r="L135" s="250"/>
      <c r="M135" s="250"/>
      <c r="N135" s="250"/>
      <c r="O135" s="250"/>
      <c r="P135" s="251" t="str">
        <f>IF($C135&lt;&gt;0,IF(ISNA(VLOOKUP($A135,DSLOP,'DS_THI (AV)'!P$4,0))=FALSE,VLOOKUP($A135,DSLOP,'DS_THI (AV)'!P$4,0),""),"")</f>
        <v/>
      </c>
    </row>
    <row r="136" spans="1:20" s="245" customFormat="1" ht="20.100000000000001" customHeight="1">
      <c r="A136" s="237" t="str">
        <f t="shared" si="6"/>
        <v/>
      </c>
      <c r="B136" s="246">
        <f t="shared" si="5"/>
        <v>27</v>
      </c>
      <c r="C136" s="246" t="str">
        <f>IF(ISNA(VLOOKUP($A136,DSLOP,'DS_THI (AV)'!C$4,0))=FALSE,VLOOKUP($A136,DSLOP,'DS_THI (AV)'!C$4,0),"")</f>
        <v/>
      </c>
      <c r="D136" s="247" t="str">
        <f>IF(ISNA(VLOOKUP($A136,DSLOP,'DS_THI (AV)'!D$4,0))=FALSE,VLOOKUP($A136,DSLOP,'DS_THI (AV)'!D$4,0),"")</f>
        <v/>
      </c>
      <c r="E136" s="248" t="str">
        <f>IF(ISNA(VLOOKUP($A136,DSLOP,'DS_THI (AV)'!E$4,0))=FALSE,VLOOKUP($A136,DSLOP,'DS_THI (AV)'!E$4,0),"")</f>
        <v/>
      </c>
      <c r="F136" s="241" t="str">
        <f>IF(ISNA(VLOOKUP($A136,DSLOP,'DS_THI (AV)'!F$4,0))=FALSE,VLOOKUP($A136,DSLOP,'DS_THI (AV)'!F$4,0),"")</f>
        <v/>
      </c>
      <c r="G136" s="242" t="str">
        <f>IF(ISNA(VLOOKUP($A136,DSLOP,'DS_THI (AV)'!G$4,0))=FALSE,VLOOKUP($A136,DSLOP,'DS_THI (AV)'!G$4,0),"")</f>
        <v/>
      </c>
      <c r="H136" s="249" t="str">
        <f>IF(ISNA(VLOOKUP($A136,DSLOP,'DS_THI (AV)'!H$4,0))=FALSE,VLOOKUP($A136,DSLOP,'DS_THI (AV)'!H$4,0),"")</f>
        <v/>
      </c>
      <c r="I136" s="250"/>
      <c r="J136" s="250"/>
      <c r="K136" s="250"/>
      <c r="L136" s="250"/>
      <c r="M136" s="250"/>
      <c r="N136" s="250"/>
      <c r="O136" s="250"/>
      <c r="P136" s="251" t="str">
        <f>IF($C136&lt;&gt;0,IF(ISNA(VLOOKUP($A136,DSLOP,'DS_THI (AV)'!P$4,0))=FALSE,VLOOKUP($A136,DSLOP,'DS_THI (AV)'!P$4,0),""),"")</f>
        <v/>
      </c>
    </row>
    <row r="137" spans="1:20" s="245" customFormat="1" ht="20.100000000000001" customHeight="1">
      <c r="A137" s="237" t="str">
        <f t="shared" si="6"/>
        <v/>
      </c>
      <c r="B137" s="246">
        <f t="shared" si="5"/>
        <v>28</v>
      </c>
      <c r="C137" s="246" t="str">
        <f>IF(ISNA(VLOOKUP($A137,DSLOP,'DS_THI (AV)'!C$4,0))=FALSE,VLOOKUP($A137,DSLOP,'DS_THI (AV)'!C$4,0),"")</f>
        <v/>
      </c>
      <c r="D137" s="247" t="str">
        <f>IF(ISNA(VLOOKUP($A137,DSLOP,'DS_THI (AV)'!D$4,0))=FALSE,VLOOKUP($A137,DSLOP,'DS_THI (AV)'!D$4,0),"")</f>
        <v/>
      </c>
      <c r="E137" s="248" t="str">
        <f>IF(ISNA(VLOOKUP($A137,DSLOP,'DS_THI (AV)'!E$4,0))=FALSE,VLOOKUP($A137,DSLOP,'DS_THI (AV)'!E$4,0),"")</f>
        <v/>
      </c>
      <c r="F137" s="241" t="str">
        <f>IF(ISNA(VLOOKUP($A137,DSLOP,'DS_THI (AV)'!F$4,0))=FALSE,VLOOKUP($A137,DSLOP,'DS_THI (AV)'!F$4,0),"")</f>
        <v/>
      </c>
      <c r="G137" s="242" t="str">
        <f>IF(ISNA(VLOOKUP($A137,DSLOP,'DS_THI (AV)'!G$4,0))=FALSE,VLOOKUP($A137,DSLOP,'DS_THI (AV)'!G$4,0),"")</f>
        <v/>
      </c>
      <c r="H137" s="249" t="str">
        <f>IF(ISNA(VLOOKUP($A137,DSLOP,'DS_THI (AV)'!H$4,0))=FALSE,VLOOKUP($A137,DSLOP,'DS_THI (AV)'!H$4,0),"")</f>
        <v/>
      </c>
      <c r="I137" s="250"/>
      <c r="J137" s="250"/>
      <c r="K137" s="250"/>
      <c r="L137" s="250"/>
      <c r="M137" s="250"/>
      <c r="N137" s="250"/>
      <c r="O137" s="250"/>
      <c r="P137" s="251" t="str">
        <f>IF($C137&lt;&gt;0,IF(ISNA(VLOOKUP($A137,DSLOP,'DS_THI (AV)'!P$4,0))=FALSE,VLOOKUP($A137,DSLOP,'DS_THI (AV)'!P$4,0),""),"")</f>
        <v/>
      </c>
    </row>
    <row r="138" spans="1:20" s="245" customFormat="1" ht="20.100000000000001" customHeight="1">
      <c r="A138" s="237" t="str">
        <f t="shared" si="6"/>
        <v/>
      </c>
      <c r="B138" s="246">
        <f t="shared" si="5"/>
        <v>29</v>
      </c>
      <c r="C138" s="246" t="str">
        <f>IF(ISNA(VLOOKUP($A138,DSLOP,'DS_THI (AV)'!C$4,0))=FALSE,VLOOKUP($A138,DSLOP,'DS_THI (AV)'!C$4,0),"")</f>
        <v/>
      </c>
      <c r="D138" s="247" t="str">
        <f>IF(ISNA(VLOOKUP($A138,DSLOP,'DS_THI (AV)'!D$4,0))=FALSE,VLOOKUP($A138,DSLOP,'DS_THI (AV)'!D$4,0),"")</f>
        <v/>
      </c>
      <c r="E138" s="248" t="str">
        <f>IF(ISNA(VLOOKUP($A138,DSLOP,'DS_THI (AV)'!E$4,0))=FALSE,VLOOKUP($A138,DSLOP,'DS_THI (AV)'!E$4,0),"")</f>
        <v/>
      </c>
      <c r="F138" s="241" t="str">
        <f>IF(ISNA(VLOOKUP($A138,DSLOP,'DS_THI (AV)'!F$4,0))=FALSE,VLOOKUP($A138,DSLOP,'DS_THI (AV)'!F$4,0),"")</f>
        <v/>
      </c>
      <c r="G138" s="242" t="str">
        <f>IF(ISNA(VLOOKUP($A138,DSLOP,'DS_THI (AV)'!G$4,0))=FALSE,VLOOKUP($A138,DSLOP,'DS_THI (AV)'!G$4,0),"")</f>
        <v/>
      </c>
      <c r="H138" s="249" t="str">
        <f>IF(ISNA(VLOOKUP($A138,DSLOP,'DS_THI (AV)'!H$4,0))=FALSE,VLOOKUP($A138,DSLOP,'DS_THI (AV)'!H$4,0),"")</f>
        <v/>
      </c>
      <c r="I138" s="250"/>
      <c r="J138" s="250"/>
      <c r="K138" s="250"/>
      <c r="L138" s="250"/>
      <c r="M138" s="250"/>
      <c r="N138" s="250"/>
      <c r="O138" s="250"/>
      <c r="P138" s="251" t="str">
        <f>IF($C138&lt;&gt;0,IF(ISNA(VLOOKUP($A138,DSLOP,'DS_THI (AV)'!P$4,0))=FALSE,VLOOKUP($A138,DSLOP,'DS_THI (AV)'!P$4,0),""),"")</f>
        <v/>
      </c>
    </row>
    <row r="139" spans="1:20" s="245" customFormat="1" ht="20.100000000000001" customHeight="1">
      <c r="A139" s="237" t="str">
        <f t="shared" si="6"/>
        <v/>
      </c>
      <c r="B139" s="246">
        <f t="shared" si="5"/>
        <v>30</v>
      </c>
      <c r="C139" s="246" t="str">
        <f>IF(ISNA(VLOOKUP($A139,DSLOP,'DS_THI (AV)'!C$4,0))=FALSE,VLOOKUP($A139,DSLOP,'DS_THI (AV)'!C$4,0),"")</f>
        <v/>
      </c>
      <c r="D139" s="247" t="str">
        <f>IF(ISNA(VLOOKUP($A139,DSLOP,'DS_THI (AV)'!D$4,0))=FALSE,VLOOKUP($A139,DSLOP,'DS_THI (AV)'!D$4,0),"")</f>
        <v/>
      </c>
      <c r="E139" s="248" t="str">
        <f>IF(ISNA(VLOOKUP($A139,DSLOP,'DS_THI (AV)'!E$4,0))=FALSE,VLOOKUP($A139,DSLOP,'DS_THI (AV)'!E$4,0),"")</f>
        <v/>
      </c>
      <c r="F139" s="241" t="str">
        <f>IF(ISNA(VLOOKUP($A139,DSLOP,'DS_THI (AV)'!F$4,0))=FALSE,VLOOKUP($A139,DSLOP,'DS_THI (AV)'!F$4,0),"")</f>
        <v/>
      </c>
      <c r="G139" s="242" t="str">
        <f>IF(ISNA(VLOOKUP($A139,DSLOP,'DS_THI (AV)'!G$4,0))=FALSE,VLOOKUP($A139,DSLOP,'DS_THI (AV)'!G$4,0),"")</f>
        <v/>
      </c>
      <c r="H139" s="249" t="str">
        <f>IF(ISNA(VLOOKUP($A139,DSLOP,'DS_THI (AV)'!H$4,0))=FALSE,VLOOKUP($A139,DSLOP,'DS_THI (AV)'!H$4,0),"")</f>
        <v/>
      </c>
      <c r="I139" s="250"/>
      <c r="J139" s="250"/>
      <c r="K139" s="250"/>
      <c r="L139" s="250"/>
      <c r="M139" s="250"/>
      <c r="N139" s="250"/>
      <c r="O139" s="250"/>
      <c r="P139" s="251" t="str">
        <f>IF($C139&lt;&gt;0,IF(ISNA(VLOOKUP($A139,DSLOP,'DS_THI (AV)'!P$4,0))=FALSE,VLOOKUP($A139,DSLOP,'DS_THI (AV)'!P$4,0),""),"")</f>
        <v/>
      </c>
    </row>
    <row r="140" spans="1:20" s="245" customFormat="1" ht="20.100000000000001" customHeight="1">
      <c r="A140" s="237" t="str">
        <f t="shared" si="6"/>
        <v/>
      </c>
      <c r="B140" s="246">
        <f t="shared" si="5"/>
        <v>31</v>
      </c>
      <c r="C140" s="246" t="str">
        <f>IF(ISNA(VLOOKUP($A140,DSLOP,'DS_THI (AV)'!C$4,0))=FALSE,VLOOKUP($A140,DSLOP,'DS_THI (AV)'!C$4,0),"")</f>
        <v/>
      </c>
      <c r="D140" s="247" t="str">
        <f>IF(ISNA(VLOOKUP($A140,DSLOP,'DS_THI (AV)'!D$4,0))=FALSE,VLOOKUP($A140,DSLOP,'DS_THI (AV)'!D$4,0),"")</f>
        <v/>
      </c>
      <c r="E140" s="248" t="str">
        <f>IF(ISNA(VLOOKUP($A140,DSLOP,'DS_THI (AV)'!E$4,0))=FALSE,VLOOKUP($A140,DSLOP,'DS_THI (AV)'!E$4,0),"")</f>
        <v/>
      </c>
      <c r="F140" s="241" t="str">
        <f>IF(ISNA(VLOOKUP($A140,DSLOP,'DS_THI (AV)'!F$4,0))=FALSE,VLOOKUP($A140,DSLOP,'DS_THI (AV)'!F$4,0),"")</f>
        <v/>
      </c>
      <c r="G140" s="242" t="str">
        <f>IF(ISNA(VLOOKUP($A140,DSLOP,'DS_THI (AV)'!G$4,0))=FALSE,VLOOKUP($A140,DSLOP,'DS_THI (AV)'!G$4,0),"")</f>
        <v/>
      </c>
      <c r="H140" s="249" t="str">
        <f>IF(ISNA(VLOOKUP($A140,DSLOP,'DS_THI (AV)'!H$4,0))=FALSE,VLOOKUP($A140,DSLOP,'DS_THI (AV)'!H$4,0),"")</f>
        <v/>
      </c>
      <c r="I140" s="250"/>
      <c r="J140" s="250"/>
      <c r="K140" s="250"/>
      <c r="L140" s="250"/>
      <c r="M140" s="250"/>
      <c r="N140" s="250"/>
      <c r="O140" s="250"/>
      <c r="P140" s="251" t="str">
        <f>IF($C140&lt;&gt;0,IF(ISNA(VLOOKUP($A140,DSLOP,'DS_THI (AV)'!P$4,0))=FALSE,VLOOKUP($A140,DSLOP,'DS_THI (AV)'!P$4,0),""),"")</f>
        <v/>
      </c>
    </row>
    <row r="141" spans="1:20" s="245" customFormat="1" ht="20.100000000000001" customHeight="1">
      <c r="A141" s="237" t="str">
        <f t="shared" si="6"/>
        <v/>
      </c>
      <c r="B141" s="246">
        <f t="shared" si="5"/>
        <v>32</v>
      </c>
      <c r="C141" s="246" t="str">
        <f>IF(ISNA(VLOOKUP($A141,DSLOP,'DS_THI (AV)'!C$4,0))=FALSE,VLOOKUP($A141,DSLOP,'DS_THI (AV)'!C$4,0),"")</f>
        <v/>
      </c>
      <c r="D141" s="247" t="str">
        <f>IF(ISNA(VLOOKUP($A141,DSLOP,'DS_THI (AV)'!D$4,0))=FALSE,VLOOKUP($A141,DSLOP,'DS_THI (AV)'!D$4,0),"")</f>
        <v/>
      </c>
      <c r="E141" s="248" t="str">
        <f>IF(ISNA(VLOOKUP($A141,DSLOP,'DS_THI (AV)'!E$4,0))=FALSE,VLOOKUP($A141,DSLOP,'DS_THI (AV)'!E$4,0),"")</f>
        <v/>
      </c>
      <c r="F141" s="241" t="str">
        <f>IF(ISNA(VLOOKUP($A141,DSLOP,'DS_THI (AV)'!F$4,0))=FALSE,VLOOKUP($A141,DSLOP,'DS_THI (AV)'!F$4,0),"")</f>
        <v/>
      </c>
      <c r="G141" s="242" t="str">
        <f>IF(ISNA(VLOOKUP($A141,DSLOP,'DS_THI (AV)'!G$4,0))=FALSE,VLOOKUP($A141,DSLOP,'DS_THI (AV)'!G$4,0),"")</f>
        <v/>
      </c>
      <c r="H141" s="249" t="str">
        <f>IF(ISNA(VLOOKUP($A141,DSLOP,'DS_THI (AV)'!H$4,0))=FALSE,VLOOKUP($A141,DSLOP,'DS_THI (AV)'!H$4,0),"")</f>
        <v/>
      </c>
      <c r="I141" s="250"/>
      <c r="J141" s="250"/>
      <c r="K141" s="250"/>
      <c r="L141" s="250"/>
      <c r="M141" s="250"/>
      <c r="N141" s="250"/>
      <c r="O141" s="250"/>
      <c r="P141" s="251" t="str">
        <f>IF($C141&lt;&gt;0,IF(ISNA(VLOOKUP($A141,DSLOP,'DS_THI (AV)'!P$4,0))=FALSE,VLOOKUP($A141,DSLOP,'DS_THI (AV)'!P$4,0),""),"")</f>
        <v/>
      </c>
    </row>
    <row r="142" spans="1:20" ht="22.5" customHeight="1">
      <c r="A142" s="237" t="str">
        <f t="shared" si="6"/>
        <v/>
      </c>
      <c r="B142" s="228" t="str">
        <f>DSSV!$A$4 &amp; " - Phòng : "&amp;R142&amp;" * "&amp;DSSV!$E$3</f>
        <v>Thời gian : 7h30 ngày 26/11/2017 - Phòng : 1003 * 254 Nguyễn Văn Linh</v>
      </c>
      <c r="C142" s="229"/>
      <c r="D142" s="230"/>
      <c r="E142" s="231"/>
      <c r="F142" s="231"/>
      <c r="G142" s="229"/>
      <c r="H142" s="229"/>
      <c r="I142" s="232"/>
      <c r="J142" s="229"/>
      <c r="K142" s="229"/>
      <c r="L142" s="229"/>
      <c r="M142" s="229"/>
      <c r="N142" s="229"/>
      <c r="O142" s="229"/>
      <c r="P142" s="219" t="str">
        <f>"Lần thi : "&amp;DSSV!$R$4</f>
        <v>Lần thi : 1</v>
      </c>
      <c r="R142" s="233" t="str">
        <f>IF(ISERROR(FIND("-",SUBSTITUTE(T142,R107&amp;"-","",1))),T142,LEFT(SUBSTITUTE(T142,R107&amp;"-","",1),FIND("-",SUBSTITUTE(T142,R107&amp;"-","",1))-1))</f>
        <v>1003</v>
      </c>
      <c r="S142" s="233" t="s">
        <v>156</v>
      </c>
      <c r="T142" s="233" t="str">
        <f>SUBSTITUTE(T107,R107&amp;"-","",1)</f>
        <v>1003</v>
      </c>
    </row>
    <row r="143" spans="1:20" s="235" customFormat="1" ht="31.5" customHeight="1">
      <c r="A143" s="237" t="str">
        <f t="shared" si="6"/>
        <v/>
      </c>
      <c r="B143" s="342" t="s">
        <v>0</v>
      </c>
      <c r="C143" s="341" t="s">
        <v>250</v>
      </c>
      <c r="D143" s="343" t="s">
        <v>152</v>
      </c>
      <c r="E143" s="344"/>
      <c r="F143" s="341" t="s">
        <v>246</v>
      </c>
      <c r="G143" s="341" t="s">
        <v>249</v>
      </c>
      <c r="H143" s="341" t="s">
        <v>16</v>
      </c>
      <c r="I143" s="347" t="s">
        <v>24</v>
      </c>
      <c r="J143" s="347" t="s">
        <v>25</v>
      </c>
      <c r="K143" s="347"/>
      <c r="L143" s="347"/>
      <c r="M143" s="348"/>
      <c r="N143" s="349"/>
      <c r="O143" s="350"/>
      <c r="P143" s="341" t="s">
        <v>18</v>
      </c>
    </row>
    <row r="144" spans="1:20" s="235" customFormat="1" ht="32.25" customHeight="1">
      <c r="A144" s="237" t="e">
        <f t="shared" si="6"/>
        <v>#VALUE!</v>
      </c>
      <c r="B144" s="342"/>
      <c r="C144" s="342"/>
      <c r="D144" s="345"/>
      <c r="E144" s="346"/>
      <c r="F144" s="342"/>
      <c r="G144" s="342"/>
      <c r="H144" s="342"/>
      <c r="I144" s="236"/>
      <c r="J144" s="236"/>
      <c r="K144" s="236"/>
      <c r="L144" s="236"/>
      <c r="M144" s="236"/>
      <c r="N144" s="236"/>
      <c r="O144" s="236"/>
      <c r="P144" s="341"/>
    </row>
    <row r="145" spans="1:17" s="245" customFormat="1" ht="20.100000000000001" customHeight="1">
      <c r="A145" s="237">
        <f t="shared" si="6"/>
        <v>77</v>
      </c>
      <c r="B145" s="238">
        <v>1</v>
      </c>
      <c r="C145" s="238" t="str">
        <f>IF(ISNA(VLOOKUP($A145,DSLOP,'DS_THI (AV)'!C$4,0))=FALSE,VLOOKUP($A145,DSLOP,'DS_THI (AV)'!C$4,0),"")</f>
        <v/>
      </c>
      <c r="D145" s="239" t="str">
        <f>IF(ISNA(VLOOKUP($A145,DSLOP,'DS_THI (AV)'!D$4,0))=FALSE,VLOOKUP($A145,DSLOP,'DS_THI (AV)'!D$4,0),"")</f>
        <v/>
      </c>
      <c r="E145" s="240" t="str">
        <f>IF(ISNA(VLOOKUP($A145,DSLOP,'DS_THI (AV)'!E$4,0))=FALSE,VLOOKUP($A145,DSLOP,'DS_THI (AV)'!E$4,0),"")</f>
        <v/>
      </c>
      <c r="F145" s="241" t="str">
        <f>IF(ISNA(VLOOKUP($A145,DSLOP,'DS_THI (AV)'!F$4,0))=FALSE,VLOOKUP($A145,DSLOP,'DS_THI (AV)'!F$4,0),"")</f>
        <v/>
      </c>
      <c r="G145" s="242" t="str">
        <f>IF(ISNA(VLOOKUP($A145,DSLOP,'DS_THI (AV)'!G$4,0))=FALSE,VLOOKUP($A145,DSLOP,'DS_THI (AV)'!G$4,0),"")</f>
        <v/>
      </c>
      <c r="H145" s="241" t="str">
        <f>IF(ISNA(VLOOKUP($A145,DSLOP,'DS_THI (AV)'!H$4,0))=FALSE,VLOOKUP($A145,DSLOP,'DS_THI (AV)'!H$4,0),"")</f>
        <v/>
      </c>
      <c r="I145" s="243"/>
      <c r="J145" s="243"/>
      <c r="K145" s="243"/>
      <c r="L145" s="243"/>
      <c r="M145" s="243"/>
      <c r="N145" s="243"/>
      <c r="O145" s="243"/>
      <c r="P145" s="244" t="str">
        <f>IF($C145&lt;&gt;0,IF(ISNA(VLOOKUP($A145,DSLOP,'DS_THI (AV)'!P$4,0))=FALSE,VLOOKUP($A145,DSLOP,'DS_THI (AV)'!P$4,0),""),"")</f>
        <v/>
      </c>
      <c r="Q145" s="245">
        <f>MAX(A110:A141)</f>
        <v>76</v>
      </c>
    </row>
    <row r="146" spans="1:17" s="245" customFormat="1" ht="20.100000000000001" customHeight="1">
      <c r="A146" s="237">
        <f t="shared" si="6"/>
        <v>78</v>
      </c>
      <c r="B146" s="246">
        <f t="shared" ref="B146:B176" si="7">B145+1</f>
        <v>2</v>
      </c>
      <c r="C146" s="246" t="str">
        <f>IF(ISNA(VLOOKUP($A146,DSLOP,'DS_THI (AV)'!C$4,0))=FALSE,VLOOKUP($A146,DSLOP,'DS_THI (AV)'!C$4,0),"")</f>
        <v/>
      </c>
      <c r="D146" s="247" t="str">
        <f>IF(ISNA(VLOOKUP($A146,DSLOP,'DS_THI (AV)'!D$4,0))=FALSE,VLOOKUP($A146,DSLOP,'DS_THI (AV)'!D$4,0),"")</f>
        <v/>
      </c>
      <c r="E146" s="248" t="str">
        <f>IF(ISNA(VLOOKUP($A146,DSLOP,'DS_THI (AV)'!E$4,0))=FALSE,VLOOKUP($A146,DSLOP,'DS_THI (AV)'!E$4,0),"")</f>
        <v/>
      </c>
      <c r="F146" s="241" t="str">
        <f>IF(ISNA(VLOOKUP($A146,DSLOP,'DS_THI (AV)'!F$4,0))=FALSE,VLOOKUP($A146,DSLOP,'DS_THI (AV)'!F$4,0),"")</f>
        <v/>
      </c>
      <c r="G146" s="242" t="str">
        <f>IF(ISNA(VLOOKUP($A146,DSLOP,'DS_THI (AV)'!G$4,0))=FALSE,VLOOKUP($A146,DSLOP,'DS_THI (AV)'!G$4,0),"")</f>
        <v/>
      </c>
      <c r="H146" s="249" t="str">
        <f>IF(ISNA(VLOOKUP($A146,DSLOP,'DS_THI (AV)'!H$4,0))=FALSE,VLOOKUP($A146,DSLOP,'DS_THI (AV)'!H$4,0),"")</f>
        <v/>
      </c>
      <c r="I146" s="250"/>
      <c r="J146" s="250"/>
      <c r="K146" s="250"/>
      <c r="L146" s="250"/>
      <c r="M146" s="250"/>
      <c r="N146" s="250"/>
      <c r="O146" s="250"/>
      <c r="P146" s="251" t="str">
        <f>IF($C146&lt;&gt;0,IF(ISNA(VLOOKUP($A146,DSLOP,'DS_THI (AV)'!P$4,0))=FALSE,VLOOKUP($A146,DSLOP,'DS_THI (AV)'!P$4,0),""),"")</f>
        <v/>
      </c>
    </row>
    <row r="147" spans="1:17" s="245" customFormat="1" ht="20.100000000000001" customHeight="1">
      <c r="A147" s="237">
        <f t="shared" si="6"/>
        <v>79</v>
      </c>
      <c r="B147" s="246">
        <f t="shared" si="7"/>
        <v>3</v>
      </c>
      <c r="C147" s="246" t="str">
        <f>IF(ISNA(VLOOKUP($A147,DSLOP,'DS_THI (AV)'!C$4,0))=FALSE,VLOOKUP($A147,DSLOP,'DS_THI (AV)'!C$4,0),"")</f>
        <v/>
      </c>
      <c r="D147" s="247" t="str">
        <f>IF(ISNA(VLOOKUP($A147,DSLOP,'DS_THI (AV)'!D$4,0))=FALSE,VLOOKUP($A147,DSLOP,'DS_THI (AV)'!D$4,0),"")</f>
        <v/>
      </c>
      <c r="E147" s="248" t="str">
        <f>IF(ISNA(VLOOKUP($A147,DSLOP,'DS_THI (AV)'!E$4,0))=FALSE,VLOOKUP($A147,DSLOP,'DS_THI (AV)'!E$4,0),"")</f>
        <v/>
      </c>
      <c r="F147" s="241" t="str">
        <f>IF(ISNA(VLOOKUP($A147,DSLOP,'DS_THI (AV)'!F$4,0))=FALSE,VLOOKUP($A147,DSLOP,'DS_THI (AV)'!F$4,0),"")</f>
        <v/>
      </c>
      <c r="G147" s="242" t="str">
        <f>IF(ISNA(VLOOKUP($A147,DSLOP,'DS_THI (AV)'!G$4,0))=FALSE,VLOOKUP($A147,DSLOP,'DS_THI (AV)'!G$4,0),"")</f>
        <v/>
      </c>
      <c r="H147" s="249" t="str">
        <f>IF(ISNA(VLOOKUP($A147,DSLOP,'DS_THI (AV)'!H$4,0))=FALSE,VLOOKUP($A147,DSLOP,'DS_THI (AV)'!H$4,0),"")</f>
        <v/>
      </c>
      <c r="I147" s="250"/>
      <c r="J147" s="250"/>
      <c r="K147" s="250"/>
      <c r="L147" s="250"/>
      <c r="M147" s="250"/>
      <c r="N147" s="250"/>
      <c r="O147" s="250"/>
      <c r="P147" s="251" t="str">
        <f>IF($C147&lt;&gt;0,IF(ISNA(VLOOKUP($A147,DSLOP,'DS_THI (AV)'!P$4,0))=FALSE,VLOOKUP($A147,DSLOP,'DS_THI (AV)'!P$4,0),""),"")</f>
        <v/>
      </c>
    </row>
    <row r="148" spans="1:17" s="245" customFormat="1" ht="20.100000000000001" customHeight="1">
      <c r="A148" s="237">
        <f t="shared" si="6"/>
        <v>80</v>
      </c>
      <c r="B148" s="246">
        <f t="shared" si="7"/>
        <v>4</v>
      </c>
      <c r="C148" s="246" t="str">
        <f>IF(ISNA(VLOOKUP($A148,DSLOP,'DS_THI (AV)'!C$4,0))=FALSE,VLOOKUP($A148,DSLOP,'DS_THI (AV)'!C$4,0),"")</f>
        <v/>
      </c>
      <c r="D148" s="247" t="str">
        <f>IF(ISNA(VLOOKUP($A148,DSLOP,'DS_THI (AV)'!D$4,0))=FALSE,VLOOKUP($A148,DSLOP,'DS_THI (AV)'!D$4,0),"")</f>
        <v/>
      </c>
      <c r="E148" s="248" t="str">
        <f>IF(ISNA(VLOOKUP($A148,DSLOP,'DS_THI (AV)'!E$4,0))=FALSE,VLOOKUP($A148,DSLOP,'DS_THI (AV)'!E$4,0),"")</f>
        <v/>
      </c>
      <c r="F148" s="241" t="str">
        <f>IF(ISNA(VLOOKUP($A148,DSLOP,'DS_THI (AV)'!F$4,0))=FALSE,VLOOKUP($A148,DSLOP,'DS_THI (AV)'!F$4,0),"")</f>
        <v/>
      </c>
      <c r="G148" s="242" t="str">
        <f>IF(ISNA(VLOOKUP($A148,DSLOP,'DS_THI (AV)'!G$4,0))=FALSE,VLOOKUP($A148,DSLOP,'DS_THI (AV)'!G$4,0),"")</f>
        <v/>
      </c>
      <c r="H148" s="249" t="str">
        <f>IF(ISNA(VLOOKUP($A148,DSLOP,'DS_THI (AV)'!H$4,0))=FALSE,VLOOKUP($A148,DSLOP,'DS_THI (AV)'!H$4,0),"")</f>
        <v/>
      </c>
      <c r="I148" s="250"/>
      <c r="J148" s="250"/>
      <c r="K148" s="250"/>
      <c r="L148" s="250"/>
      <c r="M148" s="250"/>
      <c r="N148" s="250"/>
      <c r="O148" s="250"/>
      <c r="P148" s="251" t="str">
        <f>IF($C148&lt;&gt;0,IF(ISNA(VLOOKUP($A148,DSLOP,'DS_THI (AV)'!P$4,0))=FALSE,VLOOKUP($A148,DSLOP,'DS_THI (AV)'!P$4,0),""),"")</f>
        <v/>
      </c>
    </row>
    <row r="149" spans="1:17" s="245" customFormat="1" ht="20.100000000000001" customHeight="1">
      <c r="A149" s="237">
        <f t="shared" si="6"/>
        <v>81</v>
      </c>
      <c r="B149" s="246">
        <f t="shared" si="7"/>
        <v>5</v>
      </c>
      <c r="C149" s="246" t="str">
        <f>IF(ISNA(VLOOKUP($A149,DSLOP,'DS_THI (AV)'!C$4,0))=FALSE,VLOOKUP($A149,DSLOP,'DS_THI (AV)'!C$4,0),"")</f>
        <v/>
      </c>
      <c r="D149" s="247" t="str">
        <f>IF(ISNA(VLOOKUP($A149,DSLOP,'DS_THI (AV)'!D$4,0))=FALSE,VLOOKUP($A149,DSLOP,'DS_THI (AV)'!D$4,0),"")</f>
        <v/>
      </c>
      <c r="E149" s="248" t="str">
        <f>IF(ISNA(VLOOKUP($A149,DSLOP,'DS_THI (AV)'!E$4,0))=FALSE,VLOOKUP($A149,DSLOP,'DS_THI (AV)'!E$4,0),"")</f>
        <v/>
      </c>
      <c r="F149" s="241" t="str">
        <f>IF(ISNA(VLOOKUP($A149,DSLOP,'DS_THI (AV)'!F$4,0))=FALSE,VLOOKUP($A149,DSLOP,'DS_THI (AV)'!F$4,0),"")</f>
        <v/>
      </c>
      <c r="G149" s="242" t="str">
        <f>IF(ISNA(VLOOKUP($A149,DSLOP,'DS_THI (AV)'!G$4,0))=FALSE,VLOOKUP($A149,DSLOP,'DS_THI (AV)'!G$4,0),"")</f>
        <v/>
      </c>
      <c r="H149" s="249" t="str">
        <f>IF(ISNA(VLOOKUP($A149,DSLOP,'DS_THI (AV)'!H$4,0))=FALSE,VLOOKUP($A149,DSLOP,'DS_THI (AV)'!H$4,0),"")</f>
        <v/>
      </c>
      <c r="I149" s="250"/>
      <c r="J149" s="250"/>
      <c r="K149" s="250"/>
      <c r="L149" s="250"/>
      <c r="M149" s="250"/>
      <c r="N149" s="250"/>
      <c r="O149" s="250"/>
      <c r="P149" s="251" t="str">
        <f>IF($C149&lt;&gt;0,IF(ISNA(VLOOKUP($A149,DSLOP,'DS_THI (AV)'!P$4,0))=FALSE,VLOOKUP($A149,DSLOP,'DS_THI (AV)'!P$4,0),""),"")</f>
        <v/>
      </c>
    </row>
    <row r="150" spans="1:17" s="245" customFormat="1" ht="20.100000000000001" customHeight="1">
      <c r="A150" s="237">
        <f t="shared" si="6"/>
        <v>82</v>
      </c>
      <c r="B150" s="246">
        <f t="shared" si="7"/>
        <v>6</v>
      </c>
      <c r="C150" s="246" t="str">
        <f>IF(ISNA(VLOOKUP($A150,DSLOP,'DS_THI (AV)'!C$4,0))=FALSE,VLOOKUP($A150,DSLOP,'DS_THI (AV)'!C$4,0),"")</f>
        <v/>
      </c>
      <c r="D150" s="247" t="str">
        <f>IF(ISNA(VLOOKUP($A150,DSLOP,'DS_THI (AV)'!D$4,0))=FALSE,VLOOKUP($A150,DSLOP,'DS_THI (AV)'!D$4,0),"")</f>
        <v/>
      </c>
      <c r="E150" s="248" t="str">
        <f>IF(ISNA(VLOOKUP($A150,DSLOP,'DS_THI (AV)'!E$4,0))=FALSE,VLOOKUP($A150,DSLOP,'DS_THI (AV)'!E$4,0),"")</f>
        <v/>
      </c>
      <c r="F150" s="241" t="str">
        <f>IF(ISNA(VLOOKUP($A150,DSLOP,'DS_THI (AV)'!F$4,0))=FALSE,VLOOKUP($A150,DSLOP,'DS_THI (AV)'!F$4,0),"")</f>
        <v/>
      </c>
      <c r="G150" s="242" t="str">
        <f>IF(ISNA(VLOOKUP($A150,DSLOP,'DS_THI (AV)'!G$4,0))=FALSE,VLOOKUP($A150,DSLOP,'DS_THI (AV)'!G$4,0),"")</f>
        <v/>
      </c>
      <c r="H150" s="249" t="str">
        <f>IF(ISNA(VLOOKUP($A150,DSLOP,'DS_THI (AV)'!H$4,0))=FALSE,VLOOKUP($A150,DSLOP,'DS_THI (AV)'!H$4,0),"")</f>
        <v/>
      </c>
      <c r="I150" s="250"/>
      <c r="J150" s="250"/>
      <c r="K150" s="250"/>
      <c r="L150" s="250"/>
      <c r="M150" s="250"/>
      <c r="N150" s="250"/>
      <c r="O150" s="250"/>
      <c r="P150" s="251" t="str">
        <f>IF($C150&lt;&gt;0,IF(ISNA(VLOOKUP($A150,DSLOP,'DS_THI (AV)'!P$4,0))=FALSE,VLOOKUP($A150,DSLOP,'DS_THI (AV)'!P$4,0),""),"")</f>
        <v/>
      </c>
    </row>
    <row r="151" spans="1:17" s="245" customFormat="1" ht="20.100000000000001" customHeight="1">
      <c r="A151" s="237">
        <f t="shared" si="6"/>
        <v>83</v>
      </c>
      <c r="B151" s="246">
        <f t="shared" si="7"/>
        <v>7</v>
      </c>
      <c r="C151" s="246" t="str">
        <f>IF(ISNA(VLOOKUP($A151,DSLOP,'DS_THI (AV)'!C$4,0))=FALSE,VLOOKUP($A151,DSLOP,'DS_THI (AV)'!C$4,0),"")</f>
        <v/>
      </c>
      <c r="D151" s="247" t="str">
        <f>IF(ISNA(VLOOKUP($A151,DSLOP,'DS_THI (AV)'!D$4,0))=FALSE,VLOOKUP($A151,DSLOP,'DS_THI (AV)'!D$4,0),"")</f>
        <v/>
      </c>
      <c r="E151" s="248" t="str">
        <f>IF(ISNA(VLOOKUP($A151,DSLOP,'DS_THI (AV)'!E$4,0))=FALSE,VLOOKUP($A151,DSLOP,'DS_THI (AV)'!E$4,0),"")</f>
        <v/>
      </c>
      <c r="F151" s="241" t="str">
        <f>IF(ISNA(VLOOKUP($A151,DSLOP,'DS_THI (AV)'!F$4,0))=FALSE,VLOOKUP($A151,DSLOP,'DS_THI (AV)'!F$4,0),"")</f>
        <v/>
      </c>
      <c r="G151" s="242" t="str">
        <f>IF(ISNA(VLOOKUP($A151,DSLOP,'DS_THI (AV)'!G$4,0))=FALSE,VLOOKUP($A151,DSLOP,'DS_THI (AV)'!G$4,0),"")</f>
        <v/>
      </c>
      <c r="H151" s="249" t="str">
        <f>IF(ISNA(VLOOKUP($A151,DSLOP,'DS_THI (AV)'!H$4,0))=FALSE,VLOOKUP($A151,DSLOP,'DS_THI (AV)'!H$4,0),"")</f>
        <v/>
      </c>
      <c r="I151" s="250"/>
      <c r="J151" s="250"/>
      <c r="K151" s="250"/>
      <c r="L151" s="250"/>
      <c r="M151" s="250"/>
      <c r="N151" s="250"/>
      <c r="O151" s="250"/>
      <c r="P151" s="251" t="str">
        <f>IF($C151&lt;&gt;0,IF(ISNA(VLOOKUP($A151,DSLOP,'DS_THI (AV)'!P$4,0))=FALSE,VLOOKUP($A151,DSLOP,'DS_THI (AV)'!P$4,0),""),"")</f>
        <v/>
      </c>
    </row>
    <row r="152" spans="1:17" s="245" customFormat="1" ht="20.100000000000001" customHeight="1">
      <c r="A152" s="237">
        <f t="shared" si="6"/>
        <v>84</v>
      </c>
      <c r="B152" s="246">
        <f t="shared" si="7"/>
        <v>8</v>
      </c>
      <c r="C152" s="246" t="str">
        <f>IF(ISNA(VLOOKUP($A152,DSLOP,'DS_THI (AV)'!C$4,0))=FALSE,VLOOKUP($A152,DSLOP,'DS_THI (AV)'!C$4,0),"")</f>
        <v/>
      </c>
      <c r="D152" s="247" t="str">
        <f>IF(ISNA(VLOOKUP($A152,DSLOP,'DS_THI (AV)'!D$4,0))=FALSE,VLOOKUP($A152,DSLOP,'DS_THI (AV)'!D$4,0),"")</f>
        <v/>
      </c>
      <c r="E152" s="248" t="str">
        <f>IF(ISNA(VLOOKUP($A152,DSLOP,'DS_THI (AV)'!E$4,0))=FALSE,VLOOKUP($A152,DSLOP,'DS_THI (AV)'!E$4,0),"")</f>
        <v/>
      </c>
      <c r="F152" s="241" t="str">
        <f>IF(ISNA(VLOOKUP($A152,DSLOP,'DS_THI (AV)'!F$4,0))=FALSE,VLOOKUP($A152,DSLOP,'DS_THI (AV)'!F$4,0),"")</f>
        <v/>
      </c>
      <c r="G152" s="242" t="str">
        <f>IF(ISNA(VLOOKUP($A152,DSLOP,'DS_THI (AV)'!G$4,0))=FALSE,VLOOKUP($A152,DSLOP,'DS_THI (AV)'!G$4,0),"")</f>
        <v/>
      </c>
      <c r="H152" s="249" t="str">
        <f>IF(ISNA(VLOOKUP($A152,DSLOP,'DS_THI (AV)'!H$4,0))=FALSE,VLOOKUP($A152,DSLOP,'DS_THI (AV)'!H$4,0),"")</f>
        <v/>
      </c>
      <c r="I152" s="250"/>
      <c r="J152" s="250"/>
      <c r="K152" s="250"/>
      <c r="L152" s="250"/>
      <c r="M152" s="250"/>
      <c r="N152" s="250"/>
      <c r="O152" s="250"/>
      <c r="P152" s="251" t="str">
        <f>IF($C152&lt;&gt;0,IF(ISNA(VLOOKUP($A152,DSLOP,'DS_THI (AV)'!P$4,0))=FALSE,VLOOKUP($A152,DSLOP,'DS_THI (AV)'!P$4,0),""),"")</f>
        <v/>
      </c>
    </row>
    <row r="153" spans="1:17" s="245" customFormat="1" ht="20.100000000000001" customHeight="1">
      <c r="A153" s="237">
        <f t="shared" si="6"/>
        <v>85</v>
      </c>
      <c r="B153" s="246">
        <f t="shared" si="7"/>
        <v>9</v>
      </c>
      <c r="C153" s="246" t="str">
        <f>IF(ISNA(VLOOKUP($A153,DSLOP,'DS_THI (AV)'!C$4,0))=FALSE,VLOOKUP($A153,DSLOP,'DS_THI (AV)'!C$4,0),"")</f>
        <v/>
      </c>
      <c r="D153" s="247" t="str">
        <f>IF(ISNA(VLOOKUP($A153,DSLOP,'DS_THI (AV)'!D$4,0))=FALSE,VLOOKUP($A153,DSLOP,'DS_THI (AV)'!D$4,0),"")</f>
        <v/>
      </c>
      <c r="E153" s="248" t="str">
        <f>IF(ISNA(VLOOKUP($A153,DSLOP,'DS_THI (AV)'!E$4,0))=FALSE,VLOOKUP($A153,DSLOP,'DS_THI (AV)'!E$4,0),"")</f>
        <v/>
      </c>
      <c r="F153" s="241" t="str">
        <f>IF(ISNA(VLOOKUP($A153,DSLOP,'DS_THI (AV)'!F$4,0))=FALSE,VLOOKUP($A153,DSLOP,'DS_THI (AV)'!F$4,0),"")</f>
        <v/>
      </c>
      <c r="G153" s="242" t="str">
        <f>IF(ISNA(VLOOKUP($A153,DSLOP,'DS_THI (AV)'!G$4,0))=FALSE,VLOOKUP($A153,DSLOP,'DS_THI (AV)'!G$4,0),"")</f>
        <v/>
      </c>
      <c r="H153" s="249" t="str">
        <f>IF(ISNA(VLOOKUP($A153,DSLOP,'DS_THI (AV)'!H$4,0))=FALSE,VLOOKUP($A153,DSLOP,'DS_THI (AV)'!H$4,0),"")</f>
        <v/>
      </c>
      <c r="I153" s="250"/>
      <c r="J153" s="250"/>
      <c r="K153" s="250"/>
      <c r="L153" s="250"/>
      <c r="M153" s="250"/>
      <c r="N153" s="250"/>
      <c r="O153" s="250"/>
      <c r="P153" s="251" t="str">
        <f>IF($C153&lt;&gt;0,IF(ISNA(VLOOKUP($A153,DSLOP,'DS_THI (AV)'!P$4,0))=FALSE,VLOOKUP($A153,DSLOP,'DS_THI (AV)'!P$4,0),""),"")</f>
        <v/>
      </c>
    </row>
    <row r="154" spans="1:17" s="245" customFormat="1" ht="20.100000000000001" customHeight="1">
      <c r="A154" s="237">
        <f t="shared" si="6"/>
        <v>86</v>
      </c>
      <c r="B154" s="246">
        <f t="shared" si="7"/>
        <v>10</v>
      </c>
      <c r="C154" s="246" t="str">
        <f>IF(ISNA(VLOOKUP($A154,DSLOP,'DS_THI (AV)'!C$4,0))=FALSE,VLOOKUP($A154,DSLOP,'DS_THI (AV)'!C$4,0),"")</f>
        <v/>
      </c>
      <c r="D154" s="247" t="str">
        <f>IF(ISNA(VLOOKUP($A154,DSLOP,'DS_THI (AV)'!D$4,0))=FALSE,VLOOKUP($A154,DSLOP,'DS_THI (AV)'!D$4,0),"")</f>
        <v/>
      </c>
      <c r="E154" s="248" t="str">
        <f>IF(ISNA(VLOOKUP($A154,DSLOP,'DS_THI (AV)'!E$4,0))=FALSE,VLOOKUP($A154,DSLOP,'DS_THI (AV)'!E$4,0),"")</f>
        <v/>
      </c>
      <c r="F154" s="241" t="str">
        <f>IF(ISNA(VLOOKUP($A154,DSLOP,'DS_THI (AV)'!F$4,0))=FALSE,VLOOKUP($A154,DSLOP,'DS_THI (AV)'!F$4,0),"")</f>
        <v/>
      </c>
      <c r="G154" s="242" t="str">
        <f>IF(ISNA(VLOOKUP($A154,DSLOP,'DS_THI (AV)'!G$4,0))=FALSE,VLOOKUP($A154,DSLOP,'DS_THI (AV)'!G$4,0),"")</f>
        <v/>
      </c>
      <c r="H154" s="249" t="str">
        <f>IF(ISNA(VLOOKUP($A154,DSLOP,'DS_THI (AV)'!H$4,0))=FALSE,VLOOKUP($A154,DSLOP,'DS_THI (AV)'!H$4,0),"")</f>
        <v/>
      </c>
      <c r="I154" s="250"/>
      <c r="J154" s="250"/>
      <c r="K154" s="250"/>
      <c r="L154" s="250"/>
      <c r="M154" s="250"/>
      <c r="N154" s="250"/>
      <c r="O154" s="250"/>
      <c r="P154" s="251" t="str">
        <f>IF($C154&lt;&gt;0,IF(ISNA(VLOOKUP($A154,DSLOP,'DS_THI (AV)'!P$4,0))=FALSE,VLOOKUP($A154,DSLOP,'DS_THI (AV)'!P$4,0),""),"")</f>
        <v/>
      </c>
    </row>
    <row r="155" spans="1:17" s="245" customFormat="1" ht="20.100000000000001" customHeight="1">
      <c r="A155" s="237">
        <f t="shared" si="6"/>
        <v>87</v>
      </c>
      <c r="B155" s="246">
        <f t="shared" si="7"/>
        <v>11</v>
      </c>
      <c r="C155" s="246" t="str">
        <f>IF(ISNA(VLOOKUP($A155,DSLOP,'DS_THI (AV)'!C$4,0))=FALSE,VLOOKUP($A155,DSLOP,'DS_THI (AV)'!C$4,0),"")</f>
        <v/>
      </c>
      <c r="D155" s="247" t="str">
        <f>IF(ISNA(VLOOKUP($A155,DSLOP,'DS_THI (AV)'!D$4,0))=FALSE,VLOOKUP($A155,DSLOP,'DS_THI (AV)'!D$4,0),"")</f>
        <v/>
      </c>
      <c r="E155" s="248" t="str">
        <f>IF(ISNA(VLOOKUP($A155,DSLOP,'DS_THI (AV)'!E$4,0))=FALSE,VLOOKUP($A155,DSLOP,'DS_THI (AV)'!E$4,0),"")</f>
        <v/>
      </c>
      <c r="F155" s="241" t="str">
        <f>IF(ISNA(VLOOKUP($A155,DSLOP,'DS_THI (AV)'!F$4,0))=FALSE,VLOOKUP($A155,DSLOP,'DS_THI (AV)'!F$4,0),"")</f>
        <v/>
      </c>
      <c r="G155" s="242" t="str">
        <f>IF(ISNA(VLOOKUP($A155,DSLOP,'DS_THI (AV)'!G$4,0))=FALSE,VLOOKUP($A155,DSLOP,'DS_THI (AV)'!G$4,0),"")</f>
        <v/>
      </c>
      <c r="H155" s="249" t="str">
        <f>IF(ISNA(VLOOKUP($A155,DSLOP,'DS_THI (AV)'!H$4,0))=FALSE,VLOOKUP($A155,DSLOP,'DS_THI (AV)'!H$4,0),"")</f>
        <v/>
      </c>
      <c r="I155" s="250"/>
      <c r="J155" s="250"/>
      <c r="K155" s="250"/>
      <c r="L155" s="250"/>
      <c r="M155" s="250"/>
      <c r="N155" s="250"/>
      <c r="O155" s="250"/>
      <c r="P155" s="251" t="str">
        <f>IF($C155&lt;&gt;0,IF(ISNA(VLOOKUP($A155,DSLOP,'DS_THI (AV)'!P$4,0))=FALSE,VLOOKUP($A155,DSLOP,'DS_THI (AV)'!P$4,0),""),"")</f>
        <v/>
      </c>
    </row>
    <row r="156" spans="1:17" s="245" customFormat="1" ht="20.100000000000001" customHeight="1">
      <c r="A156" s="237">
        <f t="shared" si="6"/>
        <v>88</v>
      </c>
      <c r="B156" s="246">
        <f t="shared" si="7"/>
        <v>12</v>
      </c>
      <c r="C156" s="246" t="str">
        <f>IF(ISNA(VLOOKUP($A156,DSLOP,'DS_THI (AV)'!C$4,0))=FALSE,VLOOKUP($A156,DSLOP,'DS_THI (AV)'!C$4,0),"")</f>
        <v/>
      </c>
      <c r="D156" s="247" t="str">
        <f>IF(ISNA(VLOOKUP($A156,DSLOP,'DS_THI (AV)'!D$4,0))=FALSE,VLOOKUP($A156,DSLOP,'DS_THI (AV)'!D$4,0),"")</f>
        <v/>
      </c>
      <c r="E156" s="248" t="str">
        <f>IF(ISNA(VLOOKUP($A156,DSLOP,'DS_THI (AV)'!E$4,0))=FALSE,VLOOKUP($A156,DSLOP,'DS_THI (AV)'!E$4,0),"")</f>
        <v/>
      </c>
      <c r="F156" s="241" t="str">
        <f>IF(ISNA(VLOOKUP($A156,DSLOP,'DS_THI (AV)'!F$4,0))=FALSE,VLOOKUP($A156,DSLOP,'DS_THI (AV)'!F$4,0),"")</f>
        <v/>
      </c>
      <c r="G156" s="242" t="str">
        <f>IF(ISNA(VLOOKUP($A156,DSLOP,'DS_THI (AV)'!G$4,0))=FALSE,VLOOKUP($A156,DSLOP,'DS_THI (AV)'!G$4,0),"")</f>
        <v/>
      </c>
      <c r="H156" s="249" t="str">
        <f>IF(ISNA(VLOOKUP($A156,DSLOP,'DS_THI (AV)'!H$4,0))=FALSE,VLOOKUP($A156,DSLOP,'DS_THI (AV)'!H$4,0),"")</f>
        <v/>
      </c>
      <c r="I156" s="250"/>
      <c r="J156" s="250"/>
      <c r="K156" s="250"/>
      <c r="L156" s="250"/>
      <c r="M156" s="250"/>
      <c r="N156" s="250"/>
      <c r="O156" s="250"/>
      <c r="P156" s="251" t="str">
        <f>IF($C156&lt;&gt;0,IF(ISNA(VLOOKUP($A156,DSLOP,'DS_THI (AV)'!P$4,0))=FALSE,VLOOKUP($A156,DSLOP,'DS_THI (AV)'!P$4,0),""),"")</f>
        <v/>
      </c>
    </row>
    <row r="157" spans="1:17" s="245" customFormat="1" ht="20.100000000000001" customHeight="1">
      <c r="A157" s="237">
        <f t="shared" si="6"/>
        <v>89</v>
      </c>
      <c r="B157" s="246">
        <f t="shared" si="7"/>
        <v>13</v>
      </c>
      <c r="C157" s="246" t="str">
        <f>IF(ISNA(VLOOKUP($A157,DSLOP,'DS_THI (AV)'!C$4,0))=FALSE,VLOOKUP($A157,DSLOP,'DS_THI (AV)'!C$4,0),"")</f>
        <v/>
      </c>
      <c r="D157" s="247" t="str">
        <f>IF(ISNA(VLOOKUP($A157,DSLOP,'DS_THI (AV)'!D$4,0))=FALSE,VLOOKUP($A157,DSLOP,'DS_THI (AV)'!D$4,0),"")</f>
        <v/>
      </c>
      <c r="E157" s="248" t="str">
        <f>IF(ISNA(VLOOKUP($A157,DSLOP,'DS_THI (AV)'!E$4,0))=FALSE,VLOOKUP($A157,DSLOP,'DS_THI (AV)'!E$4,0),"")</f>
        <v/>
      </c>
      <c r="F157" s="241" t="str">
        <f>IF(ISNA(VLOOKUP($A157,DSLOP,'DS_THI (AV)'!F$4,0))=FALSE,VLOOKUP($A157,DSLOP,'DS_THI (AV)'!F$4,0),"")</f>
        <v/>
      </c>
      <c r="G157" s="242" t="str">
        <f>IF(ISNA(VLOOKUP($A157,DSLOP,'DS_THI (AV)'!G$4,0))=FALSE,VLOOKUP($A157,DSLOP,'DS_THI (AV)'!G$4,0),"")</f>
        <v/>
      </c>
      <c r="H157" s="249" t="str">
        <f>IF(ISNA(VLOOKUP($A157,DSLOP,'DS_THI (AV)'!H$4,0))=FALSE,VLOOKUP($A157,DSLOP,'DS_THI (AV)'!H$4,0),"")</f>
        <v/>
      </c>
      <c r="I157" s="250"/>
      <c r="J157" s="250"/>
      <c r="K157" s="250"/>
      <c r="L157" s="250"/>
      <c r="M157" s="250"/>
      <c r="N157" s="250"/>
      <c r="O157" s="250"/>
      <c r="P157" s="251" t="str">
        <f>IF($C157&lt;&gt;0,IF(ISNA(VLOOKUP($A157,DSLOP,'DS_THI (AV)'!P$4,0))=FALSE,VLOOKUP($A157,DSLOP,'DS_THI (AV)'!P$4,0),""),"")</f>
        <v/>
      </c>
    </row>
    <row r="158" spans="1:17" s="245" customFormat="1" ht="20.100000000000001" customHeight="1">
      <c r="A158" s="237">
        <f t="shared" si="6"/>
        <v>90</v>
      </c>
      <c r="B158" s="246">
        <f t="shared" si="7"/>
        <v>14</v>
      </c>
      <c r="C158" s="246" t="str">
        <f>IF(ISNA(VLOOKUP($A158,DSLOP,'DS_THI (AV)'!C$4,0))=FALSE,VLOOKUP($A158,DSLOP,'DS_THI (AV)'!C$4,0),"")</f>
        <v/>
      </c>
      <c r="D158" s="247" t="str">
        <f>IF(ISNA(VLOOKUP($A158,DSLOP,'DS_THI (AV)'!D$4,0))=FALSE,VLOOKUP($A158,DSLOP,'DS_THI (AV)'!D$4,0),"")</f>
        <v/>
      </c>
      <c r="E158" s="248" t="str">
        <f>IF(ISNA(VLOOKUP($A158,DSLOP,'DS_THI (AV)'!E$4,0))=FALSE,VLOOKUP($A158,DSLOP,'DS_THI (AV)'!E$4,0),"")</f>
        <v/>
      </c>
      <c r="F158" s="241" t="str">
        <f>IF(ISNA(VLOOKUP($A158,DSLOP,'DS_THI (AV)'!F$4,0))=FALSE,VLOOKUP($A158,DSLOP,'DS_THI (AV)'!F$4,0),"")</f>
        <v/>
      </c>
      <c r="G158" s="242" t="str">
        <f>IF(ISNA(VLOOKUP($A158,DSLOP,'DS_THI (AV)'!G$4,0))=FALSE,VLOOKUP($A158,DSLOP,'DS_THI (AV)'!G$4,0),"")</f>
        <v/>
      </c>
      <c r="H158" s="249" t="str">
        <f>IF(ISNA(VLOOKUP($A158,DSLOP,'DS_THI (AV)'!H$4,0))=FALSE,VLOOKUP($A158,DSLOP,'DS_THI (AV)'!H$4,0),"")</f>
        <v/>
      </c>
      <c r="I158" s="250"/>
      <c r="J158" s="250"/>
      <c r="K158" s="250"/>
      <c r="L158" s="250"/>
      <c r="M158" s="250"/>
      <c r="N158" s="250"/>
      <c r="O158" s="250"/>
      <c r="P158" s="251" t="str">
        <f>IF($C158&lt;&gt;0,IF(ISNA(VLOOKUP($A158,DSLOP,'DS_THI (AV)'!P$4,0))=FALSE,VLOOKUP($A158,DSLOP,'DS_THI (AV)'!P$4,0),""),"")</f>
        <v/>
      </c>
    </row>
    <row r="159" spans="1:17" s="245" customFormat="1" ht="20.100000000000001" customHeight="1">
      <c r="A159" s="237">
        <f t="shared" si="6"/>
        <v>91</v>
      </c>
      <c r="B159" s="246">
        <f t="shared" si="7"/>
        <v>15</v>
      </c>
      <c r="C159" s="246" t="str">
        <f>IF(ISNA(VLOOKUP($A159,DSLOP,'DS_THI (AV)'!C$4,0))=FALSE,VLOOKUP($A159,DSLOP,'DS_THI (AV)'!C$4,0),"")</f>
        <v/>
      </c>
      <c r="D159" s="247" t="str">
        <f>IF(ISNA(VLOOKUP($A159,DSLOP,'DS_THI (AV)'!D$4,0))=FALSE,VLOOKUP($A159,DSLOP,'DS_THI (AV)'!D$4,0),"")</f>
        <v/>
      </c>
      <c r="E159" s="248" t="str">
        <f>IF(ISNA(VLOOKUP($A159,DSLOP,'DS_THI (AV)'!E$4,0))=FALSE,VLOOKUP($A159,DSLOP,'DS_THI (AV)'!E$4,0),"")</f>
        <v/>
      </c>
      <c r="F159" s="241" t="str">
        <f>IF(ISNA(VLOOKUP($A159,DSLOP,'DS_THI (AV)'!F$4,0))=FALSE,VLOOKUP($A159,DSLOP,'DS_THI (AV)'!F$4,0),"")</f>
        <v/>
      </c>
      <c r="G159" s="242" t="str">
        <f>IF(ISNA(VLOOKUP($A159,DSLOP,'DS_THI (AV)'!G$4,0))=FALSE,VLOOKUP($A159,DSLOP,'DS_THI (AV)'!G$4,0),"")</f>
        <v/>
      </c>
      <c r="H159" s="249" t="str">
        <f>IF(ISNA(VLOOKUP($A159,DSLOP,'DS_THI (AV)'!H$4,0))=FALSE,VLOOKUP($A159,DSLOP,'DS_THI (AV)'!H$4,0),"")</f>
        <v/>
      </c>
      <c r="I159" s="250"/>
      <c r="J159" s="250"/>
      <c r="K159" s="250"/>
      <c r="L159" s="250"/>
      <c r="M159" s="250"/>
      <c r="N159" s="250"/>
      <c r="O159" s="250"/>
      <c r="P159" s="251" t="str">
        <f>IF($C159&lt;&gt;0,IF(ISNA(VLOOKUP($A159,DSLOP,'DS_THI (AV)'!P$4,0))=FALSE,VLOOKUP($A159,DSLOP,'DS_THI (AV)'!P$4,0),""),"")</f>
        <v/>
      </c>
    </row>
    <row r="160" spans="1:17" s="245" customFormat="1" ht="20.100000000000001" customHeight="1">
      <c r="A160" s="237">
        <f t="shared" si="6"/>
        <v>92</v>
      </c>
      <c r="B160" s="246">
        <f t="shared" si="7"/>
        <v>16</v>
      </c>
      <c r="C160" s="246" t="str">
        <f>IF(ISNA(VLOOKUP($A160,DSLOP,'DS_THI (AV)'!C$4,0))=FALSE,VLOOKUP($A160,DSLOP,'DS_THI (AV)'!C$4,0),"")</f>
        <v/>
      </c>
      <c r="D160" s="247" t="str">
        <f>IF(ISNA(VLOOKUP($A160,DSLOP,'DS_THI (AV)'!D$4,0))=FALSE,VLOOKUP($A160,DSLOP,'DS_THI (AV)'!D$4,0),"")</f>
        <v/>
      </c>
      <c r="E160" s="248" t="str">
        <f>IF(ISNA(VLOOKUP($A160,DSLOP,'DS_THI (AV)'!E$4,0))=FALSE,VLOOKUP($A160,DSLOP,'DS_THI (AV)'!E$4,0),"")</f>
        <v/>
      </c>
      <c r="F160" s="241" t="str">
        <f>IF(ISNA(VLOOKUP($A160,DSLOP,'DS_THI (AV)'!F$4,0))=FALSE,VLOOKUP($A160,DSLOP,'DS_THI (AV)'!F$4,0),"")</f>
        <v/>
      </c>
      <c r="G160" s="242" t="str">
        <f>IF(ISNA(VLOOKUP($A160,DSLOP,'DS_THI (AV)'!G$4,0))=FALSE,VLOOKUP($A160,DSLOP,'DS_THI (AV)'!G$4,0),"")</f>
        <v/>
      </c>
      <c r="H160" s="249" t="str">
        <f>IF(ISNA(VLOOKUP($A160,DSLOP,'DS_THI (AV)'!H$4,0))=FALSE,VLOOKUP($A160,DSLOP,'DS_THI (AV)'!H$4,0),"")</f>
        <v/>
      </c>
      <c r="I160" s="250"/>
      <c r="J160" s="250"/>
      <c r="K160" s="250"/>
      <c r="L160" s="250"/>
      <c r="M160" s="250"/>
      <c r="N160" s="250"/>
      <c r="O160" s="250"/>
      <c r="P160" s="251" t="str">
        <f>IF($C160&lt;&gt;0,IF(ISNA(VLOOKUP($A160,DSLOP,'DS_THI (AV)'!P$4,0))=FALSE,VLOOKUP($A160,DSLOP,'DS_THI (AV)'!P$4,0),""),"")</f>
        <v/>
      </c>
    </row>
    <row r="161" spans="1:16" s="245" customFormat="1" ht="20.100000000000001" customHeight="1">
      <c r="A161" s="237">
        <f t="shared" si="6"/>
        <v>93</v>
      </c>
      <c r="B161" s="246">
        <f t="shared" si="7"/>
        <v>17</v>
      </c>
      <c r="C161" s="246" t="str">
        <f>IF(ISNA(VLOOKUP($A161,DSLOP,'DS_THI (AV)'!C$4,0))=FALSE,VLOOKUP($A161,DSLOP,'DS_THI (AV)'!C$4,0),"")</f>
        <v/>
      </c>
      <c r="D161" s="247" t="str">
        <f>IF(ISNA(VLOOKUP($A161,DSLOP,'DS_THI (AV)'!D$4,0))=FALSE,VLOOKUP($A161,DSLOP,'DS_THI (AV)'!D$4,0),"")</f>
        <v/>
      </c>
      <c r="E161" s="248" t="str">
        <f>IF(ISNA(VLOOKUP($A161,DSLOP,'DS_THI (AV)'!E$4,0))=FALSE,VLOOKUP($A161,DSLOP,'DS_THI (AV)'!E$4,0),"")</f>
        <v/>
      </c>
      <c r="F161" s="241" t="str">
        <f>IF(ISNA(VLOOKUP($A161,DSLOP,'DS_THI (AV)'!F$4,0))=FALSE,VLOOKUP($A161,DSLOP,'DS_THI (AV)'!F$4,0),"")</f>
        <v/>
      </c>
      <c r="G161" s="242" t="str">
        <f>IF(ISNA(VLOOKUP($A161,DSLOP,'DS_THI (AV)'!G$4,0))=FALSE,VLOOKUP($A161,DSLOP,'DS_THI (AV)'!G$4,0),"")</f>
        <v/>
      </c>
      <c r="H161" s="249" t="str">
        <f>IF(ISNA(VLOOKUP($A161,DSLOP,'DS_THI (AV)'!H$4,0))=FALSE,VLOOKUP($A161,DSLOP,'DS_THI (AV)'!H$4,0),"")</f>
        <v/>
      </c>
      <c r="I161" s="250"/>
      <c r="J161" s="250"/>
      <c r="K161" s="250"/>
      <c r="L161" s="250"/>
      <c r="M161" s="250"/>
      <c r="N161" s="250"/>
      <c r="O161" s="250"/>
      <c r="P161" s="251" t="str">
        <f>IF($C161&lt;&gt;0,IF(ISNA(VLOOKUP($A161,DSLOP,'DS_THI (AV)'!P$4,0))=FALSE,VLOOKUP($A161,DSLOP,'DS_THI (AV)'!P$4,0),""),"")</f>
        <v/>
      </c>
    </row>
    <row r="162" spans="1:16" s="245" customFormat="1" ht="20.100000000000001" customHeight="1">
      <c r="A162" s="237">
        <f t="shared" si="6"/>
        <v>94</v>
      </c>
      <c r="B162" s="246">
        <f t="shared" si="7"/>
        <v>18</v>
      </c>
      <c r="C162" s="246" t="str">
        <f>IF(ISNA(VLOOKUP($A162,DSLOP,'DS_THI (AV)'!C$4,0))=FALSE,VLOOKUP($A162,DSLOP,'DS_THI (AV)'!C$4,0),"")</f>
        <v/>
      </c>
      <c r="D162" s="247" t="str">
        <f>IF(ISNA(VLOOKUP($A162,DSLOP,'DS_THI (AV)'!D$4,0))=FALSE,VLOOKUP($A162,DSLOP,'DS_THI (AV)'!D$4,0),"")</f>
        <v/>
      </c>
      <c r="E162" s="248" t="str">
        <f>IF(ISNA(VLOOKUP($A162,DSLOP,'DS_THI (AV)'!E$4,0))=FALSE,VLOOKUP($A162,DSLOP,'DS_THI (AV)'!E$4,0),"")</f>
        <v/>
      </c>
      <c r="F162" s="241" t="str">
        <f>IF(ISNA(VLOOKUP($A162,DSLOP,'DS_THI (AV)'!F$4,0))=FALSE,VLOOKUP($A162,DSLOP,'DS_THI (AV)'!F$4,0),"")</f>
        <v/>
      </c>
      <c r="G162" s="242" t="str">
        <f>IF(ISNA(VLOOKUP($A162,DSLOP,'DS_THI (AV)'!G$4,0))=FALSE,VLOOKUP($A162,DSLOP,'DS_THI (AV)'!G$4,0),"")</f>
        <v/>
      </c>
      <c r="H162" s="249" t="str">
        <f>IF(ISNA(VLOOKUP($A162,DSLOP,'DS_THI (AV)'!H$4,0))=FALSE,VLOOKUP($A162,DSLOP,'DS_THI (AV)'!H$4,0),"")</f>
        <v/>
      </c>
      <c r="I162" s="250"/>
      <c r="J162" s="250"/>
      <c r="K162" s="250"/>
      <c r="L162" s="250"/>
      <c r="M162" s="250"/>
      <c r="N162" s="250"/>
      <c r="O162" s="250"/>
      <c r="P162" s="251" t="str">
        <f>IF($C162&lt;&gt;0,IF(ISNA(VLOOKUP($A162,DSLOP,'DS_THI (AV)'!P$4,0))=FALSE,VLOOKUP($A162,DSLOP,'DS_THI (AV)'!P$4,0),""),"")</f>
        <v/>
      </c>
    </row>
    <row r="163" spans="1:16" s="245" customFormat="1" ht="20.100000000000001" customHeight="1">
      <c r="A163" s="237">
        <f t="shared" si="6"/>
        <v>95</v>
      </c>
      <c r="B163" s="246">
        <f t="shared" si="7"/>
        <v>19</v>
      </c>
      <c r="C163" s="246" t="str">
        <f>IF(ISNA(VLOOKUP($A163,DSLOP,'DS_THI (AV)'!C$4,0))=FALSE,VLOOKUP($A163,DSLOP,'DS_THI (AV)'!C$4,0),"")</f>
        <v/>
      </c>
      <c r="D163" s="247" t="str">
        <f>IF(ISNA(VLOOKUP($A163,DSLOP,'DS_THI (AV)'!D$4,0))=FALSE,VLOOKUP($A163,DSLOP,'DS_THI (AV)'!D$4,0),"")</f>
        <v/>
      </c>
      <c r="E163" s="248" t="str">
        <f>IF(ISNA(VLOOKUP($A163,DSLOP,'DS_THI (AV)'!E$4,0))=FALSE,VLOOKUP($A163,DSLOP,'DS_THI (AV)'!E$4,0),"")</f>
        <v/>
      </c>
      <c r="F163" s="241" t="str">
        <f>IF(ISNA(VLOOKUP($A163,DSLOP,'DS_THI (AV)'!F$4,0))=FALSE,VLOOKUP($A163,DSLOP,'DS_THI (AV)'!F$4,0),"")</f>
        <v/>
      </c>
      <c r="G163" s="242" t="str">
        <f>IF(ISNA(VLOOKUP($A163,DSLOP,'DS_THI (AV)'!G$4,0))=FALSE,VLOOKUP($A163,DSLOP,'DS_THI (AV)'!G$4,0),"")</f>
        <v/>
      </c>
      <c r="H163" s="249" t="str">
        <f>IF(ISNA(VLOOKUP($A163,DSLOP,'DS_THI (AV)'!H$4,0))=FALSE,VLOOKUP($A163,DSLOP,'DS_THI (AV)'!H$4,0),"")</f>
        <v/>
      </c>
      <c r="I163" s="250"/>
      <c r="J163" s="250"/>
      <c r="K163" s="250"/>
      <c r="L163" s="250"/>
      <c r="M163" s="250"/>
      <c r="N163" s="250"/>
      <c r="O163" s="250"/>
      <c r="P163" s="251" t="str">
        <f>IF($C163&lt;&gt;0,IF(ISNA(VLOOKUP($A163,DSLOP,'DS_THI (AV)'!P$4,0))=FALSE,VLOOKUP($A163,DSLOP,'DS_THI (AV)'!P$4,0),""),"")</f>
        <v/>
      </c>
    </row>
    <row r="164" spans="1:16" s="245" customFormat="1" ht="20.100000000000001" customHeight="1">
      <c r="A164" s="237" t="str">
        <f t="shared" si="6"/>
        <v/>
      </c>
      <c r="B164" s="246">
        <f t="shared" si="7"/>
        <v>20</v>
      </c>
      <c r="C164" s="246" t="str">
        <f>IF(ISNA(VLOOKUP($A164,DSLOP,'DS_THI (AV)'!C$4,0))=FALSE,VLOOKUP($A164,DSLOP,'DS_THI (AV)'!C$4,0),"")</f>
        <v/>
      </c>
      <c r="D164" s="247" t="str">
        <f>IF(ISNA(VLOOKUP($A164,DSLOP,'DS_THI (AV)'!D$4,0))=FALSE,VLOOKUP($A164,DSLOP,'DS_THI (AV)'!D$4,0),"")</f>
        <v/>
      </c>
      <c r="E164" s="248" t="str">
        <f>IF(ISNA(VLOOKUP($A164,DSLOP,'DS_THI (AV)'!E$4,0))=FALSE,VLOOKUP($A164,DSLOP,'DS_THI (AV)'!E$4,0),"")</f>
        <v/>
      </c>
      <c r="F164" s="241" t="str">
        <f>IF(ISNA(VLOOKUP($A164,DSLOP,'DS_THI (AV)'!F$4,0))=FALSE,VLOOKUP($A164,DSLOP,'DS_THI (AV)'!F$4,0),"")</f>
        <v/>
      </c>
      <c r="G164" s="242" t="str">
        <f>IF(ISNA(VLOOKUP($A164,DSLOP,'DS_THI (AV)'!G$4,0))=FALSE,VLOOKUP($A164,DSLOP,'DS_THI (AV)'!G$4,0),"")</f>
        <v/>
      </c>
      <c r="H164" s="249" t="str">
        <f>IF(ISNA(VLOOKUP($A164,DSLOP,'DS_THI (AV)'!H$4,0))=FALSE,VLOOKUP($A164,DSLOP,'DS_THI (AV)'!H$4,0),"")</f>
        <v/>
      </c>
      <c r="I164" s="250"/>
      <c r="J164" s="250"/>
      <c r="K164" s="250"/>
      <c r="L164" s="250"/>
      <c r="M164" s="250"/>
      <c r="N164" s="250"/>
      <c r="O164" s="250"/>
      <c r="P164" s="251" t="str">
        <f>IF($C164&lt;&gt;0,IF(ISNA(VLOOKUP($A164,DSLOP,'DS_THI (AV)'!P$4,0))=FALSE,VLOOKUP($A164,DSLOP,'DS_THI (AV)'!P$4,0),""),"")</f>
        <v/>
      </c>
    </row>
    <row r="165" spans="1:16" s="245" customFormat="1" ht="20.100000000000001" customHeight="1">
      <c r="A165" s="237" t="str">
        <f t="shared" si="6"/>
        <v/>
      </c>
      <c r="B165" s="246">
        <f t="shared" si="7"/>
        <v>21</v>
      </c>
      <c r="C165" s="246" t="str">
        <f>IF(ISNA(VLOOKUP($A165,DSLOP,'DS_THI (AV)'!C$4,0))=FALSE,VLOOKUP($A165,DSLOP,'DS_THI (AV)'!C$4,0),"")</f>
        <v/>
      </c>
      <c r="D165" s="247" t="str">
        <f>IF(ISNA(VLOOKUP($A165,DSLOP,'DS_THI (AV)'!D$4,0))=FALSE,VLOOKUP($A165,DSLOP,'DS_THI (AV)'!D$4,0),"")</f>
        <v/>
      </c>
      <c r="E165" s="248" t="str">
        <f>IF(ISNA(VLOOKUP($A165,DSLOP,'DS_THI (AV)'!E$4,0))=FALSE,VLOOKUP($A165,DSLOP,'DS_THI (AV)'!E$4,0),"")</f>
        <v/>
      </c>
      <c r="F165" s="241" t="str">
        <f>IF(ISNA(VLOOKUP($A165,DSLOP,'DS_THI (AV)'!F$4,0))=FALSE,VLOOKUP($A165,DSLOP,'DS_THI (AV)'!F$4,0),"")</f>
        <v/>
      </c>
      <c r="G165" s="242" t="str">
        <f>IF(ISNA(VLOOKUP($A165,DSLOP,'DS_THI (AV)'!G$4,0))=FALSE,VLOOKUP($A165,DSLOP,'DS_THI (AV)'!G$4,0),"")</f>
        <v/>
      </c>
      <c r="H165" s="249" t="str">
        <f>IF(ISNA(VLOOKUP($A165,DSLOP,'DS_THI (AV)'!H$4,0))=FALSE,VLOOKUP($A165,DSLOP,'DS_THI (AV)'!H$4,0),"")</f>
        <v/>
      </c>
      <c r="I165" s="250"/>
      <c r="J165" s="250"/>
      <c r="K165" s="250"/>
      <c r="L165" s="250"/>
      <c r="M165" s="250"/>
      <c r="N165" s="250"/>
      <c r="O165" s="250"/>
      <c r="P165" s="251" t="str">
        <f>IF($C165&lt;&gt;0,IF(ISNA(VLOOKUP($A165,DSLOP,'DS_THI (AV)'!P$4,0))=FALSE,VLOOKUP($A165,DSLOP,'DS_THI (AV)'!P$4,0),""),"")</f>
        <v/>
      </c>
    </row>
    <row r="166" spans="1:16" s="245" customFormat="1" ht="20.100000000000001" customHeight="1">
      <c r="A166" s="237" t="str">
        <f t="shared" si="6"/>
        <v/>
      </c>
      <c r="B166" s="246">
        <f t="shared" si="7"/>
        <v>22</v>
      </c>
      <c r="C166" s="246" t="str">
        <f>IF(ISNA(VLOOKUP($A166,DSLOP,'DS_THI (AV)'!C$4,0))=FALSE,VLOOKUP($A166,DSLOP,'DS_THI (AV)'!C$4,0),"")</f>
        <v/>
      </c>
      <c r="D166" s="247" t="str">
        <f>IF(ISNA(VLOOKUP($A166,DSLOP,'DS_THI (AV)'!D$4,0))=FALSE,VLOOKUP($A166,DSLOP,'DS_THI (AV)'!D$4,0),"")</f>
        <v/>
      </c>
      <c r="E166" s="248" t="str">
        <f>IF(ISNA(VLOOKUP($A166,DSLOP,'DS_THI (AV)'!E$4,0))=FALSE,VLOOKUP($A166,DSLOP,'DS_THI (AV)'!E$4,0),"")</f>
        <v/>
      </c>
      <c r="F166" s="241" t="str">
        <f>IF(ISNA(VLOOKUP($A166,DSLOP,'DS_THI (AV)'!F$4,0))=FALSE,VLOOKUP($A166,DSLOP,'DS_THI (AV)'!F$4,0),"")</f>
        <v/>
      </c>
      <c r="G166" s="242" t="str">
        <f>IF(ISNA(VLOOKUP($A166,DSLOP,'DS_THI (AV)'!G$4,0))=FALSE,VLOOKUP($A166,DSLOP,'DS_THI (AV)'!G$4,0),"")</f>
        <v/>
      </c>
      <c r="H166" s="249" t="str">
        <f>IF(ISNA(VLOOKUP($A166,DSLOP,'DS_THI (AV)'!H$4,0))=FALSE,VLOOKUP($A166,DSLOP,'DS_THI (AV)'!H$4,0),"")</f>
        <v/>
      </c>
      <c r="I166" s="250"/>
      <c r="J166" s="250"/>
      <c r="K166" s="250"/>
      <c r="L166" s="250"/>
      <c r="M166" s="250"/>
      <c r="N166" s="250"/>
      <c r="O166" s="250"/>
      <c r="P166" s="251" t="str">
        <f>IF($C166&lt;&gt;0,IF(ISNA(VLOOKUP($A166,DSLOP,'DS_THI (AV)'!P$4,0))=FALSE,VLOOKUP($A166,DSLOP,'DS_THI (AV)'!P$4,0),""),"")</f>
        <v/>
      </c>
    </row>
    <row r="167" spans="1:16" s="245" customFormat="1" ht="20.100000000000001" customHeight="1">
      <c r="A167" s="237" t="str">
        <f t="shared" si="6"/>
        <v/>
      </c>
      <c r="B167" s="246">
        <f t="shared" si="7"/>
        <v>23</v>
      </c>
      <c r="C167" s="246" t="str">
        <f>IF(ISNA(VLOOKUP($A167,DSLOP,'DS_THI (AV)'!C$4,0))=FALSE,VLOOKUP($A167,DSLOP,'DS_THI (AV)'!C$4,0),"")</f>
        <v/>
      </c>
      <c r="D167" s="247" t="str">
        <f>IF(ISNA(VLOOKUP($A167,DSLOP,'DS_THI (AV)'!D$4,0))=FALSE,VLOOKUP($A167,DSLOP,'DS_THI (AV)'!D$4,0),"")</f>
        <v/>
      </c>
      <c r="E167" s="248" t="str">
        <f>IF(ISNA(VLOOKUP($A167,DSLOP,'DS_THI (AV)'!E$4,0))=FALSE,VLOOKUP($A167,DSLOP,'DS_THI (AV)'!E$4,0),"")</f>
        <v/>
      </c>
      <c r="F167" s="241" t="str">
        <f>IF(ISNA(VLOOKUP($A167,DSLOP,'DS_THI (AV)'!F$4,0))=FALSE,VLOOKUP($A167,DSLOP,'DS_THI (AV)'!F$4,0),"")</f>
        <v/>
      </c>
      <c r="G167" s="242" t="str">
        <f>IF(ISNA(VLOOKUP($A167,DSLOP,'DS_THI (AV)'!G$4,0))=FALSE,VLOOKUP($A167,DSLOP,'DS_THI (AV)'!G$4,0),"")</f>
        <v/>
      </c>
      <c r="H167" s="249" t="str">
        <f>IF(ISNA(VLOOKUP($A167,DSLOP,'DS_THI (AV)'!H$4,0))=FALSE,VLOOKUP($A167,DSLOP,'DS_THI (AV)'!H$4,0),"")</f>
        <v/>
      </c>
      <c r="I167" s="250"/>
      <c r="J167" s="250"/>
      <c r="K167" s="250"/>
      <c r="L167" s="250"/>
      <c r="M167" s="250"/>
      <c r="N167" s="250"/>
      <c r="O167" s="250"/>
      <c r="P167" s="251" t="str">
        <f>IF($C167&lt;&gt;0,IF(ISNA(VLOOKUP($A167,DSLOP,'DS_THI (AV)'!P$4,0))=FALSE,VLOOKUP($A167,DSLOP,'DS_THI (AV)'!P$4,0),""),"")</f>
        <v/>
      </c>
    </row>
    <row r="168" spans="1:16" s="245" customFormat="1" ht="20.100000000000001" customHeight="1">
      <c r="A168" s="237" t="str">
        <f t="shared" si="6"/>
        <v/>
      </c>
      <c r="B168" s="246">
        <f t="shared" si="7"/>
        <v>24</v>
      </c>
      <c r="C168" s="246" t="str">
        <f>IF(ISNA(VLOOKUP($A168,DSLOP,'DS_THI (AV)'!C$4,0))=FALSE,VLOOKUP($A168,DSLOP,'DS_THI (AV)'!C$4,0),"")</f>
        <v/>
      </c>
      <c r="D168" s="247" t="str">
        <f>IF(ISNA(VLOOKUP($A168,DSLOP,'DS_THI (AV)'!D$4,0))=FALSE,VLOOKUP($A168,DSLOP,'DS_THI (AV)'!D$4,0),"")</f>
        <v/>
      </c>
      <c r="E168" s="248" t="str">
        <f>IF(ISNA(VLOOKUP($A168,DSLOP,'DS_THI (AV)'!E$4,0))=FALSE,VLOOKUP($A168,DSLOP,'DS_THI (AV)'!E$4,0),"")</f>
        <v/>
      </c>
      <c r="F168" s="241" t="str">
        <f>IF(ISNA(VLOOKUP($A168,DSLOP,'DS_THI (AV)'!F$4,0))=FALSE,VLOOKUP($A168,DSLOP,'DS_THI (AV)'!F$4,0),"")</f>
        <v/>
      </c>
      <c r="G168" s="242" t="str">
        <f>IF(ISNA(VLOOKUP($A168,DSLOP,'DS_THI (AV)'!G$4,0))=FALSE,VLOOKUP($A168,DSLOP,'DS_THI (AV)'!G$4,0),"")</f>
        <v/>
      </c>
      <c r="H168" s="249" t="str">
        <f>IF(ISNA(VLOOKUP($A168,DSLOP,'DS_THI (AV)'!H$4,0))=FALSE,VLOOKUP($A168,DSLOP,'DS_THI (AV)'!H$4,0),"")</f>
        <v/>
      </c>
      <c r="I168" s="250"/>
      <c r="J168" s="250"/>
      <c r="K168" s="250"/>
      <c r="L168" s="250"/>
      <c r="M168" s="250"/>
      <c r="N168" s="250"/>
      <c r="O168" s="250"/>
      <c r="P168" s="251" t="str">
        <f>IF($C168&lt;&gt;0,IF(ISNA(VLOOKUP($A168,DSLOP,'DS_THI (AV)'!P$4,0))=FALSE,VLOOKUP($A168,DSLOP,'DS_THI (AV)'!P$4,0),""),"")</f>
        <v/>
      </c>
    </row>
    <row r="169" spans="1:16" s="245" customFormat="1" ht="20.100000000000001" customHeight="1">
      <c r="A169" s="237" t="str">
        <f t="shared" si="6"/>
        <v/>
      </c>
      <c r="B169" s="246">
        <f t="shared" si="7"/>
        <v>25</v>
      </c>
      <c r="C169" s="246" t="str">
        <f>IF(ISNA(VLOOKUP($A169,DSLOP,'DS_THI (AV)'!C$4,0))=FALSE,VLOOKUP($A169,DSLOP,'DS_THI (AV)'!C$4,0),"")</f>
        <v/>
      </c>
      <c r="D169" s="247" t="str">
        <f>IF(ISNA(VLOOKUP($A169,DSLOP,'DS_THI (AV)'!D$4,0))=FALSE,VLOOKUP($A169,DSLOP,'DS_THI (AV)'!D$4,0),"")</f>
        <v/>
      </c>
      <c r="E169" s="248" t="str">
        <f>IF(ISNA(VLOOKUP($A169,DSLOP,'DS_THI (AV)'!E$4,0))=FALSE,VLOOKUP($A169,DSLOP,'DS_THI (AV)'!E$4,0),"")</f>
        <v/>
      </c>
      <c r="F169" s="241" t="str">
        <f>IF(ISNA(VLOOKUP($A169,DSLOP,'DS_THI (AV)'!F$4,0))=FALSE,VLOOKUP($A169,DSLOP,'DS_THI (AV)'!F$4,0),"")</f>
        <v/>
      </c>
      <c r="G169" s="242" t="str">
        <f>IF(ISNA(VLOOKUP($A169,DSLOP,'DS_THI (AV)'!G$4,0))=FALSE,VLOOKUP($A169,DSLOP,'DS_THI (AV)'!G$4,0),"")</f>
        <v/>
      </c>
      <c r="H169" s="249" t="str">
        <f>IF(ISNA(VLOOKUP($A169,DSLOP,'DS_THI (AV)'!H$4,0))=FALSE,VLOOKUP($A169,DSLOP,'DS_THI (AV)'!H$4,0),"")</f>
        <v/>
      </c>
      <c r="I169" s="250"/>
      <c r="J169" s="250"/>
      <c r="K169" s="250"/>
      <c r="L169" s="250"/>
      <c r="M169" s="250"/>
      <c r="N169" s="250"/>
      <c r="O169" s="250"/>
      <c r="P169" s="251" t="str">
        <f>IF($C169&lt;&gt;0,IF(ISNA(VLOOKUP($A169,DSLOP,'DS_THI (AV)'!P$4,0))=FALSE,VLOOKUP($A169,DSLOP,'DS_THI (AV)'!P$4,0),""),"")</f>
        <v/>
      </c>
    </row>
    <row r="170" spans="1:16" s="245" customFormat="1" ht="20.100000000000001" customHeight="1">
      <c r="A170" s="237" t="str">
        <f t="shared" si="6"/>
        <v/>
      </c>
      <c r="B170" s="246">
        <f t="shared" si="7"/>
        <v>26</v>
      </c>
      <c r="C170" s="246" t="str">
        <f>IF(ISNA(VLOOKUP($A170,DSLOP,'DS_THI (AV)'!C$4,0))=FALSE,VLOOKUP($A170,DSLOP,'DS_THI (AV)'!C$4,0),"")</f>
        <v/>
      </c>
      <c r="D170" s="247" t="str">
        <f>IF(ISNA(VLOOKUP($A170,DSLOP,'DS_THI (AV)'!D$4,0))=FALSE,VLOOKUP($A170,DSLOP,'DS_THI (AV)'!D$4,0),"")</f>
        <v/>
      </c>
      <c r="E170" s="248" t="str">
        <f>IF(ISNA(VLOOKUP($A170,DSLOP,'DS_THI (AV)'!E$4,0))=FALSE,VLOOKUP($A170,DSLOP,'DS_THI (AV)'!E$4,0),"")</f>
        <v/>
      </c>
      <c r="F170" s="241" t="str">
        <f>IF(ISNA(VLOOKUP($A170,DSLOP,'DS_THI (AV)'!F$4,0))=FALSE,VLOOKUP($A170,DSLOP,'DS_THI (AV)'!F$4,0),"")</f>
        <v/>
      </c>
      <c r="G170" s="242" t="str">
        <f>IF(ISNA(VLOOKUP($A170,DSLOP,'DS_THI (AV)'!G$4,0))=FALSE,VLOOKUP($A170,DSLOP,'DS_THI (AV)'!G$4,0),"")</f>
        <v/>
      </c>
      <c r="H170" s="249" t="str">
        <f>IF(ISNA(VLOOKUP($A170,DSLOP,'DS_THI (AV)'!H$4,0))=FALSE,VLOOKUP($A170,DSLOP,'DS_THI (AV)'!H$4,0),"")</f>
        <v/>
      </c>
      <c r="I170" s="250"/>
      <c r="J170" s="250"/>
      <c r="K170" s="250"/>
      <c r="L170" s="250"/>
      <c r="M170" s="250"/>
      <c r="N170" s="250"/>
      <c r="O170" s="250"/>
      <c r="P170" s="251" t="str">
        <f>IF($C170&lt;&gt;0,IF(ISNA(VLOOKUP($A170,DSLOP,'DS_THI (AV)'!P$4,0))=FALSE,VLOOKUP($A170,DSLOP,'DS_THI (AV)'!P$4,0),""),"")</f>
        <v/>
      </c>
    </row>
    <row r="171" spans="1:16" s="245" customFormat="1" ht="20.100000000000001" customHeight="1">
      <c r="A171" s="237" t="str">
        <f t="shared" si="6"/>
        <v/>
      </c>
      <c r="B171" s="246">
        <f t="shared" si="7"/>
        <v>27</v>
      </c>
      <c r="C171" s="246" t="str">
        <f>IF(ISNA(VLOOKUP($A171,DSLOP,'DS_THI (AV)'!C$4,0))=FALSE,VLOOKUP($A171,DSLOP,'DS_THI (AV)'!C$4,0),"")</f>
        <v/>
      </c>
      <c r="D171" s="247" t="str">
        <f>IF(ISNA(VLOOKUP($A171,DSLOP,'DS_THI (AV)'!D$4,0))=FALSE,VLOOKUP($A171,DSLOP,'DS_THI (AV)'!D$4,0),"")</f>
        <v/>
      </c>
      <c r="E171" s="248" t="str">
        <f>IF(ISNA(VLOOKUP($A171,DSLOP,'DS_THI (AV)'!E$4,0))=FALSE,VLOOKUP($A171,DSLOP,'DS_THI (AV)'!E$4,0),"")</f>
        <v/>
      </c>
      <c r="F171" s="241" t="str">
        <f>IF(ISNA(VLOOKUP($A171,DSLOP,'DS_THI (AV)'!F$4,0))=FALSE,VLOOKUP($A171,DSLOP,'DS_THI (AV)'!F$4,0),"")</f>
        <v/>
      </c>
      <c r="G171" s="242" t="str">
        <f>IF(ISNA(VLOOKUP($A171,DSLOP,'DS_THI (AV)'!G$4,0))=FALSE,VLOOKUP($A171,DSLOP,'DS_THI (AV)'!G$4,0),"")</f>
        <v/>
      </c>
      <c r="H171" s="249" t="str">
        <f>IF(ISNA(VLOOKUP($A171,DSLOP,'DS_THI (AV)'!H$4,0))=FALSE,VLOOKUP($A171,DSLOP,'DS_THI (AV)'!H$4,0),"")</f>
        <v/>
      </c>
      <c r="I171" s="250"/>
      <c r="J171" s="250"/>
      <c r="K171" s="250"/>
      <c r="L171" s="250"/>
      <c r="M171" s="250"/>
      <c r="N171" s="250"/>
      <c r="O171" s="250"/>
      <c r="P171" s="251" t="str">
        <f>IF($C171&lt;&gt;0,IF(ISNA(VLOOKUP($A171,DSLOP,'DS_THI (AV)'!P$4,0))=FALSE,VLOOKUP($A171,DSLOP,'DS_THI (AV)'!P$4,0),""),"")</f>
        <v/>
      </c>
    </row>
    <row r="172" spans="1:16" s="245" customFormat="1" ht="20.100000000000001" customHeight="1">
      <c r="A172" s="237" t="str">
        <f t="shared" si="6"/>
        <v/>
      </c>
      <c r="B172" s="246">
        <f t="shared" si="7"/>
        <v>28</v>
      </c>
      <c r="C172" s="246" t="str">
        <f>IF(ISNA(VLOOKUP($A172,DSLOP,'DS_THI (AV)'!C$4,0))=FALSE,VLOOKUP($A172,DSLOP,'DS_THI (AV)'!C$4,0),"")</f>
        <v/>
      </c>
      <c r="D172" s="247" t="str">
        <f>IF(ISNA(VLOOKUP($A172,DSLOP,'DS_THI (AV)'!D$4,0))=FALSE,VLOOKUP($A172,DSLOP,'DS_THI (AV)'!D$4,0),"")</f>
        <v/>
      </c>
      <c r="E172" s="248" t="str">
        <f>IF(ISNA(VLOOKUP($A172,DSLOP,'DS_THI (AV)'!E$4,0))=FALSE,VLOOKUP($A172,DSLOP,'DS_THI (AV)'!E$4,0),"")</f>
        <v/>
      </c>
      <c r="F172" s="241" t="str">
        <f>IF(ISNA(VLOOKUP($A172,DSLOP,'DS_THI (AV)'!F$4,0))=FALSE,VLOOKUP($A172,DSLOP,'DS_THI (AV)'!F$4,0),"")</f>
        <v/>
      </c>
      <c r="G172" s="242" t="str">
        <f>IF(ISNA(VLOOKUP($A172,DSLOP,'DS_THI (AV)'!G$4,0))=FALSE,VLOOKUP($A172,DSLOP,'DS_THI (AV)'!G$4,0),"")</f>
        <v/>
      </c>
      <c r="H172" s="249" t="str">
        <f>IF(ISNA(VLOOKUP($A172,DSLOP,'DS_THI (AV)'!H$4,0))=FALSE,VLOOKUP($A172,DSLOP,'DS_THI (AV)'!H$4,0),"")</f>
        <v/>
      </c>
      <c r="I172" s="250"/>
      <c r="J172" s="250"/>
      <c r="K172" s="250"/>
      <c r="L172" s="250"/>
      <c r="M172" s="250"/>
      <c r="N172" s="250"/>
      <c r="O172" s="250"/>
      <c r="P172" s="251" t="str">
        <f>IF($C172&lt;&gt;0,IF(ISNA(VLOOKUP($A172,DSLOP,'DS_THI (AV)'!P$4,0))=FALSE,VLOOKUP($A172,DSLOP,'DS_THI (AV)'!P$4,0),""),"")</f>
        <v/>
      </c>
    </row>
    <row r="173" spans="1:16" s="245" customFormat="1" ht="20.100000000000001" customHeight="1">
      <c r="A173" s="237" t="str">
        <f t="shared" si="6"/>
        <v/>
      </c>
      <c r="B173" s="246">
        <f t="shared" si="7"/>
        <v>29</v>
      </c>
      <c r="C173" s="246" t="str">
        <f>IF(ISNA(VLOOKUP($A173,DSLOP,'DS_THI (AV)'!C$4,0))=FALSE,VLOOKUP($A173,DSLOP,'DS_THI (AV)'!C$4,0),"")</f>
        <v/>
      </c>
      <c r="D173" s="247" t="str">
        <f>IF(ISNA(VLOOKUP($A173,DSLOP,'DS_THI (AV)'!D$4,0))=FALSE,VLOOKUP($A173,DSLOP,'DS_THI (AV)'!D$4,0),"")</f>
        <v/>
      </c>
      <c r="E173" s="248" t="str">
        <f>IF(ISNA(VLOOKUP($A173,DSLOP,'DS_THI (AV)'!E$4,0))=FALSE,VLOOKUP($A173,DSLOP,'DS_THI (AV)'!E$4,0),"")</f>
        <v/>
      </c>
      <c r="F173" s="241" t="str">
        <f>IF(ISNA(VLOOKUP($A173,DSLOP,'DS_THI (AV)'!F$4,0))=FALSE,VLOOKUP($A173,DSLOP,'DS_THI (AV)'!F$4,0),"")</f>
        <v/>
      </c>
      <c r="G173" s="242" t="str">
        <f>IF(ISNA(VLOOKUP($A173,DSLOP,'DS_THI (AV)'!G$4,0))=FALSE,VLOOKUP($A173,DSLOP,'DS_THI (AV)'!G$4,0),"")</f>
        <v/>
      </c>
      <c r="H173" s="249" t="str">
        <f>IF(ISNA(VLOOKUP($A173,DSLOP,'DS_THI (AV)'!H$4,0))=FALSE,VLOOKUP($A173,DSLOP,'DS_THI (AV)'!H$4,0),"")</f>
        <v/>
      </c>
      <c r="I173" s="250"/>
      <c r="J173" s="250"/>
      <c r="K173" s="250"/>
      <c r="L173" s="250"/>
      <c r="M173" s="250"/>
      <c r="N173" s="250"/>
      <c r="O173" s="250"/>
      <c r="P173" s="251" t="str">
        <f>IF($C173&lt;&gt;0,IF(ISNA(VLOOKUP($A173,DSLOP,'DS_THI (AV)'!P$4,0))=FALSE,VLOOKUP($A173,DSLOP,'DS_THI (AV)'!P$4,0),""),"")</f>
        <v/>
      </c>
    </row>
    <row r="174" spans="1:16" s="245" customFormat="1" ht="20.100000000000001" customHeight="1">
      <c r="A174" s="237" t="str">
        <f t="shared" si="6"/>
        <v/>
      </c>
      <c r="B174" s="246">
        <f t="shared" si="7"/>
        <v>30</v>
      </c>
      <c r="C174" s="246" t="str">
        <f>IF(ISNA(VLOOKUP($A174,DSLOP,'DS_THI (AV)'!C$4,0))=FALSE,VLOOKUP($A174,DSLOP,'DS_THI (AV)'!C$4,0),"")</f>
        <v/>
      </c>
      <c r="D174" s="247" t="str">
        <f>IF(ISNA(VLOOKUP($A174,DSLOP,'DS_THI (AV)'!D$4,0))=FALSE,VLOOKUP($A174,DSLOP,'DS_THI (AV)'!D$4,0),"")</f>
        <v/>
      </c>
      <c r="E174" s="248" t="str">
        <f>IF(ISNA(VLOOKUP($A174,DSLOP,'DS_THI (AV)'!E$4,0))=FALSE,VLOOKUP($A174,DSLOP,'DS_THI (AV)'!E$4,0),"")</f>
        <v/>
      </c>
      <c r="F174" s="241" t="str">
        <f>IF(ISNA(VLOOKUP($A174,DSLOP,'DS_THI (AV)'!F$4,0))=FALSE,VLOOKUP($A174,DSLOP,'DS_THI (AV)'!F$4,0),"")</f>
        <v/>
      </c>
      <c r="G174" s="242" t="str">
        <f>IF(ISNA(VLOOKUP($A174,DSLOP,'DS_THI (AV)'!G$4,0))=FALSE,VLOOKUP($A174,DSLOP,'DS_THI (AV)'!G$4,0),"")</f>
        <v/>
      </c>
      <c r="H174" s="249" t="str">
        <f>IF(ISNA(VLOOKUP($A174,DSLOP,'DS_THI (AV)'!H$4,0))=FALSE,VLOOKUP($A174,DSLOP,'DS_THI (AV)'!H$4,0),"")</f>
        <v/>
      </c>
      <c r="I174" s="250"/>
      <c r="J174" s="250"/>
      <c r="K174" s="250"/>
      <c r="L174" s="250"/>
      <c r="M174" s="250"/>
      <c r="N174" s="250"/>
      <c r="O174" s="250"/>
      <c r="P174" s="251" t="str">
        <f>IF($C174&lt;&gt;0,IF(ISNA(VLOOKUP($A174,DSLOP,'DS_THI (AV)'!P$4,0))=FALSE,VLOOKUP($A174,DSLOP,'DS_THI (AV)'!P$4,0),""),"")</f>
        <v/>
      </c>
    </row>
    <row r="175" spans="1:16" s="245" customFormat="1" ht="20.100000000000001" customHeight="1">
      <c r="A175" s="237" t="str">
        <f t="shared" si="6"/>
        <v/>
      </c>
      <c r="B175" s="246">
        <f t="shared" si="7"/>
        <v>31</v>
      </c>
      <c r="C175" s="246" t="str">
        <f>IF(ISNA(VLOOKUP($A175,DSLOP,'DS_THI (AV)'!C$4,0))=FALSE,VLOOKUP($A175,DSLOP,'DS_THI (AV)'!C$4,0),"")</f>
        <v/>
      </c>
      <c r="D175" s="247" t="str">
        <f>IF(ISNA(VLOOKUP($A175,DSLOP,'DS_THI (AV)'!D$4,0))=FALSE,VLOOKUP($A175,DSLOP,'DS_THI (AV)'!D$4,0),"")</f>
        <v/>
      </c>
      <c r="E175" s="248" t="str">
        <f>IF(ISNA(VLOOKUP($A175,DSLOP,'DS_THI (AV)'!E$4,0))=FALSE,VLOOKUP($A175,DSLOP,'DS_THI (AV)'!E$4,0),"")</f>
        <v/>
      </c>
      <c r="F175" s="241" t="str">
        <f>IF(ISNA(VLOOKUP($A175,DSLOP,'DS_THI (AV)'!F$4,0))=FALSE,VLOOKUP($A175,DSLOP,'DS_THI (AV)'!F$4,0),"")</f>
        <v/>
      </c>
      <c r="G175" s="242" t="str">
        <f>IF(ISNA(VLOOKUP($A175,DSLOP,'DS_THI (AV)'!G$4,0))=FALSE,VLOOKUP($A175,DSLOP,'DS_THI (AV)'!G$4,0),"")</f>
        <v/>
      </c>
      <c r="H175" s="249" t="str">
        <f>IF(ISNA(VLOOKUP($A175,DSLOP,'DS_THI (AV)'!H$4,0))=FALSE,VLOOKUP($A175,DSLOP,'DS_THI (AV)'!H$4,0),"")</f>
        <v/>
      </c>
      <c r="I175" s="250"/>
      <c r="J175" s="250"/>
      <c r="K175" s="250"/>
      <c r="L175" s="250"/>
      <c r="M175" s="250"/>
      <c r="N175" s="250"/>
      <c r="O175" s="250"/>
      <c r="P175" s="251" t="str">
        <f>IF($C175&lt;&gt;0,IF(ISNA(VLOOKUP($A175,DSLOP,'DS_THI (AV)'!P$4,0))=FALSE,VLOOKUP($A175,DSLOP,'DS_THI (AV)'!P$4,0),""),"")</f>
        <v/>
      </c>
    </row>
    <row r="176" spans="1:16" s="245" customFormat="1" ht="20.100000000000001" customHeight="1">
      <c r="A176" s="237" t="str">
        <f t="shared" si="6"/>
        <v/>
      </c>
      <c r="B176" s="246">
        <f t="shared" si="7"/>
        <v>32</v>
      </c>
      <c r="C176" s="246" t="str">
        <f>IF(ISNA(VLOOKUP($A176,DSLOP,'DS_THI (AV)'!C$4,0))=FALSE,VLOOKUP($A176,DSLOP,'DS_THI (AV)'!C$4,0),"")</f>
        <v/>
      </c>
      <c r="D176" s="247" t="str">
        <f>IF(ISNA(VLOOKUP($A176,DSLOP,'DS_THI (AV)'!D$4,0))=FALSE,VLOOKUP($A176,DSLOP,'DS_THI (AV)'!D$4,0),"")</f>
        <v/>
      </c>
      <c r="E176" s="248" t="str">
        <f>IF(ISNA(VLOOKUP($A176,DSLOP,'DS_THI (AV)'!E$4,0))=FALSE,VLOOKUP($A176,DSLOP,'DS_THI (AV)'!E$4,0),"")</f>
        <v/>
      </c>
      <c r="F176" s="241" t="str">
        <f>IF(ISNA(VLOOKUP($A176,DSLOP,'DS_THI (AV)'!F$4,0))=FALSE,VLOOKUP($A176,DSLOP,'DS_THI (AV)'!F$4,0),"")</f>
        <v/>
      </c>
      <c r="G176" s="242" t="str">
        <f>IF(ISNA(VLOOKUP($A176,DSLOP,'DS_THI (AV)'!G$4,0))=FALSE,VLOOKUP($A176,DSLOP,'DS_THI (AV)'!G$4,0),"")</f>
        <v/>
      </c>
      <c r="H176" s="249" t="str">
        <f>IF(ISNA(VLOOKUP($A176,DSLOP,'DS_THI (AV)'!H$4,0))=FALSE,VLOOKUP($A176,DSLOP,'DS_THI (AV)'!H$4,0),"")</f>
        <v/>
      </c>
      <c r="I176" s="250"/>
      <c r="J176" s="250"/>
      <c r="K176" s="250"/>
      <c r="L176" s="250"/>
      <c r="M176" s="250"/>
      <c r="N176" s="250"/>
      <c r="O176" s="250"/>
      <c r="P176" s="251" t="str">
        <f>IF($C176&lt;&gt;0,IF(ISNA(VLOOKUP($A176,DSLOP,'DS_THI (AV)'!P$4,0))=FALSE,VLOOKUP($A176,DSLOP,'DS_THI (AV)'!P$4,0),""),"")</f>
        <v/>
      </c>
    </row>
  </sheetData>
  <mergeCells count="50"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  <mergeCell ref="B74:B75"/>
    <mergeCell ref="C74:C75"/>
    <mergeCell ref="D74:E75"/>
    <mergeCell ref="F74:F75"/>
    <mergeCell ref="G74:G75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B1:D1"/>
    <mergeCell ref="E1:P1"/>
    <mergeCell ref="B2:D2"/>
    <mergeCell ref="E2:O2"/>
    <mergeCell ref="B3:O3"/>
  </mergeCells>
  <conditionalFormatting sqref="P8:P38 C8:F38 H8:H38">
    <cfRule type="cellIs" dxfId="27" priority="10" stopIfTrue="1" operator="equal">
      <formula>0</formula>
    </cfRule>
  </conditionalFormatting>
  <conditionalFormatting sqref="G8:G38">
    <cfRule type="cellIs" dxfId="26" priority="9" stopIfTrue="1" operator="equal">
      <formula>0</formula>
    </cfRule>
  </conditionalFormatting>
  <conditionalFormatting sqref="P42:P72 C42:F72 H42:H72">
    <cfRule type="cellIs" dxfId="25" priority="8" stopIfTrue="1" operator="equal">
      <formula>0</formula>
    </cfRule>
  </conditionalFormatting>
  <conditionalFormatting sqref="G42:G72">
    <cfRule type="cellIs" dxfId="24" priority="7" stopIfTrue="1" operator="equal">
      <formula>0</formula>
    </cfRule>
  </conditionalFormatting>
  <conditionalFormatting sqref="P76:P106 C76:F106 H76:H106">
    <cfRule type="cellIs" dxfId="23" priority="6" stopIfTrue="1" operator="equal">
      <formula>0</formula>
    </cfRule>
  </conditionalFormatting>
  <conditionalFormatting sqref="G76:G106">
    <cfRule type="cellIs" dxfId="22" priority="5" stopIfTrue="1" operator="equal">
      <formula>0</formula>
    </cfRule>
  </conditionalFormatting>
  <conditionalFormatting sqref="P110:P141 C110:F141 H110:H141">
    <cfRule type="cellIs" dxfId="21" priority="4" stopIfTrue="1" operator="equal">
      <formula>0</formula>
    </cfRule>
  </conditionalFormatting>
  <conditionalFormatting sqref="G110:G141">
    <cfRule type="cellIs" dxfId="20" priority="3" stopIfTrue="1" operator="equal">
      <formula>0</formula>
    </cfRule>
  </conditionalFormatting>
  <conditionalFormatting sqref="P145:P176 C145:F176 H145:H176">
    <cfRule type="cellIs" dxfId="19" priority="2" stopIfTrue="1" operator="equal">
      <formula>0</formula>
    </cfRule>
  </conditionalFormatting>
  <conditionalFormatting sqref="G145:G176">
    <cfRule type="cellIs" dxfId="18" priority="1" stopIfTrue="1" operator="equal">
      <formula>0</formula>
    </cfRule>
  </conditionalFormatting>
  <printOptions horizontalCentered="1"/>
  <pageMargins left="0.2" right="0.14000000000000001" top="0.37" bottom="1.57" header="0.17" footer="0.1"/>
  <pageSetup paperSize="9" scale="93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E2" sqref="E2:L2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85546875" style="16" customWidth="1"/>
    <col min="5" max="5" width="7.1406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5" t="s">
        <v>279</v>
      </c>
      <c r="C1" s="265"/>
      <c r="D1" s="265"/>
      <c r="E1" s="362" t="str">
        <f>DSSV!D1&amp;" * LỚP: "&amp;UPPER(DSSV!R1)</f>
        <v>DANH SÁCH HỌC VIÊN DỰ THI KẾT THÚC HỌC PHẦN * LỚP: K15MCE</v>
      </c>
      <c r="F1" s="362"/>
      <c r="G1" s="362"/>
      <c r="H1" s="362"/>
      <c r="I1" s="362"/>
      <c r="J1" s="362"/>
      <c r="K1" s="362"/>
      <c r="L1" s="362"/>
      <c r="M1" s="362"/>
    </row>
    <row r="2" spans="1:17" s="22" customFormat="1" ht="15" customHeight="1">
      <c r="B2" s="265" t="s">
        <v>278</v>
      </c>
      <c r="C2" s="265"/>
      <c r="D2" s="265"/>
      <c r="E2" s="276" t="e">
        <f>"CHUYÊN NGÀNH: "&amp;VLOOKUP(RIGHT(DSSV!R1,4),CODEMON!$K$3:$L$27,2,0)</f>
        <v>#N/A</v>
      </c>
      <c r="F2" s="276"/>
      <c r="G2" s="276"/>
      <c r="H2" s="276"/>
      <c r="I2" s="276"/>
      <c r="J2" s="276"/>
      <c r="K2" s="276"/>
      <c r="L2" s="276"/>
      <c r="M2" s="75" t="str">
        <f>"Số TC  : " &amp; DSSV!R2</f>
        <v>Số TC  : 3</v>
      </c>
    </row>
    <row r="3" spans="1:17" s="18" customFormat="1" ht="21" customHeight="1">
      <c r="B3" s="363" t="str">
        <f>"MÔN: "&amp;UPPER(DSSV!G2)&amp;" * " &amp; "MÃ MÔN: "&amp;DSSV!G3</f>
        <v>MÔN: TIẾNG ANH 1 (NGHE ĐỌC VIẾT - VẤN ĐÁP) * MÃ MÔN: ENG601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76" t="str">
        <f>"Học kỳ : " &amp;DSSV!R3</f>
        <v>Học kỳ : 1</v>
      </c>
      <c r="O3" s="97">
        <v>22</v>
      </c>
    </row>
    <row r="4" spans="1:17" hidden="1">
      <c r="A4" s="96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6"/>
      <c r="B5" s="105" t="str">
        <f>DSSV!$A$4 &amp; " - Phòng : "&amp;O5&amp;" * "&amp;DSSV!$E$3</f>
        <v>Thời gian : 7h30 ngày 26/11/2017 - Phòng : 1003 * 254 Nguyễn Văn Linh</v>
      </c>
      <c r="C5" s="106"/>
      <c r="D5" s="107"/>
      <c r="E5" s="108"/>
      <c r="F5" s="108"/>
      <c r="G5" s="106"/>
      <c r="H5" s="106"/>
      <c r="I5" s="109"/>
      <c r="J5" s="106"/>
      <c r="K5" s="109"/>
      <c r="L5" s="106"/>
      <c r="M5" s="76" t="str">
        <f>"Lần thi : "&amp;DSSV!$R$4</f>
        <v>Lần thi : 1</v>
      </c>
      <c r="O5" s="111">
        <f>IF(ISERROR(FIND("-",$Q$5)),$Q$5,LEFT($Q$5,FIND("-",$Q$5)-1))</f>
        <v>1003</v>
      </c>
      <c r="P5" s="111" t="s">
        <v>156</v>
      </c>
      <c r="Q5" s="111">
        <f>DSSV!$A$3</f>
        <v>1003</v>
      </c>
    </row>
    <row r="6" spans="1:17" s="23" customFormat="1" ht="20.25" customHeight="1">
      <c r="A6" s="112" t="s">
        <v>0</v>
      </c>
      <c r="B6" s="359" t="s">
        <v>0</v>
      </c>
      <c r="C6" s="358" t="s">
        <v>250</v>
      </c>
      <c r="D6" s="354" t="s">
        <v>152</v>
      </c>
      <c r="E6" s="355"/>
      <c r="F6" s="358" t="s">
        <v>246</v>
      </c>
      <c r="G6" s="358" t="s">
        <v>249</v>
      </c>
      <c r="H6" s="358" t="s">
        <v>16</v>
      </c>
      <c r="I6" s="358" t="s">
        <v>24</v>
      </c>
      <c r="J6" s="358" t="s">
        <v>25</v>
      </c>
      <c r="K6" s="360" t="s">
        <v>39</v>
      </c>
      <c r="L6" s="361"/>
      <c r="M6" s="358" t="s">
        <v>18</v>
      </c>
    </row>
    <row r="7" spans="1:17" s="23" customFormat="1" ht="20.25" customHeight="1">
      <c r="A7" s="112"/>
      <c r="B7" s="359"/>
      <c r="C7" s="359"/>
      <c r="D7" s="356"/>
      <c r="E7" s="357"/>
      <c r="F7" s="359"/>
      <c r="G7" s="359"/>
      <c r="H7" s="359"/>
      <c r="I7" s="359"/>
      <c r="J7" s="359"/>
      <c r="K7" s="24" t="s">
        <v>17</v>
      </c>
      <c r="L7" s="24" t="s">
        <v>23</v>
      </c>
      <c r="M7" s="358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86">
        <f>IF(ISNA(VLOOKUP($A8,DSLOP,DS_THI!C$4,0))=FALSE,VLOOKUP($A8,DSLOP,DS_THI!C$4,0),"")</f>
        <v>2231610431</v>
      </c>
      <c r="D8" s="87" t="str">
        <f>IF(ISNA(VLOOKUP($A8,DSLOP,DS_THI!D$4,0))=FALSE,VLOOKUP($A8,DSLOP,DS_THI!D$4,0),"")</f>
        <v>Nguyễn Thế</v>
      </c>
      <c r="E8" s="88" t="str">
        <f>IF(ISNA(VLOOKUP($A8,DSLOP,DS_THI!E$4,0))=FALSE,VLOOKUP($A8,DSLOP,DS_THI!E$4,0),"")</f>
        <v>Anh</v>
      </c>
      <c r="F8" s="125" t="str">
        <f>IF(ISNA(VLOOKUP($A8,DSLOP,DS_THI!F$4,0))=FALSE,VLOOKUP($A8,DSLOP,DS_THI!F$4,0),"")</f>
        <v>Nam</v>
      </c>
      <c r="G8" s="127" t="str">
        <f>IF(ISNA(VLOOKUP($A8,DSLOP,DS_THI!G$4,0))=FALSE,VLOOKUP($A8,DSLOP,DS_THI!G$4,0),"")</f>
        <v>10/03/1987</v>
      </c>
      <c r="H8" s="125" t="str">
        <f>IF(ISNA(VLOOKUP($A8,DSLOP,DS_THI!H$4,0))=FALSE,VLOOKUP($A8,DSLOP,DS_THI!H$4,0),"")</f>
        <v>K15MCE</v>
      </c>
      <c r="I8" s="89"/>
      <c r="J8" s="89"/>
      <c r="K8" s="89"/>
      <c r="L8" s="89"/>
      <c r="M8" s="90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51">
        <f>IF(ISNA(VLOOKUP($A9,DSLOP,DS_THI!C$4,0))=FALSE,VLOOKUP($A9,DSLOP,DS_THI!C$4,0),"")</f>
        <v>2231610432</v>
      </c>
      <c r="D9" s="52" t="str">
        <f>IF(ISNA(VLOOKUP($A9,DSLOP,DS_THI!D$4,0))=FALSE,VLOOKUP($A9,DSLOP,DS_THI!D$4,0),"")</f>
        <v>Võ Hữu</v>
      </c>
      <c r="E9" s="53" t="str">
        <f>IF(ISNA(VLOOKUP($A9,DSLOP,DS_THI!E$4,0))=FALSE,VLOOKUP($A9,DSLOP,DS_THI!E$4,0),"")</f>
        <v>Dũng</v>
      </c>
      <c r="F9" s="125" t="str">
        <f>IF(ISNA(VLOOKUP($A9,DSLOP,DS_THI!F$4,0))=FALSE,VLOOKUP($A9,DSLOP,DS_THI!F$4,0),"")</f>
        <v>Nam</v>
      </c>
      <c r="G9" s="127" t="str">
        <f>IF(ISNA(VLOOKUP($A9,DSLOP,DS_THI!G$4,0))=FALSE,VLOOKUP($A9,DSLOP,DS_THI!G$4,0),"")</f>
        <v>13/06/1973</v>
      </c>
      <c r="H9" s="126" t="str">
        <f>IF(ISNA(VLOOKUP($A9,DSLOP,DS_THI!H$4,0))=FALSE,VLOOKUP($A9,DSLOP,DS_THI!H$4,0),"")</f>
        <v>K15MCE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51">
        <f>IF(ISNA(VLOOKUP($A10,DSLOP,DS_THI!C$4,0))=FALSE,VLOOKUP($A10,DSLOP,DS_THI!C$4,0),"")</f>
        <v>2231610433</v>
      </c>
      <c r="D10" s="52" t="str">
        <f>IF(ISNA(VLOOKUP($A10,DSLOP,DS_THI!D$4,0))=FALSE,VLOOKUP($A10,DSLOP,DS_THI!D$4,0),"")</f>
        <v>Lê Hoàng</v>
      </c>
      <c r="E10" s="53" t="str">
        <f>IF(ISNA(VLOOKUP($A10,DSLOP,DS_THI!E$4,0))=FALSE,VLOOKUP($A10,DSLOP,DS_THI!E$4,0),"")</f>
        <v>Đạt</v>
      </c>
      <c r="F10" s="125" t="str">
        <f>IF(ISNA(VLOOKUP($A10,DSLOP,DS_THI!F$4,0))=FALSE,VLOOKUP($A10,DSLOP,DS_THI!F$4,0),"")</f>
        <v>Nam</v>
      </c>
      <c r="G10" s="127" t="str">
        <f>IF(ISNA(VLOOKUP($A10,DSLOP,DS_THI!G$4,0))=FALSE,VLOOKUP($A10,DSLOP,DS_THI!G$4,0),"")</f>
        <v>27/07/1993</v>
      </c>
      <c r="H10" s="126" t="str">
        <f>IF(ISNA(VLOOKUP($A10,DSLOP,DS_THI!H$4,0))=FALSE,VLOOKUP($A10,DSLOP,DS_THI!H$4,0),"")</f>
        <v>K15MCE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51">
        <f>IF(ISNA(VLOOKUP($A11,DSLOP,DS_THI!C$4,0))=FALSE,VLOOKUP($A11,DSLOP,DS_THI!C$4,0),"")</f>
        <v>2231610434</v>
      </c>
      <c r="D11" s="52" t="str">
        <f>IF(ISNA(VLOOKUP($A11,DSLOP,DS_THI!D$4,0))=FALSE,VLOOKUP($A11,DSLOP,DS_THI!D$4,0),"")</f>
        <v>Võ Quốc</v>
      </c>
      <c r="E11" s="53" t="str">
        <f>IF(ISNA(VLOOKUP($A11,DSLOP,DS_THI!E$4,0))=FALSE,VLOOKUP($A11,DSLOP,DS_THI!E$4,0),"")</f>
        <v>Nam</v>
      </c>
      <c r="F11" s="125" t="str">
        <f>IF(ISNA(VLOOKUP($A11,DSLOP,DS_THI!F$4,0))=FALSE,VLOOKUP($A11,DSLOP,DS_THI!F$4,0),"")</f>
        <v>Nam</v>
      </c>
      <c r="G11" s="127" t="str">
        <f>IF(ISNA(VLOOKUP($A11,DSLOP,DS_THI!G$4,0))=FALSE,VLOOKUP($A11,DSLOP,DS_THI!G$4,0),"")</f>
        <v>01/01/1976</v>
      </c>
      <c r="H11" s="126" t="str">
        <f>IF(ISNA(VLOOKUP($A11,DSLOP,DS_THI!H$4,0))=FALSE,VLOOKUP($A11,DSLOP,DS_THI!H$4,0),"")</f>
        <v>K15MCE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51">
        <f>IF(ISNA(VLOOKUP($A12,DSLOP,DS_THI!C$4,0))=FALSE,VLOOKUP($A12,DSLOP,DS_THI!C$4,0),"")</f>
        <v>2231610435</v>
      </c>
      <c r="D12" s="52" t="str">
        <f>IF(ISNA(VLOOKUP($A12,DSLOP,DS_THI!D$4,0))=FALSE,VLOOKUP($A12,DSLOP,DS_THI!D$4,0),"")</f>
        <v>Lê Đức</v>
      </c>
      <c r="E12" s="53" t="str">
        <f>IF(ISNA(VLOOKUP($A12,DSLOP,DS_THI!E$4,0))=FALSE,VLOOKUP($A12,DSLOP,DS_THI!E$4,0),"")</f>
        <v>Ngọ</v>
      </c>
      <c r="F12" s="125" t="str">
        <f>IF(ISNA(VLOOKUP($A12,DSLOP,DS_THI!F$4,0))=FALSE,VLOOKUP($A12,DSLOP,DS_THI!F$4,0),"")</f>
        <v>Nam</v>
      </c>
      <c r="G12" s="127" t="str">
        <f>IF(ISNA(VLOOKUP($A12,DSLOP,DS_THI!G$4,0))=FALSE,VLOOKUP($A12,DSLOP,DS_THI!G$4,0),"")</f>
        <v>24/01/1991</v>
      </c>
      <c r="H12" s="126" t="str">
        <f>IF(ISNA(VLOOKUP($A12,DSLOP,DS_THI!H$4,0))=FALSE,VLOOKUP($A12,DSLOP,DS_THI!H$4,0),"")</f>
        <v>K15MCE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51">
        <f>IF(ISNA(VLOOKUP($A13,DSLOP,DS_THI!C$4,0))=FALSE,VLOOKUP($A13,DSLOP,DS_THI!C$4,0),"")</f>
        <v>2231610436</v>
      </c>
      <c r="D13" s="52" t="str">
        <f>IF(ISNA(VLOOKUP($A13,DSLOP,DS_THI!D$4,0))=FALSE,VLOOKUP($A13,DSLOP,DS_THI!D$4,0),"")</f>
        <v>Lê Nhật</v>
      </c>
      <c r="E13" s="53" t="str">
        <f>IF(ISNA(VLOOKUP($A13,DSLOP,DS_THI!E$4,0))=FALSE,VLOOKUP($A13,DSLOP,DS_THI!E$4,0),"")</f>
        <v>Tân</v>
      </c>
      <c r="F13" s="125" t="str">
        <f>IF(ISNA(VLOOKUP($A13,DSLOP,DS_THI!F$4,0))=FALSE,VLOOKUP($A13,DSLOP,DS_THI!F$4,0),"")</f>
        <v>Nam</v>
      </c>
      <c r="G13" s="127" t="str">
        <f>IF(ISNA(VLOOKUP($A13,DSLOP,DS_THI!G$4,0))=FALSE,VLOOKUP($A13,DSLOP,DS_THI!G$4,0),"")</f>
        <v>16/10/1993</v>
      </c>
      <c r="H13" s="126" t="str">
        <f>IF(ISNA(VLOOKUP($A13,DSLOP,DS_THI!H$4,0))=FALSE,VLOOKUP($A13,DSLOP,DS_THI!H$4,0),"")</f>
        <v>K15MCE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51">
        <f>IF(ISNA(VLOOKUP($A14,DSLOP,DS_THI!C$4,0))=FALSE,VLOOKUP($A14,DSLOP,DS_THI!C$4,0),"")</f>
        <v>2231610437</v>
      </c>
      <c r="D14" s="52" t="str">
        <f>IF(ISNA(VLOOKUP($A14,DSLOP,DS_THI!D$4,0))=FALSE,VLOOKUP($A14,DSLOP,DS_THI!D$4,0),"")</f>
        <v>Nguyễn Hồng</v>
      </c>
      <c r="E14" s="53" t="str">
        <f>IF(ISNA(VLOOKUP($A14,DSLOP,DS_THI!E$4,0))=FALSE,VLOOKUP($A14,DSLOP,DS_THI!E$4,0),"")</f>
        <v>Thanh</v>
      </c>
      <c r="F14" s="125" t="str">
        <f>IF(ISNA(VLOOKUP($A14,DSLOP,DS_THI!F$4,0))=FALSE,VLOOKUP($A14,DSLOP,DS_THI!F$4,0),"")</f>
        <v>Nam</v>
      </c>
      <c r="G14" s="127" t="str">
        <f>IF(ISNA(VLOOKUP($A14,DSLOP,DS_THI!G$4,0))=FALSE,VLOOKUP($A14,DSLOP,DS_THI!G$4,0),"")</f>
        <v>22/09/1971</v>
      </c>
      <c r="H14" s="126" t="str">
        <f>IF(ISNA(VLOOKUP($A14,DSLOP,DS_THI!H$4,0))=FALSE,VLOOKUP($A14,DSLOP,DS_THI!H$4,0),"")</f>
        <v>K15MCE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51" t="str">
        <f>IF(ISNA(VLOOKUP($A15,DSLOP,DS_THI!C$4,0))=FALSE,VLOOKUP($A15,DSLOP,DS_THI!C$4,0),"")</f>
        <v/>
      </c>
      <c r="D15" s="52" t="str">
        <f>IF(ISNA(VLOOKUP($A15,DSLOP,DS_THI!D$4,0))=FALSE,VLOOKUP($A15,DSLOP,DS_THI!D$4,0),"")</f>
        <v/>
      </c>
      <c r="E15" s="53" t="str">
        <f>IF(ISNA(VLOOKUP($A15,DSLOP,DS_THI!E$4,0))=FALSE,VLOOKUP($A15,DSLOP,DS_THI!E$4,0),"")</f>
        <v/>
      </c>
      <c r="F15" s="125" t="str">
        <f>IF(ISNA(VLOOKUP($A15,DSLOP,DS_THI!F$4,0))=FALSE,VLOOKUP($A15,DSLOP,DS_THI!F$4,0),"")</f>
        <v/>
      </c>
      <c r="G15" s="127" t="str">
        <f>IF(ISNA(VLOOKUP($A15,DSLOP,DS_THI!G$4,0))=FALSE,VLOOKUP($A15,DSLOP,DS_THI!G$4,0),"")</f>
        <v/>
      </c>
      <c r="H15" s="126" t="str">
        <f>IF(ISNA(VLOOKUP($A15,DSLOP,DS_THI!H$4,0))=FALSE,VLOOKUP($A15,DSLOP,DS_THI!H$4,0),"")</f>
        <v/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51" t="str">
        <f>IF(ISNA(VLOOKUP($A16,DSLOP,DS_THI!C$4,0))=FALSE,VLOOKUP($A16,DSLOP,DS_THI!C$4,0),"")</f>
        <v/>
      </c>
      <c r="D16" s="52" t="str">
        <f>IF(ISNA(VLOOKUP($A16,DSLOP,DS_THI!D$4,0))=FALSE,VLOOKUP($A16,DSLOP,DS_THI!D$4,0),"")</f>
        <v/>
      </c>
      <c r="E16" s="53" t="str">
        <f>IF(ISNA(VLOOKUP($A16,DSLOP,DS_THI!E$4,0))=FALSE,VLOOKUP($A16,DSLOP,DS_THI!E$4,0),"")</f>
        <v/>
      </c>
      <c r="F16" s="125" t="str">
        <f>IF(ISNA(VLOOKUP($A16,DSLOP,DS_THI!F$4,0))=FALSE,VLOOKUP($A16,DSLOP,DS_THI!F$4,0),"")</f>
        <v/>
      </c>
      <c r="G16" s="127" t="str">
        <f>IF(ISNA(VLOOKUP($A16,DSLOP,DS_THI!G$4,0))=FALSE,VLOOKUP($A16,DSLOP,DS_THI!G$4,0),"")</f>
        <v/>
      </c>
      <c r="H16" s="126" t="str">
        <f>IF(ISNA(VLOOKUP($A16,DSLOP,DS_THI!H$4,0))=FALSE,VLOOKUP($A16,DSLOP,DS_THI!H$4,0),"")</f>
        <v/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51" t="str">
        <f>IF(ISNA(VLOOKUP($A17,DSLOP,DS_THI!C$4,0))=FALSE,VLOOKUP($A17,DSLOP,DS_THI!C$4,0),"")</f>
        <v/>
      </c>
      <c r="D17" s="52" t="str">
        <f>IF(ISNA(VLOOKUP($A17,DSLOP,DS_THI!D$4,0))=FALSE,VLOOKUP($A17,DSLOP,DS_THI!D$4,0),"")</f>
        <v/>
      </c>
      <c r="E17" s="53" t="str">
        <f>IF(ISNA(VLOOKUP($A17,DSLOP,DS_THI!E$4,0))=FALSE,VLOOKUP($A17,DSLOP,DS_THI!E$4,0),"")</f>
        <v/>
      </c>
      <c r="F17" s="125" t="str">
        <f>IF(ISNA(VLOOKUP($A17,DSLOP,DS_THI!F$4,0))=FALSE,VLOOKUP($A17,DSLOP,DS_THI!F$4,0),"")</f>
        <v/>
      </c>
      <c r="G17" s="127" t="str">
        <f>IF(ISNA(VLOOKUP($A17,DSLOP,DS_THI!G$4,0))=FALSE,VLOOKUP($A17,DSLOP,DS_THI!G$4,0),"")</f>
        <v/>
      </c>
      <c r="H17" s="126" t="str">
        <f>IF(ISNA(VLOOKUP($A17,DSLOP,DS_THI!H$4,0))=FALSE,VLOOKUP($A17,DSLOP,DS_THI!H$4,0),"")</f>
        <v/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51" t="str">
        <f>IF(ISNA(VLOOKUP($A18,DSLOP,DS_THI!C$4,0))=FALSE,VLOOKUP($A18,DSLOP,DS_THI!C$4,0),"")</f>
        <v/>
      </c>
      <c r="D18" s="52" t="str">
        <f>IF(ISNA(VLOOKUP($A18,DSLOP,DS_THI!D$4,0))=FALSE,VLOOKUP($A18,DSLOP,DS_THI!D$4,0),"")</f>
        <v/>
      </c>
      <c r="E18" s="53" t="str">
        <f>IF(ISNA(VLOOKUP($A18,DSLOP,DS_THI!E$4,0))=FALSE,VLOOKUP($A18,DSLOP,DS_THI!E$4,0),"")</f>
        <v/>
      </c>
      <c r="F18" s="125" t="str">
        <f>IF(ISNA(VLOOKUP($A18,DSLOP,DS_THI!F$4,0))=FALSE,VLOOKUP($A18,DSLOP,DS_THI!F$4,0),"")</f>
        <v/>
      </c>
      <c r="G18" s="127" t="str">
        <f>IF(ISNA(VLOOKUP($A18,DSLOP,DS_THI!G$4,0))=FALSE,VLOOKUP($A18,DSLOP,DS_THI!G$4,0),"")</f>
        <v/>
      </c>
      <c r="H18" s="126" t="str">
        <f>IF(ISNA(VLOOKUP($A18,DSLOP,DS_THI!H$4,0))=FALSE,VLOOKUP($A18,DSLOP,DS_THI!H$4,0),"")</f>
        <v/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51" t="str">
        <f>IF(ISNA(VLOOKUP($A19,DSLOP,DS_THI!C$4,0))=FALSE,VLOOKUP($A19,DSLOP,DS_THI!C$4,0),"")</f>
        <v/>
      </c>
      <c r="D19" s="52" t="str">
        <f>IF(ISNA(VLOOKUP($A19,DSLOP,DS_THI!D$4,0))=FALSE,VLOOKUP($A19,DSLOP,DS_THI!D$4,0),"")</f>
        <v/>
      </c>
      <c r="E19" s="53" t="str">
        <f>IF(ISNA(VLOOKUP($A19,DSLOP,DS_THI!E$4,0))=FALSE,VLOOKUP($A19,DSLOP,DS_THI!E$4,0),"")</f>
        <v/>
      </c>
      <c r="F19" s="125" t="str">
        <f>IF(ISNA(VLOOKUP($A19,DSLOP,DS_THI!F$4,0))=FALSE,VLOOKUP($A19,DSLOP,DS_THI!F$4,0),"")</f>
        <v/>
      </c>
      <c r="G19" s="127" t="str">
        <f>IF(ISNA(VLOOKUP($A19,DSLOP,DS_THI!G$4,0))=FALSE,VLOOKUP($A19,DSLOP,DS_THI!G$4,0),"")</f>
        <v/>
      </c>
      <c r="H19" s="126" t="str">
        <f>IF(ISNA(VLOOKUP($A19,DSLOP,DS_THI!H$4,0))=FALSE,VLOOKUP($A19,DSLOP,DS_THI!H$4,0),"")</f>
        <v/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51" t="str">
        <f>IF(ISNA(VLOOKUP($A20,DSLOP,DS_THI!C$4,0))=FALSE,VLOOKUP($A20,DSLOP,DS_THI!C$4,0),"")</f>
        <v/>
      </c>
      <c r="D20" s="52" t="str">
        <f>IF(ISNA(VLOOKUP($A20,DSLOP,DS_THI!D$4,0))=FALSE,VLOOKUP($A20,DSLOP,DS_THI!D$4,0),"")</f>
        <v/>
      </c>
      <c r="E20" s="53" t="str">
        <f>IF(ISNA(VLOOKUP($A20,DSLOP,DS_THI!E$4,0))=FALSE,VLOOKUP($A20,DSLOP,DS_THI!E$4,0),"")</f>
        <v/>
      </c>
      <c r="F20" s="125" t="str">
        <f>IF(ISNA(VLOOKUP($A20,DSLOP,DS_THI!F$4,0))=FALSE,VLOOKUP($A20,DSLOP,DS_THI!F$4,0),"")</f>
        <v/>
      </c>
      <c r="G20" s="127" t="str">
        <f>IF(ISNA(VLOOKUP($A20,DSLOP,DS_THI!G$4,0))=FALSE,VLOOKUP($A20,DSLOP,DS_THI!G$4,0),"")</f>
        <v/>
      </c>
      <c r="H20" s="126" t="str">
        <f>IF(ISNA(VLOOKUP($A20,DSLOP,DS_THI!H$4,0))=FALSE,VLOOKUP($A20,DSLOP,DS_THI!H$4,0),"")</f>
        <v/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51" t="str">
        <f>IF(ISNA(VLOOKUP($A21,DSLOP,DS_THI!C$4,0))=FALSE,VLOOKUP($A21,DSLOP,DS_THI!C$4,0),"")</f>
        <v/>
      </c>
      <c r="D21" s="52" t="str">
        <f>IF(ISNA(VLOOKUP($A21,DSLOP,DS_THI!D$4,0))=FALSE,VLOOKUP($A21,DSLOP,DS_THI!D$4,0),"")</f>
        <v/>
      </c>
      <c r="E21" s="53" t="str">
        <f>IF(ISNA(VLOOKUP($A21,DSLOP,DS_THI!E$4,0))=FALSE,VLOOKUP($A21,DSLOP,DS_THI!E$4,0),"")</f>
        <v/>
      </c>
      <c r="F21" s="125" t="str">
        <f>IF(ISNA(VLOOKUP($A21,DSLOP,DS_THI!F$4,0))=FALSE,VLOOKUP($A21,DSLOP,DS_THI!F$4,0),"")</f>
        <v/>
      </c>
      <c r="G21" s="127" t="str">
        <f>IF(ISNA(VLOOKUP($A21,DSLOP,DS_THI!G$4,0))=FALSE,VLOOKUP($A21,DSLOP,DS_THI!G$4,0),"")</f>
        <v/>
      </c>
      <c r="H21" s="126" t="str">
        <f>IF(ISNA(VLOOKUP($A21,DSLOP,DS_THI!H$4,0))=FALSE,VLOOKUP($A21,DSLOP,DS_THI!H$4,0),"")</f>
        <v/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51" t="str">
        <f>IF(ISNA(VLOOKUP($A22,DSLOP,DS_THI!C$4,0))=FALSE,VLOOKUP($A22,DSLOP,DS_THI!C$4,0),"")</f>
        <v/>
      </c>
      <c r="D22" s="52" t="str">
        <f>IF(ISNA(VLOOKUP($A22,DSLOP,DS_THI!D$4,0))=FALSE,VLOOKUP($A22,DSLOP,DS_THI!D$4,0),"")</f>
        <v/>
      </c>
      <c r="E22" s="53" t="str">
        <f>IF(ISNA(VLOOKUP($A22,DSLOP,DS_THI!E$4,0))=FALSE,VLOOKUP($A22,DSLOP,DS_THI!E$4,0),"")</f>
        <v/>
      </c>
      <c r="F22" s="125" t="str">
        <f>IF(ISNA(VLOOKUP($A22,DSLOP,DS_THI!F$4,0))=FALSE,VLOOKUP($A22,DSLOP,DS_THI!F$4,0),"")</f>
        <v/>
      </c>
      <c r="G22" s="127" t="str">
        <f>IF(ISNA(VLOOKUP($A22,DSLOP,DS_THI!G$4,0))=FALSE,VLOOKUP($A22,DSLOP,DS_THI!G$4,0),"")</f>
        <v/>
      </c>
      <c r="H22" s="126" t="str">
        <f>IF(ISNA(VLOOKUP($A22,DSLOP,DS_THI!H$4,0))=FALSE,VLOOKUP($A22,DSLOP,DS_THI!H$4,0),"")</f>
        <v/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51" t="str">
        <f>IF(ISNA(VLOOKUP($A23,DSLOP,DS_THI!C$4,0))=FALSE,VLOOKUP($A23,DSLOP,DS_THI!C$4,0),"")</f>
        <v/>
      </c>
      <c r="D23" s="52" t="str">
        <f>IF(ISNA(VLOOKUP($A23,DSLOP,DS_THI!D$4,0))=FALSE,VLOOKUP($A23,DSLOP,DS_THI!D$4,0),"")</f>
        <v/>
      </c>
      <c r="E23" s="53" t="str">
        <f>IF(ISNA(VLOOKUP($A23,DSLOP,DS_THI!E$4,0))=FALSE,VLOOKUP($A23,DSLOP,DS_THI!E$4,0),"")</f>
        <v/>
      </c>
      <c r="F23" s="125" t="str">
        <f>IF(ISNA(VLOOKUP($A23,DSLOP,DS_THI!F$4,0))=FALSE,VLOOKUP($A23,DSLOP,DS_THI!F$4,0),"")</f>
        <v/>
      </c>
      <c r="G23" s="127" t="str">
        <f>IF(ISNA(VLOOKUP($A23,DSLOP,DS_THI!G$4,0))=FALSE,VLOOKUP($A23,DSLOP,DS_THI!G$4,0),"")</f>
        <v/>
      </c>
      <c r="H23" s="126" t="str">
        <f>IF(ISNA(VLOOKUP($A23,DSLOP,DS_THI!H$4,0))=FALSE,VLOOKUP($A23,DSLOP,DS_THI!H$4,0),"")</f>
        <v/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51" t="str">
        <f>IF(ISNA(VLOOKUP($A24,DSLOP,DS_THI!C$4,0))=FALSE,VLOOKUP($A24,DSLOP,DS_THI!C$4,0),"")</f>
        <v/>
      </c>
      <c r="D24" s="52" t="str">
        <f>IF(ISNA(VLOOKUP($A24,DSLOP,DS_THI!D$4,0))=FALSE,VLOOKUP($A24,DSLOP,DS_THI!D$4,0),"")</f>
        <v/>
      </c>
      <c r="E24" s="53" t="str">
        <f>IF(ISNA(VLOOKUP($A24,DSLOP,DS_THI!E$4,0))=FALSE,VLOOKUP($A24,DSLOP,DS_THI!E$4,0),"")</f>
        <v/>
      </c>
      <c r="F24" s="125" t="str">
        <f>IF(ISNA(VLOOKUP($A24,DSLOP,DS_THI!F$4,0))=FALSE,VLOOKUP($A24,DSLOP,DS_THI!F$4,0),"")</f>
        <v/>
      </c>
      <c r="G24" s="127" t="str">
        <f>IF(ISNA(VLOOKUP($A24,DSLOP,DS_THI!G$4,0))=FALSE,VLOOKUP($A24,DSLOP,DS_THI!G$4,0),"")</f>
        <v/>
      </c>
      <c r="H24" s="126" t="str">
        <f>IF(ISNA(VLOOKUP($A24,DSLOP,DS_THI!H$4,0))=FALSE,VLOOKUP($A24,DSLOP,DS_THI!H$4,0),"")</f>
        <v/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51" t="str">
        <f>IF(ISNA(VLOOKUP($A25,DSLOP,DS_THI!C$4,0))=FALSE,VLOOKUP($A25,DSLOP,DS_THI!C$4,0),"")</f>
        <v/>
      </c>
      <c r="D25" s="52" t="str">
        <f>IF(ISNA(VLOOKUP($A25,DSLOP,DS_THI!D$4,0))=FALSE,VLOOKUP($A25,DSLOP,DS_THI!D$4,0),"")</f>
        <v/>
      </c>
      <c r="E25" s="53" t="str">
        <f>IF(ISNA(VLOOKUP($A25,DSLOP,DS_THI!E$4,0))=FALSE,VLOOKUP($A25,DSLOP,DS_THI!E$4,0),"")</f>
        <v/>
      </c>
      <c r="F25" s="125" t="str">
        <f>IF(ISNA(VLOOKUP($A25,DSLOP,DS_THI!F$4,0))=FALSE,VLOOKUP($A25,DSLOP,DS_THI!F$4,0),"")</f>
        <v/>
      </c>
      <c r="G25" s="127" t="str">
        <f>IF(ISNA(VLOOKUP($A25,DSLOP,DS_THI!G$4,0))=FALSE,VLOOKUP($A25,DSLOP,DS_THI!G$4,0),"")</f>
        <v/>
      </c>
      <c r="H25" s="126" t="str">
        <f>IF(ISNA(VLOOKUP($A25,DSLOP,DS_THI!H$4,0))=FALSE,VLOOKUP($A25,DSLOP,DS_THI!H$4,0),"")</f>
        <v/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51" t="str">
        <f>IF(ISNA(VLOOKUP($A26,DSLOP,DS_THI!C$4,0))=FALSE,VLOOKUP($A26,DSLOP,DS_THI!C$4,0),"")</f>
        <v/>
      </c>
      <c r="D26" s="52" t="str">
        <f>IF(ISNA(VLOOKUP($A26,DSLOP,DS_THI!D$4,0))=FALSE,VLOOKUP($A26,DSLOP,DS_THI!D$4,0),"")</f>
        <v/>
      </c>
      <c r="E26" s="53" t="str">
        <f>IF(ISNA(VLOOKUP($A26,DSLOP,DS_THI!E$4,0))=FALSE,VLOOKUP($A26,DSLOP,DS_THI!E$4,0),"")</f>
        <v/>
      </c>
      <c r="F26" s="125" t="str">
        <f>IF(ISNA(VLOOKUP($A26,DSLOP,DS_THI!F$4,0))=FALSE,VLOOKUP($A26,DSLOP,DS_THI!F$4,0),"")</f>
        <v/>
      </c>
      <c r="G26" s="127" t="str">
        <f>IF(ISNA(VLOOKUP($A26,DSLOP,DS_THI!G$4,0))=FALSE,VLOOKUP($A26,DSLOP,DS_THI!G$4,0),"")</f>
        <v/>
      </c>
      <c r="H26" s="126" t="str">
        <f>IF(ISNA(VLOOKUP($A26,DSLOP,DS_THI!H$4,0))=FALSE,VLOOKUP($A26,DSLOP,DS_THI!H$4,0),"")</f>
        <v/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51" t="str">
        <f>IF(ISNA(VLOOKUP($A27,DSLOP,DS_THI!C$4,0))=FALSE,VLOOKUP($A27,DSLOP,DS_THI!C$4,0),"")</f>
        <v/>
      </c>
      <c r="D27" s="52" t="str">
        <f>IF(ISNA(VLOOKUP($A27,DSLOP,DS_THI!D$4,0))=FALSE,VLOOKUP($A27,DSLOP,DS_THI!D$4,0),"")</f>
        <v/>
      </c>
      <c r="E27" s="53" t="str">
        <f>IF(ISNA(VLOOKUP($A27,DSLOP,DS_THI!E$4,0))=FALSE,VLOOKUP($A27,DSLOP,DS_THI!E$4,0),"")</f>
        <v/>
      </c>
      <c r="F27" s="125" t="str">
        <f>IF(ISNA(VLOOKUP($A27,DSLOP,DS_THI!F$4,0))=FALSE,VLOOKUP($A27,DSLOP,DS_THI!F$4,0),"")</f>
        <v/>
      </c>
      <c r="G27" s="127" t="str">
        <f>IF(ISNA(VLOOKUP($A27,DSLOP,DS_THI!G$4,0))=FALSE,VLOOKUP($A27,DSLOP,DS_THI!G$4,0),"")</f>
        <v/>
      </c>
      <c r="H27" s="126" t="str">
        <f>IF(ISNA(VLOOKUP($A27,DSLOP,DS_THI!H$4,0))=FALSE,VLOOKUP($A27,DSLOP,DS_THI!H$4,0),"")</f>
        <v/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51" t="str">
        <f>IF(ISNA(VLOOKUP($A28,DSLOP,DS_THI!C$4,0))=FALSE,VLOOKUP($A28,DSLOP,DS_THI!C$4,0),"")</f>
        <v/>
      </c>
      <c r="D28" s="52" t="str">
        <f>IF(ISNA(VLOOKUP($A28,DSLOP,DS_THI!D$4,0))=FALSE,VLOOKUP($A28,DSLOP,DS_THI!D$4,0),"")</f>
        <v/>
      </c>
      <c r="E28" s="53" t="str">
        <f>IF(ISNA(VLOOKUP($A28,DSLOP,DS_THI!E$4,0))=FALSE,VLOOKUP($A28,DSLOP,DS_THI!E$4,0),"")</f>
        <v/>
      </c>
      <c r="F28" s="125" t="str">
        <f>IF(ISNA(VLOOKUP($A28,DSLOP,DS_THI!F$4,0))=FALSE,VLOOKUP($A28,DSLOP,DS_THI!F$4,0),"")</f>
        <v/>
      </c>
      <c r="G28" s="127" t="str">
        <f>IF(ISNA(VLOOKUP($A28,DSLOP,DS_THI!G$4,0))=FALSE,VLOOKUP($A28,DSLOP,DS_THI!G$4,0),"")</f>
        <v/>
      </c>
      <c r="H28" s="126" t="str">
        <f>IF(ISNA(VLOOKUP($A28,DSLOP,DS_THI!H$4,0))=FALSE,VLOOKUP($A28,DSLOP,DS_THI!H$4,0),"")</f>
        <v/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51" t="str">
        <f>IF(ISNA(VLOOKUP($A29,DSLOP,DS_THI!C$4,0))=FALSE,VLOOKUP($A29,DSLOP,DS_THI!C$4,0),"")</f>
        <v/>
      </c>
      <c r="D29" s="52" t="str">
        <f>IF(ISNA(VLOOKUP($A29,DSLOP,DS_THI!D$4,0))=FALSE,VLOOKUP($A29,DSLOP,DS_THI!D$4,0),"")</f>
        <v/>
      </c>
      <c r="E29" s="53" t="str">
        <f>IF(ISNA(VLOOKUP($A29,DSLOP,DS_THI!E$4,0))=FALSE,VLOOKUP($A29,DSLOP,DS_THI!E$4,0),"")</f>
        <v/>
      </c>
      <c r="F29" s="125" t="str">
        <f>IF(ISNA(VLOOKUP($A29,DSLOP,DS_THI!F$4,0))=FALSE,VLOOKUP($A29,DSLOP,DS_THI!F$4,0),"")</f>
        <v/>
      </c>
      <c r="G29" s="127" t="str">
        <f>IF(ISNA(VLOOKUP($A29,DSLOP,DS_THI!G$4,0))=FALSE,VLOOKUP($A29,DSLOP,DS_THI!G$4,0),"")</f>
        <v/>
      </c>
      <c r="H29" s="126" t="str">
        <f>IF(ISNA(VLOOKUP($A29,DSLOP,DS_THI!H$4,0))=FALSE,VLOOKUP($A29,DSLOP,DS_THI!H$4,0),"")</f>
        <v/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 t="str">
        <f t="shared" si="0"/>
        <v/>
      </c>
      <c r="B30" s="51">
        <f t="shared" si="1"/>
        <v>23</v>
      </c>
      <c r="C30" s="51" t="str">
        <f>IF(ISNA(VLOOKUP($A30,DSLOP,DS_THI!C$4,0))=FALSE,VLOOKUP($A30,DSLOP,DS_THI!C$4,0),"")</f>
        <v/>
      </c>
      <c r="D30" s="52" t="str">
        <f>IF(ISNA(VLOOKUP($A30,DSLOP,DS_THI!D$4,0))=FALSE,VLOOKUP($A30,DSLOP,DS_THI!D$4,0),"")</f>
        <v/>
      </c>
      <c r="E30" s="53" t="str">
        <f>IF(ISNA(VLOOKUP($A30,DSLOP,DS_THI!E$4,0))=FALSE,VLOOKUP($A30,DSLOP,DS_THI!E$4,0),"")</f>
        <v/>
      </c>
      <c r="F30" s="125" t="str">
        <f>IF(ISNA(VLOOKUP($A30,DSLOP,DS_THI!F$4,0))=FALSE,VLOOKUP($A30,DSLOP,DS_THI!F$4,0),"")</f>
        <v/>
      </c>
      <c r="G30" s="127" t="str">
        <f>IF(ISNA(VLOOKUP($A30,DSLOP,DS_THI!G$4,0))=FALSE,VLOOKUP($A30,DSLOP,DS_THI!G$4,0),"")</f>
        <v/>
      </c>
      <c r="H30" s="126" t="str">
        <f>IF(ISNA(VLOOKUP($A30,DSLOP,DS_THI!H$4,0))=FALSE,VLOOKUP($A30,DSLOP,DS_THI!H$4,0),"")</f>
        <v/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 t="str">
        <f t="shared" si="0"/>
        <v/>
      </c>
      <c r="B31" s="51">
        <f t="shared" si="1"/>
        <v>24</v>
      </c>
      <c r="C31" s="51" t="str">
        <f>IF(ISNA(VLOOKUP($A31,DSLOP,DS_THI!C$4,0))=FALSE,VLOOKUP($A31,DSLOP,DS_THI!C$4,0),"")</f>
        <v/>
      </c>
      <c r="D31" s="52" t="str">
        <f>IF(ISNA(VLOOKUP($A31,DSLOP,DS_THI!D$4,0))=FALSE,VLOOKUP($A31,DSLOP,DS_THI!D$4,0),"")</f>
        <v/>
      </c>
      <c r="E31" s="53" t="str">
        <f>IF(ISNA(VLOOKUP($A31,DSLOP,DS_THI!E$4,0))=FALSE,VLOOKUP($A31,DSLOP,DS_THI!E$4,0),"")</f>
        <v/>
      </c>
      <c r="F31" s="125" t="str">
        <f>IF(ISNA(VLOOKUP($A31,DSLOP,DS_THI!F$4,0))=FALSE,VLOOKUP($A31,DSLOP,DS_THI!F$4,0),"")</f>
        <v/>
      </c>
      <c r="G31" s="127" t="str">
        <f>IF(ISNA(VLOOKUP($A31,DSLOP,DS_THI!G$4,0))=FALSE,VLOOKUP($A31,DSLOP,DS_THI!G$4,0),"")</f>
        <v/>
      </c>
      <c r="H31" s="126" t="str">
        <f>IF(ISNA(VLOOKUP($A31,DSLOP,DS_THI!H$4,0))=FALSE,VLOOKUP($A31,DSLOP,DS_THI!H$4,0),"")</f>
        <v/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 t="str">
        <f t="shared" si="0"/>
        <v/>
      </c>
      <c r="B32" s="51">
        <f t="shared" si="1"/>
        <v>25</v>
      </c>
      <c r="C32" s="51" t="str">
        <f>IF(ISNA(VLOOKUP($A32,DSLOP,DS_THI!C$4,0))=FALSE,VLOOKUP($A32,DSLOP,DS_THI!C$4,0),"")</f>
        <v/>
      </c>
      <c r="D32" s="52" t="str">
        <f>IF(ISNA(VLOOKUP($A32,DSLOP,DS_THI!D$4,0))=FALSE,VLOOKUP($A32,DSLOP,DS_THI!D$4,0),"")</f>
        <v/>
      </c>
      <c r="E32" s="53" t="str">
        <f>IF(ISNA(VLOOKUP($A32,DSLOP,DS_THI!E$4,0))=FALSE,VLOOKUP($A32,DSLOP,DS_THI!E$4,0),"")</f>
        <v/>
      </c>
      <c r="F32" s="125" t="str">
        <f>IF(ISNA(VLOOKUP($A32,DSLOP,DS_THI!F$4,0))=FALSE,VLOOKUP($A32,DSLOP,DS_THI!F$4,0),"")</f>
        <v/>
      </c>
      <c r="G32" s="127" t="str">
        <f>IF(ISNA(VLOOKUP($A32,DSLOP,DS_THI!G$4,0))=FALSE,VLOOKUP($A32,DSLOP,DS_THI!G$4,0),"")</f>
        <v/>
      </c>
      <c r="H32" s="126" t="str">
        <f>IF(ISNA(VLOOKUP($A32,DSLOP,DS_THI!H$4,0))=FALSE,VLOOKUP($A32,DSLOP,DS_THI!H$4,0),"")</f>
        <v/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 t="str">
        <f t="shared" si="0"/>
        <v/>
      </c>
      <c r="B33" s="51">
        <f t="shared" si="1"/>
        <v>26</v>
      </c>
      <c r="C33" s="51" t="str">
        <f>IF(ISNA(VLOOKUP($A33,DSLOP,DS_THI!C$4,0))=FALSE,VLOOKUP($A33,DSLOP,DS_THI!C$4,0),"")</f>
        <v/>
      </c>
      <c r="D33" s="52" t="str">
        <f>IF(ISNA(VLOOKUP($A33,DSLOP,DS_THI!D$4,0))=FALSE,VLOOKUP($A33,DSLOP,DS_THI!D$4,0),"")</f>
        <v/>
      </c>
      <c r="E33" s="53" t="str">
        <f>IF(ISNA(VLOOKUP($A33,DSLOP,DS_THI!E$4,0))=FALSE,VLOOKUP($A33,DSLOP,DS_THI!E$4,0),"")</f>
        <v/>
      </c>
      <c r="F33" s="125" t="str">
        <f>IF(ISNA(VLOOKUP($A33,DSLOP,DS_THI!F$4,0))=FALSE,VLOOKUP($A33,DSLOP,DS_THI!F$4,0),"")</f>
        <v/>
      </c>
      <c r="G33" s="127" t="str">
        <f>IF(ISNA(VLOOKUP($A33,DSLOP,DS_THI!G$4,0))=FALSE,VLOOKUP($A33,DSLOP,DS_THI!G$4,0),"")</f>
        <v/>
      </c>
      <c r="H33" s="126" t="str">
        <f>IF(ISNA(VLOOKUP($A33,DSLOP,DS_THI!H$4,0))=FALSE,VLOOKUP($A33,DSLOP,DS_THI!H$4,0),"")</f>
        <v/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 t="str">
        <f t="shared" si="0"/>
        <v/>
      </c>
      <c r="B34" s="51">
        <f t="shared" si="1"/>
        <v>27</v>
      </c>
      <c r="C34" s="51" t="str">
        <f>IF(ISNA(VLOOKUP($A34,DSLOP,DS_THI!C$4,0))=FALSE,VLOOKUP($A34,DSLOP,DS_THI!C$4,0),"")</f>
        <v/>
      </c>
      <c r="D34" s="52" t="str">
        <f>IF(ISNA(VLOOKUP($A34,DSLOP,DS_THI!D$4,0))=FALSE,VLOOKUP($A34,DSLOP,DS_THI!D$4,0),"")</f>
        <v/>
      </c>
      <c r="E34" s="53" t="str">
        <f>IF(ISNA(VLOOKUP($A34,DSLOP,DS_THI!E$4,0))=FALSE,VLOOKUP($A34,DSLOP,DS_THI!E$4,0),"")</f>
        <v/>
      </c>
      <c r="F34" s="125" t="str">
        <f>IF(ISNA(VLOOKUP($A34,DSLOP,DS_THI!F$4,0))=FALSE,VLOOKUP($A34,DSLOP,DS_THI!F$4,0),"")</f>
        <v/>
      </c>
      <c r="G34" s="127" t="str">
        <f>IF(ISNA(VLOOKUP($A34,DSLOP,DS_THI!G$4,0))=FALSE,VLOOKUP($A34,DSLOP,DS_THI!G$4,0),"")</f>
        <v/>
      </c>
      <c r="H34" s="126" t="str">
        <f>IF(ISNA(VLOOKUP($A34,DSLOP,DS_THI!H$4,0))=FALSE,VLOOKUP($A34,DSLOP,DS_THI!H$4,0),"")</f>
        <v/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 t="str">
        <f t="shared" si="0"/>
        <v/>
      </c>
      <c r="B35" s="51">
        <f t="shared" si="1"/>
        <v>28</v>
      </c>
      <c r="C35" s="51" t="str">
        <f>IF(ISNA(VLOOKUP($A35,DSLOP,DS_THI!C$4,0))=FALSE,VLOOKUP($A35,DSLOP,DS_THI!C$4,0),"")</f>
        <v/>
      </c>
      <c r="D35" s="52" t="str">
        <f>IF(ISNA(VLOOKUP($A35,DSLOP,DS_THI!D$4,0))=FALSE,VLOOKUP($A35,DSLOP,DS_THI!D$4,0),"")</f>
        <v/>
      </c>
      <c r="E35" s="53" t="str">
        <f>IF(ISNA(VLOOKUP($A35,DSLOP,DS_THI!E$4,0))=FALSE,VLOOKUP($A35,DSLOP,DS_THI!E$4,0),"")</f>
        <v/>
      </c>
      <c r="F35" s="125" t="str">
        <f>IF(ISNA(VLOOKUP($A35,DSLOP,DS_THI!F$4,0))=FALSE,VLOOKUP($A35,DSLOP,DS_THI!F$4,0),"")</f>
        <v/>
      </c>
      <c r="G35" s="127" t="str">
        <f>IF(ISNA(VLOOKUP($A35,DSLOP,DS_THI!G$4,0))=FALSE,VLOOKUP($A35,DSLOP,DS_THI!G$4,0),"")</f>
        <v/>
      </c>
      <c r="H35" s="126" t="str">
        <f>IF(ISNA(VLOOKUP($A35,DSLOP,DS_THI!H$4,0))=FALSE,VLOOKUP($A35,DSLOP,DS_THI!H$4,0),"")</f>
        <v/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 t="str">
        <f t="shared" si="0"/>
        <v/>
      </c>
      <c r="B36" s="51">
        <f t="shared" si="1"/>
        <v>29</v>
      </c>
      <c r="C36" s="51" t="str">
        <f>IF(ISNA(VLOOKUP($A36,DSLOP,DS_THI!C$4,0))=FALSE,VLOOKUP($A36,DSLOP,DS_THI!C$4,0),"")</f>
        <v/>
      </c>
      <c r="D36" s="52" t="str">
        <f>IF(ISNA(VLOOKUP($A36,DSLOP,DS_THI!D$4,0))=FALSE,VLOOKUP($A36,DSLOP,DS_THI!D$4,0),"")</f>
        <v/>
      </c>
      <c r="E36" s="53" t="str">
        <f>IF(ISNA(VLOOKUP($A36,DSLOP,DS_THI!E$4,0))=FALSE,VLOOKUP($A36,DSLOP,DS_THI!E$4,0),"")</f>
        <v/>
      </c>
      <c r="F36" s="125" t="str">
        <f>IF(ISNA(VLOOKUP($A36,DSLOP,DS_THI!F$4,0))=FALSE,VLOOKUP($A36,DSLOP,DS_THI!F$4,0),"")</f>
        <v/>
      </c>
      <c r="G36" s="127" t="str">
        <f>IF(ISNA(VLOOKUP($A36,DSLOP,DS_THI!G$4,0))=FALSE,VLOOKUP($A36,DSLOP,DS_THI!G$4,0),"")</f>
        <v/>
      </c>
      <c r="H36" s="126" t="str">
        <f>IF(ISNA(VLOOKUP($A36,DSLOP,DS_THI!H$4,0))=FALSE,VLOOKUP($A36,DSLOP,DS_THI!H$4,0),"")</f>
        <v/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 t="str">
        <f t="shared" si="0"/>
        <v/>
      </c>
      <c r="B37" s="51">
        <f>B36+1</f>
        <v>30</v>
      </c>
      <c r="C37" s="51" t="str">
        <f>IF(ISNA(VLOOKUP($A37,DSLOP,DS_THI!C$4,0))=FALSE,VLOOKUP($A37,DSLOP,DS_THI!C$4,0),"")</f>
        <v/>
      </c>
      <c r="D37" s="52" t="str">
        <f>IF(ISNA(VLOOKUP($A37,DSLOP,DS_THI!D$4,0))=FALSE,VLOOKUP($A37,DSLOP,DS_THI!D$4,0),"")</f>
        <v/>
      </c>
      <c r="E37" s="53" t="str">
        <f>IF(ISNA(VLOOKUP($A37,DSLOP,DS_THI!E$4,0))=FALSE,VLOOKUP($A37,DSLOP,DS_THI!E$4,0),"")</f>
        <v/>
      </c>
      <c r="F37" s="125" t="str">
        <f>IF(ISNA(VLOOKUP($A37,DSLOP,DS_THI!F$4,0))=FALSE,VLOOKUP($A37,DSLOP,DS_THI!F$4,0),"")</f>
        <v/>
      </c>
      <c r="G37" s="127" t="str">
        <f>IF(ISNA(VLOOKUP($A37,DSLOP,DS_THI!G$4,0))=FALSE,VLOOKUP($A37,DSLOP,DS_THI!G$4,0),"")</f>
        <v/>
      </c>
      <c r="H37" s="126" t="str">
        <f>IF(ISNA(VLOOKUP($A37,DSLOP,DS_THI!H$4,0))=FALSE,VLOOKUP($A37,DSLOP,DS_THI!H$4,0),"")</f>
        <v/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 t="str">
        <f t="shared" si="0"/>
        <v/>
      </c>
      <c r="B38" s="51">
        <f>B37+1</f>
        <v>31</v>
      </c>
      <c r="C38" s="51" t="str">
        <f>IF(ISNA(VLOOKUP($A38,DSLOP,DS_THI!C$4,0))=FALSE,VLOOKUP($A38,DSLOP,DS_THI!C$4,0),"")</f>
        <v/>
      </c>
      <c r="D38" s="52" t="str">
        <f>IF(ISNA(VLOOKUP($A38,DSLOP,DS_THI!D$4,0))=FALSE,VLOOKUP($A38,DSLOP,DS_THI!D$4,0),"")</f>
        <v/>
      </c>
      <c r="E38" s="53" t="str">
        <f>IF(ISNA(VLOOKUP($A38,DSLOP,DS_THI!E$4,0))=FALSE,VLOOKUP($A38,DSLOP,DS_THI!E$4,0),"")</f>
        <v/>
      </c>
      <c r="F38" s="125" t="str">
        <f>IF(ISNA(VLOOKUP($A38,DSLOP,DS_THI!F$4,0))=FALSE,VLOOKUP($A38,DSLOP,DS_THI!F$4,0),"")</f>
        <v/>
      </c>
      <c r="G38" s="127" t="str">
        <f>IF(ISNA(VLOOKUP($A38,DSLOP,DS_THI!G$4,0))=FALSE,VLOOKUP($A38,DSLOP,DS_THI!G$4,0),"")</f>
        <v/>
      </c>
      <c r="H38" s="126" t="str">
        <f>IF(ISNA(VLOOKUP($A38,DSLOP,DS_THI!H$4,0))=FALSE,VLOOKUP($A38,DSLOP,DS_THI!H$4,0),"")</f>
        <v/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25" t="str">
        <f>IF(ISNA(VLOOKUP($A39,DSLOP,DS_THI!F$4,0))=FALSE,VLOOKUP($A39,DSLOP,DS_THI!F$4,0),"")</f>
        <v/>
      </c>
      <c r="G39" s="127" t="str">
        <f>IF(ISNA(VLOOKUP($A39,DSLOP,DS_THI!G$4,0))=FALSE,VLOOKUP($A39,DSLOP,DS_THI!G$4,0),"")</f>
        <v/>
      </c>
      <c r="H39" s="126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5" t="str">
        <f>DSSV!$A$4 &amp; " - Phòng : "&amp;O40&amp;" * "&amp;DSSV!$E$3</f>
        <v>Thời gian : 7h30 ngày 26/11/2017 - Phòng : 1003 * 254 Nguyễn Văn Linh</v>
      </c>
      <c r="C40" s="106"/>
      <c r="D40" s="107"/>
      <c r="E40" s="108"/>
      <c r="F40" s="108"/>
      <c r="G40" s="106"/>
      <c r="H40" s="106"/>
      <c r="I40" s="109"/>
      <c r="J40" s="106"/>
      <c r="K40" s="109"/>
      <c r="L40" s="106"/>
      <c r="M40" s="76" t="str">
        <f>"Lần thi : "&amp;DSSV!$R$4</f>
        <v>Lần thi : 1</v>
      </c>
      <c r="O40" s="110" t="str">
        <f>IF(ISERROR(FIND("-",SUBSTITUTE(Q40,O5&amp;"-","",1))),Q40,LEFT(SUBSTITUTE(Q40,O5&amp;"-","",1),FIND("-",SUBSTITUTE(Q40,O5&amp;"-","",1))-1))</f>
        <v>1003</v>
      </c>
      <c r="P40" s="111" t="s">
        <v>156</v>
      </c>
      <c r="Q40" s="111" t="str">
        <f>SUBSTITUTE(Q5,O5&amp;"-","",1)</f>
        <v>1003</v>
      </c>
    </row>
    <row r="41" spans="1:17" s="23" customFormat="1" ht="20.25" customHeight="1">
      <c r="A41" s="15" t="str">
        <f t="shared" si="0"/>
        <v/>
      </c>
      <c r="B41" s="359" t="s">
        <v>0</v>
      </c>
      <c r="C41" s="358" t="s">
        <v>250</v>
      </c>
      <c r="D41" s="354" t="s">
        <v>152</v>
      </c>
      <c r="E41" s="355"/>
      <c r="F41" s="358" t="s">
        <v>246</v>
      </c>
      <c r="G41" s="358" t="s">
        <v>249</v>
      </c>
      <c r="H41" s="358" t="s">
        <v>16</v>
      </c>
      <c r="I41" s="358" t="s">
        <v>24</v>
      </c>
      <c r="J41" s="358" t="s">
        <v>25</v>
      </c>
      <c r="K41" s="360" t="s">
        <v>39</v>
      </c>
      <c r="L41" s="361"/>
      <c r="M41" s="358" t="s">
        <v>18</v>
      </c>
    </row>
    <row r="42" spans="1:17" s="23" customFormat="1" ht="20.25" customHeight="1">
      <c r="A42" s="15" t="e">
        <f t="shared" si="0"/>
        <v>#VALUE!</v>
      </c>
      <c r="B42" s="359"/>
      <c r="C42" s="359"/>
      <c r="D42" s="356"/>
      <c r="E42" s="357"/>
      <c r="F42" s="359"/>
      <c r="G42" s="359"/>
      <c r="H42" s="359"/>
      <c r="I42" s="359"/>
      <c r="J42" s="359"/>
      <c r="K42" s="24" t="s">
        <v>17</v>
      </c>
      <c r="L42" s="24" t="s">
        <v>23</v>
      </c>
      <c r="M42" s="358"/>
    </row>
    <row r="43" spans="1:17" s="16" customFormat="1" ht="18.75" customHeight="1">
      <c r="A43" s="15">
        <f t="shared" si="0"/>
        <v>23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25" t="str">
        <f>IF(ISNA(VLOOKUP($A43,DSLOP,DS_THI!F$4,0))=FALSE,VLOOKUP($A43,DSLOP,DS_THI!F$4,0),"")</f>
        <v/>
      </c>
      <c r="G43" s="127" t="str">
        <f>IF(ISNA(VLOOKUP($A43,DSLOP,DS_THI!G$4,0))=FALSE,VLOOKUP($A43,DSLOP,DS_THI!G$4,0),"")</f>
        <v/>
      </c>
      <c r="H43" s="125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22</v>
      </c>
    </row>
    <row r="44" spans="1:17" s="16" customFormat="1" ht="18.75" customHeight="1">
      <c r="A44" s="15">
        <f t="shared" si="0"/>
        <v>24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25" t="str">
        <f>IF(ISNA(VLOOKUP($A44,DSLOP,DS_THI!F$4,0))=FALSE,VLOOKUP($A44,DSLOP,DS_THI!F$4,0),"")</f>
        <v/>
      </c>
      <c r="G44" s="127" t="str">
        <f>IF(ISNA(VLOOKUP($A44,DSLOP,DS_THI!G$4,0))=FALSE,VLOOKUP($A44,DSLOP,DS_THI!G$4,0),"")</f>
        <v/>
      </c>
      <c r="H44" s="126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25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25" t="str">
        <f>IF(ISNA(VLOOKUP($A45,DSLOP,DS_THI!F$4,0))=FALSE,VLOOKUP($A45,DSLOP,DS_THI!F$4,0),"")</f>
        <v/>
      </c>
      <c r="G45" s="127" t="str">
        <f>IF(ISNA(VLOOKUP($A45,DSLOP,DS_THI!G$4,0))=FALSE,VLOOKUP($A45,DSLOP,DS_THI!G$4,0),"")</f>
        <v/>
      </c>
      <c r="H45" s="126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26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25" t="str">
        <f>IF(ISNA(VLOOKUP($A46,DSLOP,DS_THI!F$4,0))=FALSE,VLOOKUP($A46,DSLOP,DS_THI!F$4,0),"")</f>
        <v/>
      </c>
      <c r="G46" s="127" t="str">
        <f>IF(ISNA(VLOOKUP($A46,DSLOP,DS_THI!G$4,0))=FALSE,VLOOKUP($A46,DSLOP,DS_THI!G$4,0),"")</f>
        <v/>
      </c>
      <c r="H46" s="126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27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25" t="str">
        <f>IF(ISNA(VLOOKUP($A47,DSLOP,DS_THI!F$4,0))=FALSE,VLOOKUP($A47,DSLOP,DS_THI!F$4,0),"")</f>
        <v/>
      </c>
      <c r="G47" s="127" t="str">
        <f>IF(ISNA(VLOOKUP($A47,DSLOP,DS_THI!G$4,0))=FALSE,VLOOKUP($A47,DSLOP,DS_THI!G$4,0),"")</f>
        <v/>
      </c>
      <c r="H47" s="126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28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25" t="str">
        <f>IF(ISNA(VLOOKUP($A48,DSLOP,DS_THI!F$4,0))=FALSE,VLOOKUP($A48,DSLOP,DS_THI!F$4,0),"")</f>
        <v/>
      </c>
      <c r="G48" s="127" t="str">
        <f>IF(ISNA(VLOOKUP($A48,DSLOP,DS_THI!G$4,0))=FALSE,VLOOKUP($A48,DSLOP,DS_THI!G$4,0),"")</f>
        <v/>
      </c>
      <c r="H48" s="126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29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25" t="str">
        <f>IF(ISNA(VLOOKUP($A49,DSLOP,DS_THI!F$4,0))=FALSE,VLOOKUP($A49,DSLOP,DS_THI!F$4,0),"")</f>
        <v/>
      </c>
      <c r="G49" s="127" t="str">
        <f>IF(ISNA(VLOOKUP($A49,DSLOP,DS_THI!G$4,0))=FALSE,VLOOKUP($A49,DSLOP,DS_THI!G$4,0),"")</f>
        <v/>
      </c>
      <c r="H49" s="126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30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25" t="str">
        <f>IF(ISNA(VLOOKUP($A50,DSLOP,DS_THI!F$4,0))=FALSE,VLOOKUP($A50,DSLOP,DS_THI!F$4,0),"")</f>
        <v/>
      </c>
      <c r="G50" s="127" t="str">
        <f>IF(ISNA(VLOOKUP($A50,DSLOP,DS_THI!G$4,0))=FALSE,VLOOKUP($A50,DSLOP,DS_THI!G$4,0),"")</f>
        <v/>
      </c>
      <c r="H50" s="126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31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25" t="str">
        <f>IF(ISNA(VLOOKUP($A51,DSLOP,DS_THI!F$4,0))=FALSE,VLOOKUP($A51,DSLOP,DS_THI!F$4,0),"")</f>
        <v/>
      </c>
      <c r="G51" s="127" t="str">
        <f>IF(ISNA(VLOOKUP($A51,DSLOP,DS_THI!G$4,0))=FALSE,VLOOKUP($A51,DSLOP,DS_THI!G$4,0),"")</f>
        <v/>
      </c>
      <c r="H51" s="126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32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25" t="str">
        <f>IF(ISNA(VLOOKUP($A52,DSLOP,DS_THI!F$4,0))=FALSE,VLOOKUP($A52,DSLOP,DS_THI!F$4,0),"")</f>
        <v/>
      </c>
      <c r="G52" s="127" t="str">
        <f>IF(ISNA(VLOOKUP($A52,DSLOP,DS_THI!G$4,0))=FALSE,VLOOKUP($A52,DSLOP,DS_THI!G$4,0),"")</f>
        <v/>
      </c>
      <c r="H52" s="126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33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25" t="str">
        <f>IF(ISNA(VLOOKUP($A53,DSLOP,DS_THI!F$4,0))=FALSE,VLOOKUP($A53,DSLOP,DS_THI!F$4,0),"")</f>
        <v/>
      </c>
      <c r="G53" s="127" t="str">
        <f>IF(ISNA(VLOOKUP($A53,DSLOP,DS_THI!G$4,0))=FALSE,VLOOKUP($A53,DSLOP,DS_THI!G$4,0),"")</f>
        <v/>
      </c>
      <c r="H53" s="126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34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25" t="str">
        <f>IF(ISNA(VLOOKUP($A54,DSLOP,DS_THI!F$4,0))=FALSE,VLOOKUP($A54,DSLOP,DS_THI!F$4,0),"")</f>
        <v/>
      </c>
      <c r="G54" s="127" t="str">
        <f>IF(ISNA(VLOOKUP($A54,DSLOP,DS_THI!G$4,0))=FALSE,VLOOKUP($A54,DSLOP,DS_THI!G$4,0),"")</f>
        <v/>
      </c>
      <c r="H54" s="126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35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25" t="str">
        <f>IF(ISNA(VLOOKUP($A55,DSLOP,DS_THI!F$4,0))=FALSE,VLOOKUP($A55,DSLOP,DS_THI!F$4,0),"")</f>
        <v/>
      </c>
      <c r="G55" s="127" t="str">
        <f>IF(ISNA(VLOOKUP($A55,DSLOP,DS_THI!G$4,0))=FALSE,VLOOKUP($A55,DSLOP,DS_THI!G$4,0),"")</f>
        <v/>
      </c>
      <c r="H55" s="126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36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25" t="str">
        <f>IF(ISNA(VLOOKUP($A56,DSLOP,DS_THI!F$4,0))=FALSE,VLOOKUP($A56,DSLOP,DS_THI!F$4,0),"")</f>
        <v/>
      </c>
      <c r="G56" s="127" t="str">
        <f>IF(ISNA(VLOOKUP($A56,DSLOP,DS_THI!G$4,0))=FALSE,VLOOKUP($A56,DSLOP,DS_THI!G$4,0),"")</f>
        <v/>
      </c>
      <c r="H56" s="126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37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25" t="str">
        <f>IF(ISNA(VLOOKUP($A57,DSLOP,DS_THI!F$4,0))=FALSE,VLOOKUP($A57,DSLOP,DS_THI!F$4,0),"")</f>
        <v/>
      </c>
      <c r="G57" s="127" t="str">
        <f>IF(ISNA(VLOOKUP($A57,DSLOP,DS_THI!G$4,0))=FALSE,VLOOKUP($A57,DSLOP,DS_THI!G$4,0),"")</f>
        <v/>
      </c>
      <c r="H57" s="126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38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25" t="str">
        <f>IF(ISNA(VLOOKUP($A58,DSLOP,DS_THI!F$4,0))=FALSE,VLOOKUP($A58,DSLOP,DS_THI!F$4,0),"")</f>
        <v/>
      </c>
      <c r="G58" s="127" t="str">
        <f>IF(ISNA(VLOOKUP($A58,DSLOP,DS_THI!G$4,0))=FALSE,VLOOKUP($A58,DSLOP,DS_THI!G$4,0),"")</f>
        <v/>
      </c>
      <c r="H58" s="126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39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25" t="str">
        <f>IF(ISNA(VLOOKUP($A59,DSLOP,DS_THI!F$4,0))=FALSE,VLOOKUP($A59,DSLOP,DS_THI!F$4,0),"")</f>
        <v/>
      </c>
      <c r="G59" s="127" t="str">
        <f>IF(ISNA(VLOOKUP($A59,DSLOP,DS_THI!G$4,0))=FALSE,VLOOKUP($A59,DSLOP,DS_THI!G$4,0),"")</f>
        <v/>
      </c>
      <c r="H59" s="126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40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25" t="str">
        <f>IF(ISNA(VLOOKUP($A60,DSLOP,DS_THI!F$4,0))=FALSE,VLOOKUP($A60,DSLOP,DS_THI!F$4,0),"")</f>
        <v/>
      </c>
      <c r="G60" s="127" t="str">
        <f>IF(ISNA(VLOOKUP($A60,DSLOP,DS_THI!G$4,0))=FALSE,VLOOKUP($A60,DSLOP,DS_THI!G$4,0),"")</f>
        <v/>
      </c>
      <c r="H60" s="126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41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25" t="str">
        <f>IF(ISNA(VLOOKUP($A61,DSLOP,DS_THI!F$4,0))=FALSE,VLOOKUP($A61,DSLOP,DS_THI!F$4,0),"")</f>
        <v/>
      </c>
      <c r="G61" s="127" t="str">
        <f>IF(ISNA(VLOOKUP($A61,DSLOP,DS_THI!G$4,0))=FALSE,VLOOKUP($A61,DSLOP,DS_THI!G$4,0),"")</f>
        <v/>
      </c>
      <c r="H61" s="126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42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25" t="str">
        <f>IF(ISNA(VLOOKUP($A62,DSLOP,DS_THI!F$4,0))=FALSE,VLOOKUP($A62,DSLOP,DS_THI!F$4,0),"")</f>
        <v/>
      </c>
      <c r="G62" s="127" t="str">
        <f>IF(ISNA(VLOOKUP($A62,DSLOP,DS_THI!G$4,0))=FALSE,VLOOKUP($A62,DSLOP,DS_THI!G$4,0),"")</f>
        <v/>
      </c>
      <c r="H62" s="126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43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25" t="str">
        <f>IF(ISNA(VLOOKUP($A63,DSLOP,DS_THI!F$4,0))=FALSE,VLOOKUP($A63,DSLOP,DS_THI!F$4,0),"")</f>
        <v/>
      </c>
      <c r="G63" s="127" t="str">
        <f>IF(ISNA(VLOOKUP($A63,DSLOP,DS_THI!G$4,0))=FALSE,VLOOKUP($A63,DSLOP,DS_THI!G$4,0),"")</f>
        <v/>
      </c>
      <c r="H63" s="126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44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25" t="str">
        <f>IF(ISNA(VLOOKUP($A64,DSLOP,DS_THI!F$4,0))=FALSE,VLOOKUP($A64,DSLOP,DS_THI!F$4,0),"")</f>
        <v/>
      </c>
      <c r="G64" s="127" t="str">
        <f>IF(ISNA(VLOOKUP($A64,DSLOP,DS_THI!G$4,0))=FALSE,VLOOKUP($A64,DSLOP,DS_THI!G$4,0),"")</f>
        <v/>
      </c>
      <c r="H64" s="126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 t="str">
        <f t="shared" si="0"/>
        <v/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25" t="str">
        <f>IF(ISNA(VLOOKUP($A65,DSLOP,DS_THI!F$4,0))=FALSE,VLOOKUP($A65,DSLOP,DS_THI!F$4,0),"")</f>
        <v/>
      </c>
      <c r="G65" s="127" t="str">
        <f>IF(ISNA(VLOOKUP($A65,DSLOP,DS_THI!G$4,0))=FALSE,VLOOKUP($A65,DSLOP,DS_THI!G$4,0),"")</f>
        <v/>
      </c>
      <c r="H65" s="126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 t="str">
        <f t="shared" si="0"/>
        <v/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25" t="str">
        <f>IF(ISNA(VLOOKUP($A66,DSLOP,DS_THI!F$4,0))=FALSE,VLOOKUP($A66,DSLOP,DS_THI!F$4,0),"")</f>
        <v/>
      </c>
      <c r="G66" s="127" t="str">
        <f>IF(ISNA(VLOOKUP($A66,DSLOP,DS_THI!G$4,0))=FALSE,VLOOKUP($A66,DSLOP,DS_THI!G$4,0),"")</f>
        <v/>
      </c>
      <c r="H66" s="126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 t="str">
        <f t="shared" si="0"/>
        <v/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25" t="str">
        <f>IF(ISNA(VLOOKUP($A67,DSLOP,DS_THI!F$4,0))=FALSE,VLOOKUP($A67,DSLOP,DS_THI!F$4,0),"")</f>
        <v/>
      </c>
      <c r="G67" s="127" t="str">
        <f>IF(ISNA(VLOOKUP($A67,DSLOP,DS_THI!G$4,0))=FALSE,VLOOKUP($A67,DSLOP,DS_THI!G$4,0),"")</f>
        <v/>
      </c>
      <c r="H67" s="126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 t="str">
        <f t="shared" si="0"/>
        <v/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25" t="str">
        <f>IF(ISNA(VLOOKUP($A68,DSLOP,DS_THI!F$4,0))=FALSE,VLOOKUP($A68,DSLOP,DS_THI!F$4,0),"")</f>
        <v/>
      </c>
      <c r="G68" s="127" t="str">
        <f>IF(ISNA(VLOOKUP($A68,DSLOP,DS_THI!G$4,0))=FALSE,VLOOKUP($A68,DSLOP,DS_THI!G$4,0),"")</f>
        <v/>
      </c>
      <c r="H68" s="126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 t="str">
        <f t="shared" si="0"/>
        <v/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25" t="str">
        <f>IF(ISNA(VLOOKUP($A69,DSLOP,DS_THI!F$4,0))=FALSE,VLOOKUP($A69,DSLOP,DS_THI!F$4,0),"")</f>
        <v/>
      </c>
      <c r="G69" s="127" t="str">
        <f>IF(ISNA(VLOOKUP($A69,DSLOP,DS_THI!G$4,0))=FALSE,VLOOKUP($A69,DSLOP,DS_THI!G$4,0),"")</f>
        <v/>
      </c>
      <c r="H69" s="126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 t="str">
        <f t="shared" si="0"/>
        <v/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25" t="str">
        <f>IF(ISNA(VLOOKUP($A70,DSLOP,DS_THI!F$4,0))=FALSE,VLOOKUP($A70,DSLOP,DS_THI!F$4,0),"")</f>
        <v/>
      </c>
      <c r="G70" s="127" t="str">
        <f>IF(ISNA(VLOOKUP($A70,DSLOP,DS_THI!G$4,0))=FALSE,VLOOKUP($A70,DSLOP,DS_THI!G$4,0),"")</f>
        <v/>
      </c>
      <c r="H70" s="126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 t="str">
        <f t="shared" si="0"/>
        <v/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25" t="str">
        <f>IF(ISNA(VLOOKUP($A71,DSLOP,DS_THI!F$4,0))=FALSE,VLOOKUP($A71,DSLOP,DS_THI!F$4,0),"")</f>
        <v/>
      </c>
      <c r="G71" s="127" t="str">
        <f>IF(ISNA(VLOOKUP($A71,DSLOP,DS_THI!G$4,0))=FALSE,VLOOKUP($A71,DSLOP,DS_THI!G$4,0),"")</f>
        <v/>
      </c>
      <c r="H71" s="126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 t="str">
        <f t="shared" si="0"/>
        <v/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25" t="str">
        <f>IF(ISNA(VLOOKUP($A72,DSLOP,DS_THI!F$4,0))=FALSE,VLOOKUP($A72,DSLOP,DS_THI!F$4,0),"")</f>
        <v/>
      </c>
      <c r="G72" s="127" t="str">
        <f>IF(ISNA(VLOOKUP($A72,DSLOP,DS_THI!G$4,0))=FALSE,VLOOKUP($A72,DSLOP,DS_THI!G$4,0),"")</f>
        <v/>
      </c>
      <c r="H72" s="126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 t="str">
        <f>IF(ISNUMBER(N73),N73+1,IF(B73&lt;=$O$3,A72+1,""))</f>
        <v/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25" t="str">
        <f>IF(ISNA(VLOOKUP($A73,DSLOP,DS_THI!F$4,0))=FALSE,VLOOKUP($A73,DSLOP,DS_THI!F$4,0),"")</f>
        <v/>
      </c>
      <c r="G73" s="127" t="str">
        <f>IF(ISNA(VLOOKUP($A73,DSLOP,DS_THI!G$4,0))=FALSE,VLOOKUP($A73,DSLOP,DS_THI!G$4,0),"")</f>
        <v/>
      </c>
      <c r="H73" s="126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25" t="str">
        <f>IF(ISNA(VLOOKUP($A74,DSLOP,DS_THI!F$4,0))=FALSE,VLOOKUP($A74,DSLOP,DS_THI!F$4,0),"")</f>
        <v/>
      </c>
      <c r="G74" s="127" t="str">
        <f>IF(ISNA(VLOOKUP($A74,DSLOP,DS_THI!G$4,0))=FALSE,VLOOKUP($A74,DSLOP,DS_THI!G$4,0),"")</f>
        <v/>
      </c>
      <c r="H74" s="126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5" t="str">
        <f>DSSV!$A$4 &amp; " - Phòng : "&amp;O75&amp;" * "&amp;DSSV!$E$3</f>
        <v>Thời gian : 7h30 ngày 26/11/2017 - Phòng : 1003 * 254 Nguyễn Văn Linh</v>
      </c>
      <c r="C75" s="106"/>
      <c r="D75" s="107"/>
      <c r="E75" s="108"/>
      <c r="F75" s="108"/>
      <c r="G75" s="106"/>
      <c r="H75" s="106"/>
      <c r="I75" s="109"/>
      <c r="J75" s="106"/>
      <c r="K75" s="109"/>
      <c r="L75" s="106"/>
      <c r="M75" s="215" t="str">
        <f>"Lần thi : "&amp;DSSV!$R$4</f>
        <v>Lần thi : 1</v>
      </c>
      <c r="O75" s="110" t="str">
        <f>IF(ISERROR(FIND("-",SUBSTITUTE(Q75,O40&amp;"-","",1))),Q75,LEFT(SUBSTITUTE(Q75,O40&amp;"-","",1),FIND("-",SUBSTITUTE(Q75,O40&amp;"-","",1))-1))</f>
        <v>1003</v>
      </c>
      <c r="P75" s="111" t="s">
        <v>156</v>
      </c>
      <c r="Q75" s="111" t="str">
        <f>SUBSTITUTE(Q40,O40&amp;"-","",1)</f>
        <v>1003</v>
      </c>
    </row>
    <row r="76" spans="1:17" s="23" customFormat="1" ht="20.25" customHeight="1">
      <c r="A76" s="15" t="str">
        <f t="shared" si="3"/>
        <v/>
      </c>
      <c r="B76" s="359" t="s">
        <v>0</v>
      </c>
      <c r="C76" s="358" t="s">
        <v>250</v>
      </c>
      <c r="D76" s="354" t="s">
        <v>152</v>
      </c>
      <c r="E76" s="355"/>
      <c r="F76" s="358" t="s">
        <v>246</v>
      </c>
      <c r="G76" s="358" t="s">
        <v>249</v>
      </c>
      <c r="H76" s="358" t="s">
        <v>16</v>
      </c>
      <c r="I76" s="358" t="s">
        <v>24</v>
      </c>
      <c r="J76" s="358" t="s">
        <v>25</v>
      </c>
      <c r="K76" s="360" t="s">
        <v>39</v>
      </c>
      <c r="L76" s="361"/>
      <c r="M76" s="358" t="s">
        <v>18</v>
      </c>
    </row>
    <row r="77" spans="1:17" s="23" customFormat="1" ht="20.25" customHeight="1">
      <c r="A77" s="15" t="e">
        <f t="shared" si="3"/>
        <v>#VALUE!</v>
      </c>
      <c r="B77" s="359"/>
      <c r="C77" s="359"/>
      <c r="D77" s="356"/>
      <c r="E77" s="357"/>
      <c r="F77" s="359"/>
      <c r="G77" s="359"/>
      <c r="H77" s="359"/>
      <c r="I77" s="359"/>
      <c r="J77" s="359"/>
      <c r="K77" s="24" t="s">
        <v>17</v>
      </c>
      <c r="L77" s="24" t="s">
        <v>23</v>
      </c>
      <c r="M77" s="358"/>
    </row>
    <row r="78" spans="1:17" s="16" customFormat="1" ht="18.75" customHeight="1">
      <c r="A78" s="15">
        <f t="shared" si="3"/>
        <v>45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25" t="str">
        <f>IF(ISNA(VLOOKUP($A78,DSLOP,DS_THI!F$4,0))=FALSE,VLOOKUP($A78,DSLOP,DS_THI!F$4,0),"")</f>
        <v/>
      </c>
      <c r="G78" s="127" t="str">
        <f>IF(ISNA(VLOOKUP($A78,DSLOP,DS_THI!G$4,0))=FALSE,VLOOKUP($A78,DSLOP,DS_THI!G$4,0),"")</f>
        <v/>
      </c>
      <c r="H78" s="125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44</v>
      </c>
    </row>
    <row r="79" spans="1:17" s="16" customFormat="1" ht="18.75" customHeight="1">
      <c r="A79" s="15">
        <f t="shared" si="3"/>
        <v>46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25" t="str">
        <f>IF(ISNA(VLOOKUP($A79,DSLOP,DS_THI!F$4,0))=FALSE,VLOOKUP($A79,DSLOP,DS_THI!F$4,0),"")</f>
        <v/>
      </c>
      <c r="G79" s="127" t="str">
        <f>IF(ISNA(VLOOKUP($A79,DSLOP,DS_THI!G$4,0))=FALSE,VLOOKUP($A79,DSLOP,DS_THI!G$4,0),"")</f>
        <v/>
      </c>
      <c r="H79" s="126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47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25" t="str">
        <f>IF(ISNA(VLOOKUP($A80,DSLOP,DS_THI!F$4,0))=FALSE,VLOOKUP($A80,DSLOP,DS_THI!F$4,0),"")</f>
        <v/>
      </c>
      <c r="G80" s="127" t="str">
        <f>IF(ISNA(VLOOKUP($A80,DSLOP,DS_THI!G$4,0))=FALSE,VLOOKUP($A80,DSLOP,DS_THI!G$4,0),"")</f>
        <v/>
      </c>
      <c r="H80" s="126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48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25" t="str">
        <f>IF(ISNA(VLOOKUP($A81,DSLOP,DS_THI!F$4,0))=FALSE,VLOOKUP($A81,DSLOP,DS_THI!F$4,0),"")</f>
        <v/>
      </c>
      <c r="G81" s="127" t="str">
        <f>IF(ISNA(VLOOKUP($A81,DSLOP,DS_THI!G$4,0))=FALSE,VLOOKUP($A81,DSLOP,DS_THI!G$4,0),"")</f>
        <v/>
      </c>
      <c r="H81" s="126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49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25" t="str">
        <f>IF(ISNA(VLOOKUP($A82,DSLOP,DS_THI!F$4,0))=FALSE,VLOOKUP($A82,DSLOP,DS_THI!F$4,0),"")</f>
        <v/>
      </c>
      <c r="G82" s="127" t="str">
        <f>IF(ISNA(VLOOKUP($A82,DSLOP,DS_THI!G$4,0))=FALSE,VLOOKUP($A82,DSLOP,DS_THI!G$4,0),"")</f>
        <v/>
      </c>
      <c r="H82" s="126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50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25" t="str">
        <f>IF(ISNA(VLOOKUP($A83,DSLOP,DS_THI!F$4,0))=FALSE,VLOOKUP($A83,DSLOP,DS_THI!F$4,0),"")</f>
        <v/>
      </c>
      <c r="G83" s="127" t="str">
        <f>IF(ISNA(VLOOKUP($A83,DSLOP,DS_THI!G$4,0))=FALSE,VLOOKUP($A83,DSLOP,DS_THI!G$4,0),"")</f>
        <v/>
      </c>
      <c r="H83" s="126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51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25" t="str">
        <f>IF(ISNA(VLOOKUP($A84,DSLOP,DS_THI!F$4,0))=FALSE,VLOOKUP($A84,DSLOP,DS_THI!F$4,0),"")</f>
        <v/>
      </c>
      <c r="G84" s="127" t="str">
        <f>IF(ISNA(VLOOKUP($A84,DSLOP,DS_THI!G$4,0))=FALSE,VLOOKUP($A84,DSLOP,DS_THI!G$4,0),"")</f>
        <v/>
      </c>
      <c r="H84" s="126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52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25" t="str">
        <f>IF(ISNA(VLOOKUP($A85,DSLOP,DS_THI!F$4,0))=FALSE,VLOOKUP($A85,DSLOP,DS_THI!F$4,0),"")</f>
        <v/>
      </c>
      <c r="G85" s="127" t="str">
        <f>IF(ISNA(VLOOKUP($A85,DSLOP,DS_THI!G$4,0))=FALSE,VLOOKUP($A85,DSLOP,DS_THI!G$4,0),"")</f>
        <v/>
      </c>
      <c r="H85" s="126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53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25" t="str">
        <f>IF(ISNA(VLOOKUP($A86,DSLOP,DS_THI!F$4,0))=FALSE,VLOOKUP($A86,DSLOP,DS_THI!F$4,0),"")</f>
        <v/>
      </c>
      <c r="G86" s="127" t="str">
        <f>IF(ISNA(VLOOKUP($A86,DSLOP,DS_THI!G$4,0))=FALSE,VLOOKUP($A86,DSLOP,DS_THI!G$4,0),"")</f>
        <v/>
      </c>
      <c r="H86" s="126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54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25" t="str">
        <f>IF(ISNA(VLOOKUP($A87,DSLOP,DS_THI!F$4,0))=FALSE,VLOOKUP($A87,DSLOP,DS_THI!F$4,0),"")</f>
        <v/>
      </c>
      <c r="G87" s="127" t="str">
        <f>IF(ISNA(VLOOKUP($A87,DSLOP,DS_THI!G$4,0))=FALSE,VLOOKUP($A87,DSLOP,DS_THI!G$4,0),"")</f>
        <v/>
      </c>
      <c r="H87" s="126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55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25" t="str">
        <f>IF(ISNA(VLOOKUP($A88,DSLOP,DS_THI!F$4,0))=FALSE,VLOOKUP($A88,DSLOP,DS_THI!F$4,0),"")</f>
        <v/>
      </c>
      <c r="G88" s="127" t="str">
        <f>IF(ISNA(VLOOKUP($A88,DSLOP,DS_THI!G$4,0))=FALSE,VLOOKUP($A88,DSLOP,DS_THI!G$4,0),"")</f>
        <v/>
      </c>
      <c r="H88" s="126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56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25" t="str">
        <f>IF(ISNA(VLOOKUP($A89,DSLOP,DS_THI!F$4,0))=FALSE,VLOOKUP($A89,DSLOP,DS_THI!F$4,0),"")</f>
        <v/>
      </c>
      <c r="G89" s="127" t="str">
        <f>IF(ISNA(VLOOKUP($A89,DSLOP,DS_THI!G$4,0))=FALSE,VLOOKUP($A89,DSLOP,DS_THI!G$4,0),"")</f>
        <v/>
      </c>
      <c r="H89" s="126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57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25" t="str">
        <f>IF(ISNA(VLOOKUP($A90,DSLOP,DS_THI!F$4,0))=FALSE,VLOOKUP($A90,DSLOP,DS_THI!F$4,0),"")</f>
        <v/>
      </c>
      <c r="G90" s="127" t="str">
        <f>IF(ISNA(VLOOKUP($A90,DSLOP,DS_THI!G$4,0))=FALSE,VLOOKUP($A90,DSLOP,DS_THI!G$4,0),"")</f>
        <v/>
      </c>
      <c r="H90" s="126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58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25" t="str">
        <f>IF(ISNA(VLOOKUP($A91,DSLOP,DS_THI!F$4,0))=FALSE,VLOOKUP($A91,DSLOP,DS_THI!F$4,0),"")</f>
        <v/>
      </c>
      <c r="G91" s="127" t="str">
        <f>IF(ISNA(VLOOKUP($A91,DSLOP,DS_THI!G$4,0))=FALSE,VLOOKUP($A91,DSLOP,DS_THI!G$4,0),"")</f>
        <v/>
      </c>
      <c r="H91" s="126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59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25" t="str">
        <f>IF(ISNA(VLOOKUP($A92,DSLOP,DS_THI!F$4,0))=FALSE,VLOOKUP($A92,DSLOP,DS_THI!F$4,0),"")</f>
        <v/>
      </c>
      <c r="G92" s="127" t="str">
        <f>IF(ISNA(VLOOKUP($A92,DSLOP,DS_THI!G$4,0))=FALSE,VLOOKUP($A92,DSLOP,DS_THI!G$4,0),"")</f>
        <v/>
      </c>
      <c r="H92" s="126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60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25" t="str">
        <f>IF(ISNA(VLOOKUP($A93,DSLOP,DS_THI!F$4,0))=FALSE,VLOOKUP($A93,DSLOP,DS_THI!F$4,0),"")</f>
        <v/>
      </c>
      <c r="G93" s="127" t="str">
        <f>IF(ISNA(VLOOKUP($A93,DSLOP,DS_THI!G$4,0))=FALSE,VLOOKUP($A93,DSLOP,DS_THI!G$4,0),"")</f>
        <v/>
      </c>
      <c r="H93" s="126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61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25" t="str">
        <f>IF(ISNA(VLOOKUP($A94,DSLOP,DS_THI!F$4,0))=FALSE,VLOOKUP($A94,DSLOP,DS_THI!F$4,0),"")</f>
        <v/>
      </c>
      <c r="G94" s="127" t="str">
        <f>IF(ISNA(VLOOKUP($A94,DSLOP,DS_THI!G$4,0))=FALSE,VLOOKUP($A94,DSLOP,DS_THI!G$4,0),"")</f>
        <v/>
      </c>
      <c r="H94" s="126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62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25" t="str">
        <f>IF(ISNA(VLOOKUP($A95,DSLOP,DS_THI!F$4,0))=FALSE,VLOOKUP($A95,DSLOP,DS_THI!F$4,0),"")</f>
        <v/>
      </c>
      <c r="G95" s="127" t="str">
        <f>IF(ISNA(VLOOKUP($A95,DSLOP,DS_THI!G$4,0))=FALSE,VLOOKUP($A95,DSLOP,DS_THI!G$4,0),"")</f>
        <v/>
      </c>
      <c r="H95" s="126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63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25" t="str">
        <f>IF(ISNA(VLOOKUP($A96,DSLOP,DS_THI!F$4,0))=FALSE,VLOOKUP($A96,DSLOP,DS_THI!F$4,0),"")</f>
        <v/>
      </c>
      <c r="G96" s="127" t="str">
        <f>IF(ISNA(VLOOKUP($A96,DSLOP,DS_THI!G$4,0))=FALSE,VLOOKUP($A96,DSLOP,DS_THI!G$4,0),"")</f>
        <v/>
      </c>
      <c r="H96" s="126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64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25" t="str">
        <f>IF(ISNA(VLOOKUP($A97,DSLOP,DS_THI!F$4,0))=FALSE,VLOOKUP($A97,DSLOP,DS_THI!F$4,0),"")</f>
        <v/>
      </c>
      <c r="G97" s="127" t="str">
        <f>IF(ISNA(VLOOKUP($A97,DSLOP,DS_THI!G$4,0))=FALSE,VLOOKUP($A97,DSLOP,DS_THI!G$4,0),"")</f>
        <v/>
      </c>
      <c r="H97" s="126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65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25" t="str">
        <f>IF(ISNA(VLOOKUP($A98,DSLOP,DS_THI!F$4,0))=FALSE,VLOOKUP($A98,DSLOP,DS_THI!F$4,0),"")</f>
        <v/>
      </c>
      <c r="G98" s="127" t="str">
        <f>IF(ISNA(VLOOKUP($A98,DSLOP,DS_THI!G$4,0))=FALSE,VLOOKUP($A98,DSLOP,DS_THI!G$4,0),"")</f>
        <v/>
      </c>
      <c r="H98" s="126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66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25" t="str">
        <f>IF(ISNA(VLOOKUP($A99,DSLOP,DS_THI!F$4,0))=FALSE,VLOOKUP($A99,DSLOP,DS_THI!F$4,0),"")</f>
        <v/>
      </c>
      <c r="G99" s="127" t="str">
        <f>IF(ISNA(VLOOKUP($A99,DSLOP,DS_THI!G$4,0))=FALSE,VLOOKUP($A99,DSLOP,DS_THI!G$4,0),"")</f>
        <v/>
      </c>
      <c r="H99" s="126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 t="str">
        <f t="shared" si="3"/>
        <v/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25" t="str">
        <f>IF(ISNA(VLOOKUP($A100,DSLOP,DS_THI!F$4,0))=FALSE,VLOOKUP($A100,DSLOP,DS_THI!F$4,0),"")</f>
        <v/>
      </c>
      <c r="G100" s="127" t="str">
        <f>IF(ISNA(VLOOKUP($A100,DSLOP,DS_THI!G$4,0))=FALSE,VLOOKUP($A100,DSLOP,DS_THI!G$4,0),"")</f>
        <v/>
      </c>
      <c r="H100" s="126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 t="str">
        <f t="shared" si="3"/>
        <v/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25" t="str">
        <f>IF(ISNA(VLOOKUP($A101,DSLOP,DS_THI!F$4,0))=FALSE,VLOOKUP($A101,DSLOP,DS_THI!F$4,0),"")</f>
        <v/>
      </c>
      <c r="G101" s="127" t="str">
        <f>IF(ISNA(VLOOKUP($A101,DSLOP,DS_THI!G$4,0))=FALSE,VLOOKUP($A101,DSLOP,DS_THI!G$4,0),"")</f>
        <v/>
      </c>
      <c r="H101" s="126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 t="str">
        <f t="shared" si="3"/>
        <v/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25" t="str">
        <f>IF(ISNA(VLOOKUP($A102,DSLOP,DS_THI!F$4,0))=FALSE,VLOOKUP($A102,DSLOP,DS_THI!F$4,0),"")</f>
        <v/>
      </c>
      <c r="G102" s="127" t="str">
        <f>IF(ISNA(VLOOKUP($A102,DSLOP,DS_THI!G$4,0))=FALSE,VLOOKUP($A102,DSLOP,DS_THI!G$4,0),"")</f>
        <v/>
      </c>
      <c r="H102" s="126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 t="str">
        <f t="shared" si="3"/>
        <v/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25" t="str">
        <f>IF(ISNA(VLOOKUP($A103,DSLOP,DS_THI!F$4,0))=FALSE,VLOOKUP($A103,DSLOP,DS_THI!F$4,0),"")</f>
        <v/>
      </c>
      <c r="G103" s="127" t="str">
        <f>IF(ISNA(VLOOKUP($A103,DSLOP,DS_THI!G$4,0))=FALSE,VLOOKUP($A103,DSLOP,DS_THI!G$4,0),"")</f>
        <v/>
      </c>
      <c r="H103" s="126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 t="str">
        <f t="shared" si="3"/>
        <v/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25" t="str">
        <f>IF(ISNA(VLOOKUP($A104,DSLOP,DS_THI!F$4,0))=FALSE,VLOOKUP($A104,DSLOP,DS_THI!F$4,0),"")</f>
        <v/>
      </c>
      <c r="G104" s="127" t="str">
        <f>IF(ISNA(VLOOKUP($A104,DSLOP,DS_THI!G$4,0))=FALSE,VLOOKUP($A104,DSLOP,DS_THI!G$4,0),"")</f>
        <v/>
      </c>
      <c r="H104" s="126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 t="str">
        <f t="shared" si="3"/>
        <v/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25" t="str">
        <f>IF(ISNA(VLOOKUP($A105,DSLOP,DS_THI!F$4,0))=FALSE,VLOOKUP($A105,DSLOP,DS_THI!F$4,0),"")</f>
        <v/>
      </c>
      <c r="G105" s="127" t="str">
        <f>IF(ISNA(VLOOKUP($A105,DSLOP,DS_THI!G$4,0))=FALSE,VLOOKUP($A105,DSLOP,DS_THI!G$4,0),"")</f>
        <v/>
      </c>
      <c r="H105" s="126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 t="str">
        <f t="shared" si="3"/>
        <v/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25" t="str">
        <f>IF(ISNA(VLOOKUP($A106,DSLOP,DS_THI!F$4,0))=FALSE,VLOOKUP($A106,DSLOP,DS_THI!F$4,0),"")</f>
        <v/>
      </c>
      <c r="G106" s="127" t="str">
        <f>IF(ISNA(VLOOKUP($A106,DSLOP,DS_THI!G$4,0))=FALSE,VLOOKUP($A106,DSLOP,DS_THI!G$4,0),"")</f>
        <v/>
      </c>
      <c r="H106" s="126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 t="str">
        <f t="shared" si="3"/>
        <v/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25" t="str">
        <f>IF(ISNA(VLOOKUP($A107,DSLOP,DS_THI!F$4,0))=FALSE,VLOOKUP($A107,DSLOP,DS_THI!F$4,0),"")</f>
        <v/>
      </c>
      <c r="G107" s="127" t="str">
        <f>IF(ISNA(VLOOKUP($A107,DSLOP,DS_THI!G$4,0))=FALSE,VLOOKUP($A107,DSLOP,DS_THI!G$4,0),"")</f>
        <v/>
      </c>
      <c r="H107" s="126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 t="str">
        <f>IF(ISNUMBER(N108),N108+1,IF(B108&lt;=$O$3,A107+1,""))</f>
        <v/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25" t="str">
        <f>IF(ISNA(VLOOKUP($A108,DSLOP,DS_THI!F$4,0))=FALSE,VLOOKUP($A108,DSLOP,DS_THI!F$4,0),"")</f>
        <v/>
      </c>
      <c r="G108" s="127" t="str">
        <f>IF(ISNA(VLOOKUP($A108,DSLOP,DS_THI!G$4,0))=FALSE,VLOOKUP($A108,DSLOP,DS_THI!G$4,0),"")</f>
        <v/>
      </c>
      <c r="H108" s="126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25" t="str">
        <f>IF(ISNA(VLOOKUP($A109,DSLOP,DS_THI!F$4,0))=FALSE,VLOOKUP($A109,DSLOP,DS_THI!F$4,0),"")</f>
        <v/>
      </c>
      <c r="G109" s="127" t="str">
        <f>IF(ISNA(VLOOKUP($A109,DSLOP,DS_THI!G$4,0))=FALSE,VLOOKUP($A109,DSLOP,DS_THI!G$4,0),"")</f>
        <v/>
      </c>
      <c r="H109" s="126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5" t="str">
        <f>DSSV!$A$4 &amp; " - Phòng : "&amp;O110&amp;" * "&amp;DSSV!$E$3</f>
        <v>Thời gian : 7h30 ngày 26/11/2017 - Phòng : 1003 * 254 Nguyễn Văn Linh</v>
      </c>
      <c r="C110" s="106"/>
      <c r="D110" s="107"/>
      <c r="E110" s="108"/>
      <c r="F110" s="108"/>
      <c r="G110" s="106"/>
      <c r="H110" s="106"/>
      <c r="I110" s="109"/>
      <c r="J110" s="106"/>
      <c r="K110" s="109"/>
      <c r="L110" s="106"/>
      <c r="M110" s="215" t="str">
        <f>"Lần thi : "&amp;DSSV!$R$4</f>
        <v>Lần thi : 1</v>
      </c>
      <c r="O110" s="110" t="str">
        <f>IF(ISERROR(FIND("-",SUBSTITUTE(Q110,O75&amp;"-","",1))),Q110,LEFT(SUBSTITUTE(Q110,O75&amp;"-","",1),FIND("-",SUBSTITUTE(Q110,O75&amp;"-","",1))-1))</f>
        <v>1003</v>
      </c>
      <c r="P110" s="111" t="s">
        <v>156</v>
      </c>
      <c r="Q110" s="111" t="str">
        <f>SUBSTITUTE(Q75,O75&amp;"-","",1)</f>
        <v>1003</v>
      </c>
    </row>
    <row r="111" spans="1:17" s="23" customFormat="1" ht="20.25" customHeight="1">
      <c r="A111" s="15" t="str">
        <f t="shared" si="5"/>
        <v/>
      </c>
      <c r="B111" s="359" t="s">
        <v>0</v>
      </c>
      <c r="C111" s="358" t="s">
        <v>250</v>
      </c>
      <c r="D111" s="354" t="s">
        <v>152</v>
      </c>
      <c r="E111" s="355"/>
      <c r="F111" s="358" t="s">
        <v>246</v>
      </c>
      <c r="G111" s="358" t="s">
        <v>249</v>
      </c>
      <c r="H111" s="358" t="s">
        <v>16</v>
      </c>
      <c r="I111" s="358" t="s">
        <v>24</v>
      </c>
      <c r="J111" s="358" t="s">
        <v>25</v>
      </c>
      <c r="K111" s="360" t="s">
        <v>39</v>
      </c>
      <c r="L111" s="361"/>
      <c r="M111" s="358" t="s">
        <v>18</v>
      </c>
    </row>
    <row r="112" spans="1:17" s="23" customFormat="1" ht="20.25" customHeight="1">
      <c r="A112" s="15" t="e">
        <f t="shared" si="5"/>
        <v>#VALUE!</v>
      </c>
      <c r="B112" s="359"/>
      <c r="C112" s="359"/>
      <c r="D112" s="356"/>
      <c r="E112" s="357"/>
      <c r="F112" s="359"/>
      <c r="G112" s="359"/>
      <c r="H112" s="359"/>
      <c r="I112" s="359"/>
      <c r="J112" s="359"/>
      <c r="K112" s="24" t="s">
        <v>17</v>
      </c>
      <c r="L112" s="24" t="s">
        <v>23</v>
      </c>
      <c r="M112" s="358"/>
    </row>
    <row r="113" spans="1:14" s="16" customFormat="1" ht="18.75" customHeight="1">
      <c r="A113" s="15">
        <f t="shared" si="5"/>
        <v>67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25" t="str">
        <f>IF(ISNA(VLOOKUP($A113,DSLOP,DS_THI!F$4,0))=FALSE,VLOOKUP($A113,DSLOP,DS_THI!F$4,0),"")</f>
        <v/>
      </c>
      <c r="G113" s="127" t="str">
        <f>IF(ISNA(VLOOKUP($A113,DSLOP,DS_THI!G$4,0))=FALSE,VLOOKUP($A113,DSLOP,DS_THI!G$4,0),"")</f>
        <v/>
      </c>
      <c r="H113" s="125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66</v>
      </c>
    </row>
    <row r="114" spans="1:14" s="16" customFormat="1" ht="18.75" customHeight="1">
      <c r="A114" s="15">
        <f t="shared" si="5"/>
        <v>68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25" t="str">
        <f>IF(ISNA(VLOOKUP($A114,DSLOP,DS_THI!F$4,0))=FALSE,VLOOKUP($A114,DSLOP,DS_THI!F$4,0),"")</f>
        <v/>
      </c>
      <c r="G114" s="127" t="str">
        <f>IF(ISNA(VLOOKUP($A114,DSLOP,DS_THI!G$4,0))=FALSE,VLOOKUP($A114,DSLOP,DS_THI!G$4,0),"")</f>
        <v/>
      </c>
      <c r="H114" s="126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69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25" t="str">
        <f>IF(ISNA(VLOOKUP($A115,DSLOP,DS_THI!F$4,0))=FALSE,VLOOKUP($A115,DSLOP,DS_THI!F$4,0),"")</f>
        <v/>
      </c>
      <c r="G115" s="127" t="str">
        <f>IF(ISNA(VLOOKUP($A115,DSLOP,DS_THI!G$4,0))=FALSE,VLOOKUP($A115,DSLOP,DS_THI!G$4,0),"")</f>
        <v/>
      </c>
      <c r="H115" s="126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70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25" t="str">
        <f>IF(ISNA(VLOOKUP($A116,DSLOP,DS_THI!F$4,0))=FALSE,VLOOKUP($A116,DSLOP,DS_THI!F$4,0),"")</f>
        <v/>
      </c>
      <c r="G116" s="127" t="str">
        <f>IF(ISNA(VLOOKUP($A116,DSLOP,DS_THI!G$4,0))=FALSE,VLOOKUP($A116,DSLOP,DS_THI!G$4,0),"")</f>
        <v/>
      </c>
      <c r="H116" s="126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71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25" t="str">
        <f>IF(ISNA(VLOOKUP($A117,DSLOP,DS_THI!F$4,0))=FALSE,VLOOKUP($A117,DSLOP,DS_THI!F$4,0),"")</f>
        <v/>
      </c>
      <c r="G117" s="127" t="str">
        <f>IF(ISNA(VLOOKUP($A117,DSLOP,DS_THI!G$4,0))=FALSE,VLOOKUP($A117,DSLOP,DS_THI!G$4,0),"")</f>
        <v/>
      </c>
      <c r="H117" s="126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72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25" t="str">
        <f>IF(ISNA(VLOOKUP($A118,DSLOP,DS_THI!F$4,0))=FALSE,VLOOKUP($A118,DSLOP,DS_THI!F$4,0),"")</f>
        <v/>
      </c>
      <c r="G118" s="127" t="str">
        <f>IF(ISNA(VLOOKUP($A118,DSLOP,DS_THI!G$4,0))=FALSE,VLOOKUP($A118,DSLOP,DS_THI!G$4,0),"")</f>
        <v/>
      </c>
      <c r="H118" s="126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73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25" t="str">
        <f>IF(ISNA(VLOOKUP($A119,DSLOP,DS_THI!F$4,0))=FALSE,VLOOKUP($A119,DSLOP,DS_THI!F$4,0),"")</f>
        <v/>
      </c>
      <c r="G119" s="127" t="str">
        <f>IF(ISNA(VLOOKUP($A119,DSLOP,DS_THI!G$4,0))=FALSE,VLOOKUP($A119,DSLOP,DS_THI!G$4,0),"")</f>
        <v/>
      </c>
      <c r="H119" s="126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74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25" t="str">
        <f>IF(ISNA(VLOOKUP($A120,DSLOP,DS_THI!F$4,0))=FALSE,VLOOKUP($A120,DSLOP,DS_THI!F$4,0),"")</f>
        <v/>
      </c>
      <c r="G120" s="127" t="str">
        <f>IF(ISNA(VLOOKUP($A120,DSLOP,DS_THI!G$4,0))=FALSE,VLOOKUP($A120,DSLOP,DS_THI!G$4,0),"")</f>
        <v/>
      </c>
      <c r="H120" s="126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75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25" t="str">
        <f>IF(ISNA(VLOOKUP($A121,DSLOP,DS_THI!F$4,0))=FALSE,VLOOKUP($A121,DSLOP,DS_THI!F$4,0),"")</f>
        <v/>
      </c>
      <c r="G121" s="127" t="str">
        <f>IF(ISNA(VLOOKUP($A121,DSLOP,DS_THI!G$4,0))=FALSE,VLOOKUP($A121,DSLOP,DS_THI!G$4,0),"")</f>
        <v/>
      </c>
      <c r="H121" s="126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76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25" t="str">
        <f>IF(ISNA(VLOOKUP($A122,DSLOP,DS_THI!F$4,0))=FALSE,VLOOKUP($A122,DSLOP,DS_THI!F$4,0),"")</f>
        <v/>
      </c>
      <c r="G122" s="127" t="str">
        <f>IF(ISNA(VLOOKUP($A122,DSLOP,DS_THI!G$4,0))=FALSE,VLOOKUP($A122,DSLOP,DS_THI!G$4,0),"")</f>
        <v/>
      </c>
      <c r="H122" s="126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77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25" t="str">
        <f>IF(ISNA(VLOOKUP($A123,DSLOP,DS_THI!F$4,0))=FALSE,VLOOKUP($A123,DSLOP,DS_THI!F$4,0),"")</f>
        <v/>
      </c>
      <c r="G123" s="127" t="str">
        <f>IF(ISNA(VLOOKUP($A123,DSLOP,DS_THI!G$4,0))=FALSE,VLOOKUP($A123,DSLOP,DS_THI!G$4,0),"")</f>
        <v/>
      </c>
      <c r="H123" s="126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78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25" t="str">
        <f>IF(ISNA(VLOOKUP($A124,DSLOP,DS_THI!F$4,0))=FALSE,VLOOKUP($A124,DSLOP,DS_THI!F$4,0),"")</f>
        <v/>
      </c>
      <c r="G124" s="127" t="str">
        <f>IF(ISNA(VLOOKUP($A124,DSLOP,DS_THI!G$4,0))=FALSE,VLOOKUP($A124,DSLOP,DS_THI!G$4,0),"")</f>
        <v/>
      </c>
      <c r="H124" s="126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79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25" t="str">
        <f>IF(ISNA(VLOOKUP($A125,DSLOP,DS_THI!F$4,0))=FALSE,VLOOKUP($A125,DSLOP,DS_THI!F$4,0),"")</f>
        <v/>
      </c>
      <c r="G125" s="127" t="str">
        <f>IF(ISNA(VLOOKUP($A125,DSLOP,DS_THI!G$4,0))=FALSE,VLOOKUP($A125,DSLOP,DS_THI!G$4,0),"")</f>
        <v/>
      </c>
      <c r="H125" s="126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80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25" t="str">
        <f>IF(ISNA(VLOOKUP($A126,DSLOP,DS_THI!F$4,0))=FALSE,VLOOKUP($A126,DSLOP,DS_THI!F$4,0),"")</f>
        <v/>
      </c>
      <c r="G126" s="127" t="str">
        <f>IF(ISNA(VLOOKUP($A126,DSLOP,DS_THI!G$4,0))=FALSE,VLOOKUP($A126,DSLOP,DS_THI!G$4,0),"")</f>
        <v/>
      </c>
      <c r="H126" s="126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81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25" t="str">
        <f>IF(ISNA(VLOOKUP($A127,DSLOP,DS_THI!F$4,0))=FALSE,VLOOKUP($A127,DSLOP,DS_THI!F$4,0),"")</f>
        <v/>
      </c>
      <c r="G127" s="127" t="str">
        <f>IF(ISNA(VLOOKUP($A127,DSLOP,DS_THI!G$4,0))=FALSE,VLOOKUP($A127,DSLOP,DS_THI!G$4,0),"")</f>
        <v/>
      </c>
      <c r="H127" s="126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82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25" t="str">
        <f>IF(ISNA(VLOOKUP($A128,DSLOP,DS_THI!F$4,0))=FALSE,VLOOKUP($A128,DSLOP,DS_THI!F$4,0),"")</f>
        <v/>
      </c>
      <c r="G128" s="127" t="str">
        <f>IF(ISNA(VLOOKUP($A128,DSLOP,DS_THI!G$4,0))=FALSE,VLOOKUP($A128,DSLOP,DS_THI!G$4,0),"")</f>
        <v/>
      </c>
      <c r="H128" s="126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83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25" t="str">
        <f>IF(ISNA(VLOOKUP($A129,DSLOP,DS_THI!F$4,0))=FALSE,VLOOKUP($A129,DSLOP,DS_THI!F$4,0),"")</f>
        <v/>
      </c>
      <c r="G129" s="127" t="str">
        <f>IF(ISNA(VLOOKUP($A129,DSLOP,DS_THI!G$4,0))=FALSE,VLOOKUP($A129,DSLOP,DS_THI!G$4,0),"")</f>
        <v/>
      </c>
      <c r="H129" s="126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84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25" t="str">
        <f>IF(ISNA(VLOOKUP($A130,DSLOP,DS_THI!F$4,0))=FALSE,VLOOKUP($A130,DSLOP,DS_THI!F$4,0),"")</f>
        <v/>
      </c>
      <c r="G130" s="127" t="str">
        <f>IF(ISNA(VLOOKUP($A130,DSLOP,DS_THI!G$4,0))=FALSE,VLOOKUP($A130,DSLOP,DS_THI!G$4,0),"")</f>
        <v/>
      </c>
      <c r="H130" s="126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85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25" t="str">
        <f>IF(ISNA(VLOOKUP($A131,DSLOP,DS_THI!F$4,0))=FALSE,VLOOKUP($A131,DSLOP,DS_THI!F$4,0),"")</f>
        <v/>
      </c>
      <c r="G131" s="127" t="str">
        <f>IF(ISNA(VLOOKUP($A131,DSLOP,DS_THI!G$4,0))=FALSE,VLOOKUP($A131,DSLOP,DS_THI!G$4,0),"")</f>
        <v/>
      </c>
      <c r="H131" s="126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86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25" t="str">
        <f>IF(ISNA(VLOOKUP($A132,DSLOP,DS_THI!F$4,0))=FALSE,VLOOKUP($A132,DSLOP,DS_THI!F$4,0),"")</f>
        <v/>
      </c>
      <c r="G132" s="127" t="str">
        <f>IF(ISNA(VLOOKUP($A132,DSLOP,DS_THI!G$4,0))=FALSE,VLOOKUP($A132,DSLOP,DS_THI!G$4,0),"")</f>
        <v/>
      </c>
      <c r="H132" s="126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87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25" t="str">
        <f>IF(ISNA(VLOOKUP($A133,DSLOP,DS_THI!F$4,0))=FALSE,VLOOKUP($A133,DSLOP,DS_THI!F$4,0),"")</f>
        <v/>
      </c>
      <c r="G133" s="127" t="str">
        <f>IF(ISNA(VLOOKUP($A133,DSLOP,DS_THI!G$4,0))=FALSE,VLOOKUP($A133,DSLOP,DS_THI!G$4,0),"")</f>
        <v/>
      </c>
      <c r="H133" s="126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88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25" t="str">
        <f>IF(ISNA(VLOOKUP($A134,DSLOP,DS_THI!F$4,0))=FALSE,VLOOKUP($A134,DSLOP,DS_THI!F$4,0),"")</f>
        <v/>
      </c>
      <c r="G134" s="127" t="str">
        <f>IF(ISNA(VLOOKUP($A134,DSLOP,DS_THI!G$4,0))=FALSE,VLOOKUP($A134,DSLOP,DS_THI!G$4,0),"")</f>
        <v/>
      </c>
      <c r="H134" s="126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 t="str">
        <f t="shared" si="5"/>
        <v/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25" t="str">
        <f>IF(ISNA(VLOOKUP($A135,DSLOP,DS_THI!F$4,0))=FALSE,VLOOKUP($A135,DSLOP,DS_THI!F$4,0),"")</f>
        <v/>
      </c>
      <c r="G135" s="127" t="str">
        <f>IF(ISNA(VLOOKUP($A135,DSLOP,DS_THI!G$4,0))=FALSE,VLOOKUP($A135,DSLOP,DS_THI!G$4,0),"")</f>
        <v/>
      </c>
      <c r="H135" s="126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 t="str">
        <f t="shared" si="5"/>
        <v/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25" t="str">
        <f>IF(ISNA(VLOOKUP($A136,DSLOP,DS_THI!F$4,0))=FALSE,VLOOKUP($A136,DSLOP,DS_THI!F$4,0),"")</f>
        <v/>
      </c>
      <c r="G136" s="127" t="str">
        <f>IF(ISNA(VLOOKUP($A136,DSLOP,DS_THI!G$4,0))=FALSE,VLOOKUP($A136,DSLOP,DS_THI!G$4,0),"")</f>
        <v/>
      </c>
      <c r="H136" s="126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 t="str">
        <f t="shared" si="5"/>
        <v/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25" t="str">
        <f>IF(ISNA(VLOOKUP($A137,DSLOP,DS_THI!F$4,0))=FALSE,VLOOKUP($A137,DSLOP,DS_THI!F$4,0),"")</f>
        <v/>
      </c>
      <c r="G137" s="127" t="str">
        <f>IF(ISNA(VLOOKUP($A137,DSLOP,DS_THI!G$4,0))=FALSE,VLOOKUP($A137,DSLOP,DS_THI!G$4,0),"")</f>
        <v/>
      </c>
      <c r="H137" s="126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 t="str">
        <f t="shared" si="5"/>
        <v/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25" t="str">
        <f>IF(ISNA(VLOOKUP($A138,DSLOP,DS_THI!F$4,0))=FALSE,VLOOKUP($A138,DSLOP,DS_THI!F$4,0),"")</f>
        <v/>
      </c>
      <c r="G138" s="127" t="str">
        <f>IF(ISNA(VLOOKUP($A138,DSLOP,DS_THI!G$4,0))=FALSE,VLOOKUP($A138,DSLOP,DS_THI!G$4,0),"")</f>
        <v/>
      </c>
      <c r="H138" s="126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 t="str">
        <f t="shared" si="5"/>
        <v/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25" t="str">
        <f>IF(ISNA(VLOOKUP($A139,DSLOP,DS_THI!F$4,0))=FALSE,VLOOKUP($A139,DSLOP,DS_THI!F$4,0),"")</f>
        <v/>
      </c>
      <c r="G139" s="127" t="str">
        <f>IF(ISNA(VLOOKUP($A139,DSLOP,DS_THI!G$4,0))=FALSE,VLOOKUP($A139,DSLOP,DS_THI!G$4,0),"")</f>
        <v/>
      </c>
      <c r="H139" s="126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 t="str">
        <f t="shared" si="5"/>
        <v/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25" t="str">
        <f>IF(ISNA(VLOOKUP($A140,DSLOP,DS_THI!F$4,0))=FALSE,VLOOKUP($A140,DSLOP,DS_THI!F$4,0),"")</f>
        <v/>
      </c>
      <c r="G140" s="127" t="str">
        <f>IF(ISNA(VLOOKUP($A140,DSLOP,DS_THI!G$4,0))=FALSE,VLOOKUP($A140,DSLOP,DS_THI!G$4,0),"")</f>
        <v/>
      </c>
      <c r="H140" s="126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 t="str">
        <f t="shared" si="5"/>
        <v/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25" t="str">
        <f>IF(ISNA(VLOOKUP($A141,DSLOP,DS_THI!F$4,0))=FALSE,VLOOKUP($A141,DSLOP,DS_THI!F$4,0),"")</f>
        <v/>
      </c>
      <c r="G141" s="127" t="str">
        <f>IF(ISNA(VLOOKUP($A141,DSLOP,DS_THI!G$4,0))=FALSE,VLOOKUP($A141,DSLOP,DS_THI!G$4,0),"")</f>
        <v/>
      </c>
      <c r="H141" s="126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 t="str">
        <f t="shared" si="5"/>
        <v/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25" t="str">
        <f>IF(ISNA(VLOOKUP($A142,DSLOP,DS_THI!F$4,0))=FALSE,VLOOKUP($A142,DSLOP,DS_THI!F$4,0),"")</f>
        <v/>
      </c>
      <c r="G142" s="127" t="str">
        <f>IF(ISNA(VLOOKUP($A142,DSLOP,DS_THI!G$4,0))=FALSE,VLOOKUP($A142,DSLOP,DS_THI!G$4,0),"")</f>
        <v/>
      </c>
      <c r="H142" s="126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 t="str">
        <f>IF(ISNUMBER(N143),N143+1,IF(B143&lt;=$O$3,A142+1,""))</f>
        <v/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25" t="str">
        <f>IF(ISNA(VLOOKUP($A143,DSLOP,DS_THI!F$4,0))=FALSE,VLOOKUP($A143,DSLOP,DS_THI!F$4,0),"")</f>
        <v/>
      </c>
      <c r="G143" s="127" t="str">
        <f>IF(ISNA(VLOOKUP($A143,DSLOP,DS_THI!G$4,0))=FALSE,VLOOKUP($A143,DSLOP,DS_THI!G$4,0),"")</f>
        <v/>
      </c>
      <c r="H143" s="126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25" t="str">
        <f>IF(ISNA(VLOOKUP($A144,DSLOP,DS_THI!F$4,0))=FALSE,VLOOKUP($A144,DSLOP,DS_THI!F$4,0),"")</f>
        <v/>
      </c>
      <c r="G144" s="127" t="str">
        <f>IF(ISNA(VLOOKUP($A144,DSLOP,DS_THI!G$4,0))=FALSE,VLOOKUP($A144,DSLOP,DS_THI!G$4,0),"")</f>
        <v/>
      </c>
      <c r="H144" s="126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5" t="str">
        <f>DSSV!$A$4 &amp; " - Phòng : "&amp;O145&amp;" * "&amp;DSSV!$E$3</f>
        <v>Thời gian : 7h30 ngày 26/11/2017 - Phòng : 1003 * 254 Nguyễn Văn Linh</v>
      </c>
      <c r="C145" s="106"/>
      <c r="D145" s="107"/>
      <c r="E145" s="108"/>
      <c r="F145" s="108"/>
      <c r="G145" s="106"/>
      <c r="H145" s="106"/>
      <c r="I145" s="109"/>
      <c r="J145" s="106"/>
      <c r="K145" s="109"/>
      <c r="L145" s="106"/>
      <c r="M145" s="215" t="str">
        <f>"Lần thi : "&amp;DSSV!$R$4</f>
        <v>Lần thi : 1</v>
      </c>
      <c r="O145" s="110" t="str">
        <f>IF(ISERROR(FIND("-",SUBSTITUTE(Q145,O110&amp;"-","",1))),Q145,LEFT(SUBSTITUTE(Q145,O110&amp;"-","",1),FIND("-",SUBSTITUTE(Q145,O110&amp;"-","",1))-1))</f>
        <v>1003</v>
      </c>
      <c r="P145" s="111" t="s">
        <v>156</v>
      </c>
      <c r="Q145" s="111" t="str">
        <f>SUBSTITUTE(Q110,O110&amp;"-","",1)</f>
        <v>1003</v>
      </c>
    </row>
    <row r="146" spans="1:17" s="23" customFormat="1" ht="20.25" customHeight="1">
      <c r="A146" s="15" t="str">
        <f t="shared" si="7"/>
        <v/>
      </c>
      <c r="B146" s="359" t="s">
        <v>0</v>
      </c>
      <c r="C146" s="358" t="s">
        <v>250</v>
      </c>
      <c r="D146" s="354" t="s">
        <v>152</v>
      </c>
      <c r="E146" s="355"/>
      <c r="F146" s="358" t="s">
        <v>246</v>
      </c>
      <c r="G146" s="358" t="s">
        <v>249</v>
      </c>
      <c r="H146" s="358" t="s">
        <v>16</v>
      </c>
      <c r="I146" s="358" t="s">
        <v>24</v>
      </c>
      <c r="J146" s="358" t="s">
        <v>25</v>
      </c>
      <c r="K146" s="360" t="s">
        <v>39</v>
      </c>
      <c r="L146" s="361"/>
      <c r="M146" s="358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59"/>
      <c r="C147" s="359"/>
      <c r="D147" s="356"/>
      <c r="E147" s="357"/>
      <c r="F147" s="359"/>
      <c r="G147" s="359"/>
      <c r="H147" s="359"/>
      <c r="I147" s="359"/>
      <c r="J147" s="359"/>
      <c r="K147" s="24" t="s">
        <v>17</v>
      </c>
      <c r="L147" s="24" t="s">
        <v>23</v>
      </c>
      <c r="M147" s="358"/>
    </row>
    <row r="148" spans="1:17" s="16" customFormat="1" ht="18.75" customHeight="1">
      <c r="A148" s="15">
        <f t="shared" ref="A148:A179" si="8">IF(ISNUMBER(N148),N148+1,IF(B148&lt;=$O$3+5,A147+1,""))</f>
        <v>89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25" t="str">
        <f>IF(ISNA(VLOOKUP($A148,DSLOP,DS_THI!F$4,0))=FALSE,VLOOKUP($A148,DSLOP,DS_THI!F$4,0),"")</f>
        <v/>
      </c>
      <c r="G148" s="127" t="str">
        <f>IF(ISNA(VLOOKUP($A148,DSLOP,DS_THI!G$4,0))=FALSE,VLOOKUP($A148,DSLOP,DS_THI!G$4,0),"")</f>
        <v/>
      </c>
      <c r="H148" s="125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88</v>
      </c>
    </row>
    <row r="149" spans="1:17" s="16" customFormat="1" ht="18.75" customHeight="1">
      <c r="A149" s="15">
        <f t="shared" si="8"/>
        <v>90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25" t="str">
        <f>IF(ISNA(VLOOKUP($A149,DSLOP,DS_THI!F$4,0))=FALSE,VLOOKUP($A149,DSLOP,DS_THI!F$4,0),"")</f>
        <v/>
      </c>
      <c r="G149" s="127" t="str">
        <f>IF(ISNA(VLOOKUP($A149,DSLOP,DS_THI!G$4,0))=FALSE,VLOOKUP($A149,DSLOP,DS_THI!G$4,0),"")</f>
        <v/>
      </c>
      <c r="H149" s="126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91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25" t="str">
        <f>IF(ISNA(VLOOKUP($A150,DSLOP,DS_THI!F$4,0))=FALSE,VLOOKUP($A150,DSLOP,DS_THI!F$4,0),"")</f>
        <v/>
      </c>
      <c r="G150" s="127" t="str">
        <f>IF(ISNA(VLOOKUP($A150,DSLOP,DS_THI!G$4,0))=FALSE,VLOOKUP($A150,DSLOP,DS_THI!G$4,0),"")</f>
        <v/>
      </c>
      <c r="H150" s="126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92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25" t="str">
        <f>IF(ISNA(VLOOKUP($A151,DSLOP,DS_THI!F$4,0))=FALSE,VLOOKUP($A151,DSLOP,DS_THI!F$4,0),"")</f>
        <v/>
      </c>
      <c r="G151" s="127" t="str">
        <f>IF(ISNA(VLOOKUP($A151,DSLOP,DS_THI!G$4,0))=FALSE,VLOOKUP($A151,DSLOP,DS_THI!G$4,0),"")</f>
        <v/>
      </c>
      <c r="H151" s="126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93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25" t="str">
        <f>IF(ISNA(VLOOKUP($A152,DSLOP,DS_THI!F$4,0))=FALSE,VLOOKUP($A152,DSLOP,DS_THI!F$4,0),"")</f>
        <v/>
      </c>
      <c r="G152" s="127" t="str">
        <f>IF(ISNA(VLOOKUP($A152,DSLOP,DS_THI!G$4,0))=FALSE,VLOOKUP($A152,DSLOP,DS_THI!G$4,0),"")</f>
        <v/>
      </c>
      <c r="H152" s="126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94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25" t="str">
        <f>IF(ISNA(VLOOKUP($A153,DSLOP,DS_THI!F$4,0))=FALSE,VLOOKUP($A153,DSLOP,DS_THI!F$4,0),"")</f>
        <v/>
      </c>
      <c r="G153" s="127" t="str">
        <f>IF(ISNA(VLOOKUP($A153,DSLOP,DS_THI!G$4,0))=FALSE,VLOOKUP($A153,DSLOP,DS_THI!G$4,0),"")</f>
        <v/>
      </c>
      <c r="H153" s="126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95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25" t="str">
        <f>IF(ISNA(VLOOKUP($A154,DSLOP,DS_THI!F$4,0))=FALSE,VLOOKUP($A154,DSLOP,DS_THI!F$4,0),"")</f>
        <v/>
      </c>
      <c r="G154" s="127" t="str">
        <f>IF(ISNA(VLOOKUP($A154,DSLOP,DS_THI!G$4,0))=FALSE,VLOOKUP($A154,DSLOP,DS_THI!G$4,0),"")</f>
        <v/>
      </c>
      <c r="H154" s="126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96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25" t="str">
        <f>IF(ISNA(VLOOKUP($A155,DSLOP,DS_THI!F$4,0))=FALSE,VLOOKUP($A155,DSLOP,DS_THI!F$4,0),"")</f>
        <v/>
      </c>
      <c r="G155" s="127" t="str">
        <f>IF(ISNA(VLOOKUP($A155,DSLOP,DS_THI!G$4,0))=FALSE,VLOOKUP($A155,DSLOP,DS_THI!G$4,0),"")</f>
        <v/>
      </c>
      <c r="H155" s="126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97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25" t="str">
        <f>IF(ISNA(VLOOKUP($A156,DSLOP,DS_THI!F$4,0))=FALSE,VLOOKUP($A156,DSLOP,DS_THI!F$4,0),"")</f>
        <v/>
      </c>
      <c r="G156" s="127" t="str">
        <f>IF(ISNA(VLOOKUP($A156,DSLOP,DS_THI!G$4,0))=FALSE,VLOOKUP($A156,DSLOP,DS_THI!G$4,0),"")</f>
        <v/>
      </c>
      <c r="H156" s="126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98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25" t="str">
        <f>IF(ISNA(VLOOKUP($A157,DSLOP,DS_THI!F$4,0))=FALSE,VLOOKUP($A157,DSLOP,DS_THI!F$4,0),"")</f>
        <v/>
      </c>
      <c r="G157" s="127" t="str">
        <f>IF(ISNA(VLOOKUP($A157,DSLOP,DS_THI!G$4,0))=FALSE,VLOOKUP($A157,DSLOP,DS_THI!G$4,0),"")</f>
        <v/>
      </c>
      <c r="H157" s="126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99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25" t="str">
        <f>IF(ISNA(VLOOKUP($A158,DSLOP,DS_THI!F$4,0))=FALSE,VLOOKUP($A158,DSLOP,DS_THI!F$4,0),"")</f>
        <v/>
      </c>
      <c r="G158" s="127" t="str">
        <f>IF(ISNA(VLOOKUP($A158,DSLOP,DS_THI!G$4,0))=FALSE,VLOOKUP($A158,DSLOP,DS_THI!G$4,0),"")</f>
        <v/>
      </c>
      <c r="H158" s="126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100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25" t="str">
        <f>IF(ISNA(VLOOKUP($A159,DSLOP,DS_THI!F$4,0))=FALSE,VLOOKUP($A159,DSLOP,DS_THI!F$4,0),"")</f>
        <v/>
      </c>
      <c r="G159" s="127" t="str">
        <f>IF(ISNA(VLOOKUP($A159,DSLOP,DS_THI!G$4,0))=FALSE,VLOOKUP($A159,DSLOP,DS_THI!G$4,0),"")</f>
        <v/>
      </c>
      <c r="H159" s="126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101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25" t="str">
        <f>IF(ISNA(VLOOKUP($A160,DSLOP,DS_THI!F$4,0))=FALSE,VLOOKUP($A160,DSLOP,DS_THI!F$4,0),"")</f>
        <v/>
      </c>
      <c r="G160" s="127" t="str">
        <f>IF(ISNA(VLOOKUP($A160,DSLOP,DS_THI!G$4,0))=FALSE,VLOOKUP($A160,DSLOP,DS_THI!G$4,0),"")</f>
        <v/>
      </c>
      <c r="H160" s="126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102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25" t="str">
        <f>IF(ISNA(VLOOKUP($A161,DSLOP,DS_THI!F$4,0))=FALSE,VLOOKUP($A161,DSLOP,DS_THI!F$4,0),"")</f>
        <v/>
      </c>
      <c r="G161" s="127" t="str">
        <f>IF(ISNA(VLOOKUP($A161,DSLOP,DS_THI!G$4,0))=FALSE,VLOOKUP($A161,DSLOP,DS_THI!G$4,0),"")</f>
        <v/>
      </c>
      <c r="H161" s="126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103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25" t="str">
        <f>IF(ISNA(VLOOKUP($A162,DSLOP,DS_THI!F$4,0))=FALSE,VLOOKUP($A162,DSLOP,DS_THI!F$4,0),"")</f>
        <v/>
      </c>
      <c r="G162" s="127" t="str">
        <f>IF(ISNA(VLOOKUP($A162,DSLOP,DS_THI!G$4,0))=FALSE,VLOOKUP($A162,DSLOP,DS_THI!G$4,0),"")</f>
        <v/>
      </c>
      <c r="H162" s="126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104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25" t="str">
        <f>IF(ISNA(VLOOKUP($A163,DSLOP,DS_THI!F$4,0))=FALSE,VLOOKUP($A163,DSLOP,DS_THI!F$4,0),"")</f>
        <v/>
      </c>
      <c r="G163" s="127" t="str">
        <f>IF(ISNA(VLOOKUP($A163,DSLOP,DS_THI!G$4,0))=FALSE,VLOOKUP($A163,DSLOP,DS_THI!G$4,0),"")</f>
        <v/>
      </c>
      <c r="H163" s="126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105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25" t="str">
        <f>IF(ISNA(VLOOKUP($A164,DSLOP,DS_THI!F$4,0))=FALSE,VLOOKUP($A164,DSLOP,DS_THI!F$4,0),"")</f>
        <v/>
      </c>
      <c r="G164" s="127" t="str">
        <f>IF(ISNA(VLOOKUP($A164,DSLOP,DS_THI!G$4,0))=FALSE,VLOOKUP($A164,DSLOP,DS_THI!G$4,0),"")</f>
        <v/>
      </c>
      <c r="H164" s="126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106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25" t="str">
        <f>IF(ISNA(VLOOKUP($A165,DSLOP,DS_THI!F$4,0))=FALSE,VLOOKUP($A165,DSLOP,DS_THI!F$4,0),"")</f>
        <v/>
      </c>
      <c r="G165" s="127" t="str">
        <f>IF(ISNA(VLOOKUP($A165,DSLOP,DS_THI!G$4,0))=FALSE,VLOOKUP($A165,DSLOP,DS_THI!G$4,0),"")</f>
        <v/>
      </c>
      <c r="H165" s="126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107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25" t="str">
        <f>IF(ISNA(VLOOKUP($A166,DSLOP,DS_THI!F$4,0))=FALSE,VLOOKUP($A166,DSLOP,DS_THI!F$4,0),"")</f>
        <v/>
      </c>
      <c r="G166" s="127" t="str">
        <f>IF(ISNA(VLOOKUP($A166,DSLOP,DS_THI!G$4,0))=FALSE,VLOOKUP($A166,DSLOP,DS_THI!G$4,0),"")</f>
        <v/>
      </c>
      <c r="H166" s="126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108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25" t="str">
        <f>IF(ISNA(VLOOKUP($A167,DSLOP,DS_THI!F$4,0))=FALSE,VLOOKUP($A167,DSLOP,DS_THI!F$4,0),"")</f>
        <v/>
      </c>
      <c r="G167" s="127" t="str">
        <f>IF(ISNA(VLOOKUP($A167,DSLOP,DS_THI!G$4,0))=FALSE,VLOOKUP($A167,DSLOP,DS_THI!G$4,0),"")</f>
        <v/>
      </c>
      <c r="H167" s="126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109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25" t="str">
        <f>IF(ISNA(VLOOKUP($A168,DSLOP,DS_THI!F$4,0))=FALSE,VLOOKUP($A168,DSLOP,DS_THI!F$4,0),"")</f>
        <v/>
      </c>
      <c r="G168" s="127" t="str">
        <f>IF(ISNA(VLOOKUP($A168,DSLOP,DS_THI!G$4,0))=FALSE,VLOOKUP($A168,DSLOP,DS_THI!G$4,0),"")</f>
        <v/>
      </c>
      <c r="H168" s="126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110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25" t="str">
        <f>IF(ISNA(VLOOKUP($A169,DSLOP,DS_THI!F$4,0))=FALSE,VLOOKUP($A169,DSLOP,DS_THI!F$4,0),"")</f>
        <v/>
      </c>
      <c r="G169" s="127" t="str">
        <f>IF(ISNA(VLOOKUP($A169,DSLOP,DS_THI!G$4,0))=FALSE,VLOOKUP($A169,DSLOP,DS_THI!G$4,0),"")</f>
        <v/>
      </c>
      <c r="H169" s="126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111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25" t="str">
        <f>IF(ISNA(VLOOKUP($A170,DSLOP,DS_THI!F$4,0))=FALSE,VLOOKUP($A170,DSLOP,DS_THI!F$4,0),"")</f>
        <v/>
      </c>
      <c r="G170" s="127" t="str">
        <f>IF(ISNA(VLOOKUP($A170,DSLOP,DS_THI!G$4,0))=FALSE,VLOOKUP($A170,DSLOP,DS_THI!G$4,0),"")</f>
        <v/>
      </c>
      <c r="H170" s="126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112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25" t="str">
        <f>IF(ISNA(VLOOKUP($A171,DSLOP,DS_THI!F$4,0))=FALSE,VLOOKUP($A171,DSLOP,DS_THI!F$4,0),"")</f>
        <v/>
      </c>
      <c r="G171" s="127" t="str">
        <f>IF(ISNA(VLOOKUP($A171,DSLOP,DS_THI!G$4,0))=FALSE,VLOOKUP($A171,DSLOP,DS_THI!G$4,0),"")</f>
        <v/>
      </c>
      <c r="H171" s="126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113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25" t="str">
        <f>IF(ISNA(VLOOKUP($A172,DSLOP,DS_THI!F$4,0))=FALSE,VLOOKUP($A172,DSLOP,DS_THI!F$4,0),"")</f>
        <v/>
      </c>
      <c r="G172" s="127" t="str">
        <f>IF(ISNA(VLOOKUP($A172,DSLOP,DS_THI!G$4,0))=FALSE,VLOOKUP($A172,DSLOP,DS_THI!G$4,0),"")</f>
        <v/>
      </c>
      <c r="H172" s="126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114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25" t="str">
        <f>IF(ISNA(VLOOKUP($A173,DSLOP,DS_THI!F$4,0))=FALSE,VLOOKUP($A173,DSLOP,DS_THI!F$4,0),"")</f>
        <v/>
      </c>
      <c r="G173" s="127" t="str">
        <f>IF(ISNA(VLOOKUP($A173,DSLOP,DS_THI!G$4,0))=FALSE,VLOOKUP($A173,DSLOP,DS_THI!G$4,0),"")</f>
        <v/>
      </c>
      <c r="H173" s="126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115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25" t="str">
        <f>IF(ISNA(VLOOKUP($A174,DSLOP,DS_THI!F$4,0))=FALSE,VLOOKUP($A174,DSLOP,DS_THI!F$4,0),"")</f>
        <v/>
      </c>
      <c r="G174" s="127" t="str">
        <f>IF(ISNA(VLOOKUP($A174,DSLOP,DS_THI!G$4,0))=FALSE,VLOOKUP($A174,DSLOP,DS_THI!G$4,0),"")</f>
        <v/>
      </c>
      <c r="H174" s="126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 t="str">
        <f t="shared" si="8"/>
        <v/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25" t="str">
        <f>IF(ISNA(VLOOKUP($A175,DSLOP,DS_THI!F$4,0))=FALSE,VLOOKUP($A175,DSLOP,DS_THI!F$4,0),"")</f>
        <v/>
      </c>
      <c r="G175" s="127" t="str">
        <f>IF(ISNA(VLOOKUP($A175,DSLOP,DS_THI!G$4,0))=FALSE,VLOOKUP($A175,DSLOP,DS_THI!G$4,0),"")</f>
        <v/>
      </c>
      <c r="H175" s="126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 t="str">
        <f t="shared" si="8"/>
        <v/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25" t="str">
        <f>IF(ISNA(VLOOKUP($A176,DSLOP,DS_THI!F$4,0))=FALSE,VLOOKUP($A176,DSLOP,DS_THI!F$4,0),"")</f>
        <v/>
      </c>
      <c r="G176" s="127" t="str">
        <f>IF(ISNA(VLOOKUP($A176,DSLOP,DS_THI!G$4,0))=FALSE,VLOOKUP($A176,DSLOP,DS_THI!G$4,0),"")</f>
        <v/>
      </c>
      <c r="H176" s="126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 t="str">
        <f t="shared" si="8"/>
        <v/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25" t="str">
        <f>IF(ISNA(VLOOKUP($A177,DSLOP,DS_THI!F$4,0))=FALSE,VLOOKUP($A177,DSLOP,DS_THI!F$4,0),"")</f>
        <v/>
      </c>
      <c r="G177" s="127" t="str">
        <f>IF(ISNA(VLOOKUP($A177,DSLOP,DS_THI!G$4,0))=FALSE,VLOOKUP($A177,DSLOP,DS_THI!G$4,0),"")</f>
        <v/>
      </c>
      <c r="H177" s="126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 t="str">
        <f t="shared" si="8"/>
        <v/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25" t="str">
        <f>IF(ISNA(VLOOKUP($A178,DSLOP,DS_THI!F$4,0))=FALSE,VLOOKUP($A178,DSLOP,DS_THI!F$4,0),"")</f>
        <v/>
      </c>
      <c r="G178" s="127" t="str">
        <f>IF(ISNA(VLOOKUP($A178,DSLOP,DS_THI!G$4,0))=FALSE,VLOOKUP($A178,DSLOP,DS_THI!G$4,0),"")</f>
        <v/>
      </c>
      <c r="H178" s="126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 t="str">
        <f t="shared" si="8"/>
        <v/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25" t="str">
        <f>IF(ISNA(VLOOKUP($A179,DSLOP,DS_THI!F$4,0))=FALSE,VLOOKUP($A179,DSLOP,DS_THI!F$4,0),"")</f>
        <v/>
      </c>
      <c r="G179" s="127" t="str">
        <f>IF(ISNA(VLOOKUP($A179,DSLOP,DS_THI!G$4,0))=FALSE,VLOOKUP($A179,DSLOP,DS_THI!G$4,0),"")</f>
        <v/>
      </c>
      <c r="H179" s="126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39 C8:F39 C43:E74 M43:M74 H8:H39">
    <cfRule type="cellIs" dxfId="17" priority="66" stopIfTrue="1" operator="equal">
      <formula>0</formula>
    </cfRule>
  </conditionalFormatting>
  <conditionalFormatting sqref="K42:L42">
    <cfRule type="cellIs" dxfId="16" priority="32" stopIfTrue="1" operator="equal">
      <formula>0</formula>
    </cfRule>
  </conditionalFormatting>
  <conditionalFormatting sqref="G8:G39">
    <cfRule type="cellIs" dxfId="15" priority="21" stopIfTrue="1" operator="equal">
      <formula>0</formula>
    </cfRule>
  </conditionalFormatting>
  <conditionalFormatting sqref="F43:F74 H43:H74">
    <cfRule type="cellIs" dxfId="14" priority="15" stopIfTrue="1" operator="equal">
      <formula>0</formula>
    </cfRule>
  </conditionalFormatting>
  <conditionalFormatting sqref="G43:G74">
    <cfRule type="cellIs" dxfId="13" priority="13" stopIfTrue="1" operator="equal">
      <formula>0</formula>
    </cfRule>
  </conditionalFormatting>
  <conditionalFormatting sqref="C78:E109 M78:M109">
    <cfRule type="cellIs" dxfId="12" priority="12" stopIfTrue="1" operator="equal">
      <formula>0</formula>
    </cfRule>
  </conditionalFormatting>
  <conditionalFormatting sqref="K77:L77">
    <cfRule type="cellIs" dxfId="11" priority="11" stopIfTrue="1" operator="equal">
      <formula>0</formula>
    </cfRule>
  </conditionalFormatting>
  <conditionalFormatting sqref="F78:F109 H78:H109">
    <cfRule type="cellIs" dxfId="10" priority="10" stopIfTrue="1" operator="equal">
      <formula>0</formula>
    </cfRule>
  </conditionalFormatting>
  <conditionalFormatting sqref="G78:G109">
    <cfRule type="cellIs" dxfId="9" priority="9" stopIfTrue="1" operator="equal">
      <formula>0</formula>
    </cfRule>
  </conditionalFormatting>
  <conditionalFormatting sqref="C113:E144 M113:M144">
    <cfRule type="cellIs" dxfId="8" priority="8" stopIfTrue="1" operator="equal">
      <formula>0</formula>
    </cfRule>
  </conditionalFormatting>
  <conditionalFormatting sqref="K112:L112">
    <cfRule type="cellIs" dxfId="7" priority="7" stopIfTrue="1" operator="equal">
      <formula>0</formula>
    </cfRule>
  </conditionalFormatting>
  <conditionalFormatting sqref="F113:F144 H113:H144">
    <cfRule type="cellIs" dxfId="6" priority="6" stopIfTrue="1" operator="equal">
      <formula>0</formula>
    </cfRule>
  </conditionalFormatting>
  <conditionalFormatting sqref="G113:G144">
    <cfRule type="cellIs" dxfId="5" priority="5" stopIfTrue="1" operator="equal">
      <formula>0</formula>
    </cfRule>
  </conditionalFormatting>
  <conditionalFormatting sqref="C148:E179 M148:M179">
    <cfRule type="cellIs" dxfId="4" priority="4" stopIfTrue="1" operator="equal">
      <formula>0</formula>
    </cfRule>
  </conditionalFormatting>
  <conditionalFormatting sqref="K147:L147">
    <cfRule type="cellIs" dxfId="3" priority="3" stopIfTrue="1" operator="equal">
      <formula>0</formula>
    </cfRule>
  </conditionalFormatting>
  <conditionalFormatting sqref="F148:F179 H148:H179">
    <cfRule type="cellIs" dxfId="2" priority="2" stopIfTrue="1" operator="equal">
      <formula>0</formula>
    </cfRule>
  </conditionalFormatting>
  <conditionalFormatting sqref="G148:G179">
    <cfRule type="cellIs" dxfId="1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Hồng Giang</oddFooter>
  </headerFooter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F14" sqref="F14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64" t="s">
        <v>35</v>
      </c>
      <c r="C1" s="364"/>
      <c r="D1" s="364"/>
      <c r="E1" s="364" t="s">
        <v>245</v>
      </c>
      <c r="F1" s="364"/>
      <c r="G1" s="364"/>
      <c r="H1" s="364"/>
    </row>
    <row r="2" spans="1:8" s="22" customFormat="1" ht="15">
      <c r="B2" s="364" t="s">
        <v>22</v>
      </c>
      <c r="C2" s="364"/>
      <c r="D2" s="364"/>
      <c r="E2" s="277" t="str">
        <f>DSSV!G2&amp; " - " &amp; DSSV!R1</f>
        <v>TIẾNG ANH 1 (NGHE ĐỌC VIẾT - VẤN ĐÁP) - K15MCE</v>
      </c>
      <c r="F2" s="277"/>
      <c r="G2" s="277"/>
      <c r="H2" s="277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 : 7h30 ngày 26/11/2017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65" t="s">
        <v>0</v>
      </c>
      <c r="B6" s="359" t="s">
        <v>0</v>
      </c>
      <c r="C6" s="358" t="s">
        <v>250</v>
      </c>
      <c r="D6" s="354" t="s">
        <v>152</v>
      </c>
      <c r="E6" s="355"/>
      <c r="F6" s="359" t="s">
        <v>16</v>
      </c>
      <c r="G6" s="358" t="s">
        <v>40</v>
      </c>
      <c r="H6" s="358" t="s">
        <v>18</v>
      </c>
    </row>
    <row r="7" spans="1:8" s="23" customFormat="1" ht="15" customHeight="1">
      <c r="A7" s="365"/>
      <c r="B7" s="359"/>
      <c r="C7" s="359"/>
      <c r="D7" s="356"/>
      <c r="E7" s="357"/>
      <c r="F7" s="359"/>
      <c r="G7" s="359"/>
      <c r="H7" s="358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2231610431</v>
      </c>
      <c r="D8" s="82" t="str">
        <f>IF(ISNA(VLOOKUP($A8,DSLOP,DS_THI!D$4,0))=FALSE,VLOOKUP($A8,DSLOP,DS_THI!D$4,0),"")</f>
        <v>Nguyễn Thế</v>
      </c>
      <c r="E8" s="83" t="str">
        <f>IF(ISNA(VLOOKUP($A8,DSLOP,DS_THI!E$4,0))=FALSE,VLOOKUP($A8,DSLOP,DS_THI!E$4,0),"")</f>
        <v>Anh</v>
      </c>
      <c r="F8" s="28" t="str">
        <f>IF(ISNA(VLOOKUP($A8,DSLOP,IN_DTK!G$5,0))=FALSE,VLOOKUP($A8,DSLOP,IN_DTK!G$5,0),"")</f>
        <v>K15MCE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2231610432</v>
      </c>
      <c r="D9" s="26" t="str">
        <f>IF(ISNA(VLOOKUP($A9,DSLOP,DS_THI!D$4,0))=FALSE,VLOOKUP($A9,DSLOP,DS_THI!D$4,0),"")</f>
        <v>Võ Hữu</v>
      </c>
      <c r="E9" s="27" t="str">
        <f>IF(ISNA(VLOOKUP($A9,DSLOP,DS_THI!E$4,0))=FALSE,VLOOKUP($A9,DSLOP,DS_THI!E$4,0),"")</f>
        <v>Dũng</v>
      </c>
      <c r="F9" s="28" t="str">
        <f>IF(ISNA(VLOOKUP($A9,DSLOP,IN_DTK!G$5,0))=FALSE,VLOOKUP($A9,DSLOP,IN_DTK!G$5,0),"")</f>
        <v>K15MCE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2231610433</v>
      </c>
      <c r="D10" s="26" t="str">
        <f>IF(ISNA(VLOOKUP($A10,DSLOP,DS_THI!D$4,0))=FALSE,VLOOKUP($A10,DSLOP,DS_THI!D$4,0),"")</f>
        <v>Lê Hoàng</v>
      </c>
      <c r="E10" s="27" t="str">
        <f>IF(ISNA(VLOOKUP($A10,DSLOP,DS_THI!E$4,0))=FALSE,VLOOKUP($A10,DSLOP,DS_THI!E$4,0),"")</f>
        <v>Đạt</v>
      </c>
      <c r="F10" s="28" t="str">
        <f>IF(ISNA(VLOOKUP($A10,DSLOP,IN_DTK!G$5,0))=FALSE,VLOOKUP($A10,DSLOP,IN_DTK!G$5,0),"")</f>
        <v>K15MCE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2231610434</v>
      </c>
      <c r="D11" s="26" t="str">
        <f>IF(ISNA(VLOOKUP($A11,DSLOP,DS_THI!D$4,0))=FALSE,VLOOKUP($A11,DSLOP,DS_THI!D$4,0),"")</f>
        <v>Võ Quốc</v>
      </c>
      <c r="E11" s="27" t="str">
        <f>IF(ISNA(VLOOKUP($A11,DSLOP,DS_THI!E$4,0))=FALSE,VLOOKUP($A11,DSLOP,DS_THI!E$4,0),"")</f>
        <v>Nam</v>
      </c>
      <c r="F11" s="28" t="str">
        <f>IF(ISNA(VLOOKUP($A11,DSLOP,IN_DTK!G$5,0))=FALSE,VLOOKUP($A11,DSLOP,IN_DTK!G$5,0),"")</f>
        <v>K15MCE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2231610435</v>
      </c>
      <c r="D12" s="26" t="str">
        <f>IF(ISNA(VLOOKUP($A12,DSLOP,DS_THI!D$4,0))=FALSE,VLOOKUP($A12,DSLOP,DS_THI!D$4,0),"")</f>
        <v>Lê Đức</v>
      </c>
      <c r="E12" s="27" t="str">
        <f>IF(ISNA(VLOOKUP($A12,DSLOP,DS_THI!E$4,0))=FALSE,VLOOKUP($A12,DSLOP,DS_THI!E$4,0),"")</f>
        <v>Ngọ</v>
      </c>
      <c r="F12" s="28" t="str">
        <f>IF(ISNA(VLOOKUP($A12,DSLOP,IN_DTK!G$5,0))=FALSE,VLOOKUP($A12,DSLOP,IN_DTK!G$5,0),"")</f>
        <v>K15MCE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2231610436</v>
      </c>
      <c r="D13" s="26" t="str">
        <f>IF(ISNA(VLOOKUP($A13,DSLOP,DS_THI!D$4,0))=FALSE,VLOOKUP($A13,DSLOP,DS_THI!D$4,0),"")</f>
        <v>Lê Nhật</v>
      </c>
      <c r="E13" s="27" t="str">
        <f>IF(ISNA(VLOOKUP($A13,DSLOP,DS_THI!E$4,0))=FALSE,VLOOKUP($A13,DSLOP,DS_THI!E$4,0),"")</f>
        <v>Tân</v>
      </c>
      <c r="F13" s="28" t="str">
        <f>IF(ISNA(VLOOKUP($A13,DSLOP,IN_DTK!G$5,0))=FALSE,VLOOKUP($A13,DSLOP,IN_DTK!G$5,0),"")</f>
        <v>K15MCE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2231610437</v>
      </c>
      <c r="D14" s="26" t="str">
        <f>IF(ISNA(VLOOKUP($A14,DSLOP,DS_THI!D$4,0))=FALSE,VLOOKUP($A14,DSLOP,DS_THI!D$4,0),"")</f>
        <v>Nguyễn Hồng</v>
      </c>
      <c r="E14" s="27" t="str">
        <f>IF(ISNA(VLOOKUP($A14,DSLOP,DS_THI!E$4,0))=FALSE,VLOOKUP($A14,DSLOP,DS_THI!E$4,0),"")</f>
        <v>Thanh</v>
      </c>
      <c r="F14" s="28" t="str">
        <f>IF(ISNA(VLOOKUP($A14,DSLOP,IN_DTK!G$5,0))=FALSE,VLOOKUP($A14,DSLOP,IN_DTK!G$5,0),"")</f>
        <v>K15MCE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 t="str">
        <f>IF(ISNA(VLOOKUP($A15,DSLOP,DS_THI!C$4,0))=FALSE,VLOOKUP($A15,DSLOP,DS_THI!C$4,0),"")</f>
        <v/>
      </c>
      <c r="D15" s="26" t="str">
        <f>IF(ISNA(VLOOKUP($A15,DSLOP,DS_THI!D$4,0))=FALSE,VLOOKUP($A15,DSLOP,DS_THI!D$4,0),"")</f>
        <v/>
      </c>
      <c r="E15" s="27" t="str">
        <f>IF(ISNA(VLOOKUP($A15,DSLOP,DS_THI!E$4,0))=FALSE,VLOOKUP($A15,DSLOP,DS_THI!E$4,0),"")</f>
        <v/>
      </c>
      <c r="F15" s="28" t="str">
        <f>IF(ISNA(VLOOKUP($A15,DSLOP,IN_DTK!G$5,0))=FALSE,VLOOKUP($A15,DSLOP,IN_DTK!G$5,0),"")</f>
        <v/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/>
      </c>
      <c r="D16" s="26" t="str">
        <f>IF(ISNA(VLOOKUP($A16,DSLOP,DS_THI!D$4,0))=FALSE,VLOOKUP($A16,DSLOP,DS_THI!D$4,0),"")</f>
        <v/>
      </c>
      <c r="E16" s="27" t="str">
        <f>IF(ISNA(VLOOKUP($A16,DSLOP,DS_THI!E$4,0))=FALSE,VLOOKUP($A16,DSLOP,DS_THI!E$4,0),"")</f>
        <v/>
      </c>
      <c r="F16" s="28" t="str">
        <f>IF(ISNA(VLOOKUP($A16,DSLOP,IN_DTK!G$5,0))=FALSE,VLOOKUP($A16,DSLOP,IN_DTK!G$5,0),"")</f>
        <v/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/>
      </c>
      <c r="D17" s="26" t="str">
        <f>IF(ISNA(VLOOKUP($A17,DSLOP,DS_THI!D$4,0))=FALSE,VLOOKUP($A17,DSLOP,DS_THI!D$4,0),"")</f>
        <v/>
      </c>
      <c r="E17" s="27" t="str">
        <f>IF(ISNA(VLOOKUP($A17,DSLOP,DS_THI!E$4,0))=FALSE,VLOOKUP($A17,DSLOP,DS_THI!E$4,0),"")</f>
        <v/>
      </c>
      <c r="F17" s="28" t="str">
        <f>IF(ISNA(VLOOKUP($A17,DSLOP,IN_DTK!G$5,0))=FALSE,VLOOKUP($A17,DSLOP,IN_DTK!G$5,0),"")</f>
        <v/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/>
      </c>
      <c r="D18" s="26" t="str">
        <f>IF(ISNA(VLOOKUP($A18,DSLOP,DS_THI!D$4,0))=FALSE,VLOOKUP($A18,DSLOP,DS_THI!D$4,0),"")</f>
        <v/>
      </c>
      <c r="E18" s="27" t="str">
        <f>IF(ISNA(VLOOKUP($A18,DSLOP,DS_THI!E$4,0))=FALSE,VLOOKUP($A18,DSLOP,DS_THI!E$4,0),"")</f>
        <v/>
      </c>
      <c r="F18" s="28" t="str">
        <f>IF(ISNA(VLOOKUP($A18,DSLOP,IN_DTK!G$5,0))=FALSE,VLOOKUP($A18,DSLOP,IN_DTK!G$5,0),"")</f>
        <v/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 t="str">
        <f>IF(ISNA(VLOOKUP($A19,DSLOP,DS_THI!C$4,0))=FALSE,VLOOKUP($A19,DSLOP,DS_THI!C$4,0),"")</f>
        <v/>
      </c>
      <c r="D19" s="26" t="str">
        <f>IF(ISNA(VLOOKUP($A19,DSLOP,DS_THI!D$4,0))=FALSE,VLOOKUP($A19,DSLOP,DS_THI!D$4,0),"")</f>
        <v/>
      </c>
      <c r="E19" s="27" t="str">
        <f>IF(ISNA(VLOOKUP($A19,DSLOP,DS_THI!E$4,0))=FALSE,VLOOKUP($A19,DSLOP,DS_THI!E$4,0),"")</f>
        <v/>
      </c>
      <c r="F19" s="28" t="str">
        <f>IF(ISNA(VLOOKUP($A19,DSLOP,IN_DTK!G$5,0))=FALSE,VLOOKUP($A19,DSLOP,IN_DTK!G$5,0),"")</f>
        <v/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 t="str">
        <f>IF(ISNA(VLOOKUP($A20,DSLOP,DS_THI!C$4,0))=FALSE,VLOOKUP($A20,DSLOP,DS_THI!C$4,0),"")</f>
        <v/>
      </c>
      <c r="D20" s="26" t="str">
        <f>IF(ISNA(VLOOKUP($A20,DSLOP,DS_THI!D$4,0))=FALSE,VLOOKUP($A20,DSLOP,DS_THI!D$4,0),"")</f>
        <v/>
      </c>
      <c r="E20" s="27" t="str">
        <f>IF(ISNA(VLOOKUP($A20,DSLOP,DS_THI!E$4,0))=FALSE,VLOOKUP($A20,DSLOP,DS_THI!E$4,0),"")</f>
        <v/>
      </c>
      <c r="F20" s="28" t="str">
        <f>IF(ISNA(VLOOKUP($A20,DSLOP,IN_DTK!G$5,0))=FALSE,VLOOKUP($A20,DSLOP,IN_DTK!G$5,0),"")</f>
        <v/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 t="str">
        <f>IF(ISNA(VLOOKUP($A21,DSLOP,DS_THI!C$4,0))=FALSE,VLOOKUP($A21,DSLOP,DS_THI!C$4,0),"")</f>
        <v/>
      </c>
      <c r="D21" s="26" t="str">
        <f>IF(ISNA(VLOOKUP($A21,DSLOP,DS_THI!D$4,0))=FALSE,VLOOKUP($A21,DSLOP,DS_THI!D$4,0),"")</f>
        <v/>
      </c>
      <c r="E21" s="27" t="str">
        <f>IF(ISNA(VLOOKUP($A21,DSLOP,DS_THI!E$4,0))=FALSE,VLOOKUP($A21,DSLOP,DS_THI!E$4,0),"")</f>
        <v/>
      </c>
      <c r="F21" s="28" t="str">
        <f>IF(ISNA(VLOOKUP($A21,DSLOP,IN_DTK!G$5,0))=FALSE,VLOOKUP($A21,DSLOP,IN_DTK!G$5,0),"")</f>
        <v/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 t="str">
        <f>IF(ISNA(VLOOKUP($A22,DSLOP,DS_THI!C$4,0))=FALSE,VLOOKUP($A22,DSLOP,DS_THI!C$4,0),"")</f>
        <v/>
      </c>
      <c r="D22" s="26" t="str">
        <f>IF(ISNA(VLOOKUP($A22,DSLOP,DS_THI!D$4,0))=FALSE,VLOOKUP($A22,DSLOP,DS_THI!D$4,0),"")</f>
        <v/>
      </c>
      <c r="E22" s="27" t="str">
        <f>IF(ISNA(VLOOKUP($A22,DSLOP,DS_THI!E$4,0))=FALSE,VLOOKUP($A22,DSLOP,DS_THI!E$4,0),"")</f>
        <v/>
      </c>
      <c r="F22" s="28" t="str">
        <f>IF(ISNA(VLOOKUP($A22,DSLOP,IN_DTK!G$5,0))=FALSE,VLOOKUP($A22,DSLOP,IN_DTK!G$5,0),"")</f>
        <v/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 t="str">
        <f>IF(ISNA(VLOOKUP($A23,DSLOP,DS_THI!C$4,0))=FALSE,VLOOKUP($A23,DSLOP,DS_THI!C$4,0),"")</f>
        <v/>
      </c>
      <c r="D23" s="26" t="str">
        <f>IF(ISNA(VLOOKUP($A23,DSLOP,DS_THI!D$4,0))=FALSE,VLOOKUP($A23,DSLOP,DS_THI!D$4,0),"")</f>
        <v/>
      </c>
      <c r="E23" s="27" t="str">
        <f>IF(ISNA(VLOOKUP($A23,DSLOP,DS_THI!E$4,0))=FALSE,VLOOKUP($A23,DSLOP,DS_THI!E$4,0),"")</f>
        <v/>
      </c>
      <c r="F23" s="28" t="str">
        <f>IF(ISNA(VLOOKUP($A23,DSLOP,IN_DTK!G$5,0))=FALSE,VLOOKUP($A23,DSLOP,IN_DTK!G$5,0),"")</f>
        <v/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 t="str">
        <f>IF(ISNA(VLOOKUP($A24,DSLOP,DS_THI!C$4,0))=FALSE,VLOOKUP($A24,DSLOP,DS_THI!C$4,0),"")</f>
        <v/>
      </c>
      <c r="D24" s="26" t="str">
        <f>IF(ISNA(VLOOKUP($A24,DSLOP,DS_THI!D$4,0))=FALSE,VLOOKUP($A24,DSLOP,DS_THI!D$4,0),"")</f>
        <v/>
      </c>
      <c r="E24" s="27" t="str">
        <f>IF(ISNA(VLOOKUP($A24,DSLOP,DS_THI!E$4,0))=FALSE,VLOOKUP($A24,DSLOP,DS_THI!E$4,0),"")</f>
        <v/>
      </c>
      <c r="F24" s="28" t="str">
        <f>IF(ISNA(VLOOKUP($A24,DSLOP,IN_DTK!G$5,0))=FALSE,VLOOKUP($A24,DSLOP,IN_DTK!G$5,0),"")</f>
        <v/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 t="str">
        <f>IF(ISNA(VLOOKUP($A25,DSLOP,DS_THI!C$4,0))=FALSE,VLOOKUP($A25,DSLOP,DS_THI!C$4,0),"")</f>
        <v/>
      </c>
      <c r="D25" s="26" t="str">
        <f>IF(ISNA(VLOOKUP($A25,DSLOP,DS_THI!D$4,0))=FALSE,VLOOKUP($A25,DSLOP,DS_THI!D$4,0),"")</f>
        <v/>
      </c>
      <c r="E25" s="27" t="str">
        <f>IF(ISNA(VLOOKUP($A25,DSLOP,DS_THI!E$4,0))=FALSE,VLOOKUP($A25,DSLOP,DS_THI!E$4,0),"")</f>
        <v/>
      </c>
      <c r="F25" s="28" t="str">
        <f>IF(ISNA(VLOOKUP($A25,DSLOP,IN_DTK!G$5,0))=FALSE,VLOOKUP($A25,DSLOP,IN_DTK!G$5,0),"")</f>
        <v/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 t="str">
        <f>IF(ISNA(VLOOKUP($A26,DSLOP,DS_THI!C$4,0))=FALSE,VLOOKUP($A26,DSLOP,DS_THI!C$4,0),"")</f>
        <v/>
      </c>
      <c r="D26" s="26" t="str">
        <f>IF(ISNA(VLOOKUP($A26,DSLOP,DS_THI!D$4,0))=FALSE,VLOOKUP($A26,DSLOP,DS_THI!D$4,0),"")</f>
        <v/>
      </c>
      <c r="E26" s="27" t="str">
        <f>IF(ISNA(VLOOKUP($A26,DSLOP,DS_THI!E$4,0))=FALSE,VLOOKUP($A26,DSLOP,DS_THI!E$4,0),"")</f>
        <v/>
      </c>
      <c r="F26" s="28" t="str">
        <f>IF(ISNA(VLOOKUP($A26,DSLOP,IN_DTK!G$5,0))=FALSE,VLOOKUP($A26,DSLOP,IN_DTK!G$5,0),"")</f>
        <v/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 t="str">
        <f>IF(ISNA(VLOOKUP($A27,DSLOP,DS_THI!C$4,0))=FALSE,VLOOKUP($A27,DSLOP,DS_THI!C$4,0),"")</f>
        <v/>
      </c>
      <c r="D27" s="26" t="str">
        <f>IF(ISNA(VLOOKUP($A27,DSLOP,DS_THI!D$4,0))=FALSE,VLOOKUP($A27,DSLOP,DS_THI!D$4,0),"")</f>
        <v/>
      </c>
      <c r="E27" s="27" t="str">
        <f>IF(ISNA(VLOOKUP($A27,DSLOP,DS_THI!E$4,0))=FALSE,VLOOKUP($A27,DSLOP,DS_THI!E$4,0),"")</f>
        <v/>
      </c>
      <c r="F27" s="28" t="str">
        <f>IF(ISNA(VLOOKUP($A27,DSLOP,IN_DTK!G$5,0))=FALSE,VLOOKUP($A27,DSLOP,IN_DTK!G$5,0),"")</f>
        <v/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 t="str">
        <f>IF(ISNA(VLOOKUP($A28,DSLOP,DS_THI!C$4,0))=FALSE,VLOOKUP($A28,DSLOP,DS_THI!C$4,0),"")</f>
        <v/>
      </c>
      <c r="D28" s="26" t="str">
        <f>IF(ISNA(VLOOKUP($A28,DSLOP,DS_THI!D$4,0))=FALSE,VLOOKUP($A28,DSLOP,DS_THI!D$4,0),"")</f>
        <v/>
      </c>
      <c r="E28" s="27" t="str">
        <f>IF(ISNA(VLOOKUP($A28,DSLOP,DS_THI!E$4,0))=FALSE,VLOOKUP($A28,DSLOP,DS_THI!E$4,0),"")</f>
        <v/>
      </c>
      <c r="F28" s="28" t="str">
        <f>IF(ISNA(VLOOKUP($A28,DSLOP,IN_DTK!G$5,0))=FALSE,VLOOKUP($A28,DSLOP,IN_DTK!G$5,0),"")</f>
        <v/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 t="str">
        <f>IF(ISNA(VLOOKUP($A29,DSLOP,DS_THI!C$4,0))=FALSE,VLOOKUP($A29,DSLOP,DS_THI!C$4,0),"")</f>
        <v/>
      </c>
      <c r="D29" s="26" t="str">
        <f>IF(ISNA(VLOOKUP($A29,DSLOP,DS_THI!D$4,0))=FALSE,VLOOKUP($A29,DSLOP,DS_THI!D$4,0),"")</f>
        <v/>
      </c>
      <c r="E29" s="27" t="str">
        <f>IF(ISNA(VLOOKUP($A29,DSLOP,DS_THI!E$4,0))=FALSE,VLOOKUP($A29,DSLOP,DS_THI!E$4,0),"")</f>
        <v/>
      </c>
      <c r="F29" s="28" t="str">
        <f>IF(ISNA(VLOOKUP($A29,DSLOP,IN_DTK!G$5,0))=FALSE,VLOOKUP($A29,DSLOP,IN_DTK!G$5,0),"")</f>
        <v/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 t="str">
        <f>IF(ISNA(VLOOKUP($A30,DSLOP,DS_THI!C$4,0))=FALSE,VLOOKUP($A30,DSLOP,DS_THI!C$4,0),"")</f>
        <v/>
      </c>
      <c r="D30" s="26" t="str">
        <f>IF(ISNA(VLOOKUP($A30,DSLOP,DS_THI!D$4,0))=FALSE,VLOOKUP($A30,DSLOP,DS_THI!D$4,0),"")</f>
        <v/>
      </c>
      <c r="E30" s="27" t="str">
        <f>IF(ISNA(VLOOKUP($A30,DSLOP,DS_THI!E$4,0))=FALSE,VLOOKUP($A30,DSLOP,DS_THI!E$4,0),"")</f>
        <v/>
      </c>
      <c r="F30" s="28" t="str">
        <f>IF(ISNA(VLOOKUP($A30,DSLOP,IN_DTK!G$5,0))=FALSE,VLOOKUP($A30,DSLOP,IN_DTK!G$5,0),"")</f>
        <v/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 t="str">
        <f>IF(ISNA(VLOOKUP($A31,DSLOP,DS_THI!C$4,0))=FALSE,VLOOKUP($A31,DSLOP,DS_THI!C$4,0),"")</f>
        <v/>
      </c>
      <c r="D31" s="26" t="str">
        <f>IF(ISNA(VLOOKUP($A31,DSLOP,DS_THI!D$4,0))=FALSE,VLOOKUP($A31,DSLOP,DS_THI!D$4,0),"")</f>
        <v/>
      </c>
      <c r="E31" s="27" t="str">
        <f>IF(ISNA(VLOOKUP($A31,DSLOP,DS_THI!E$4,0))=FALSE,VLOOKUP($A31,DSLOP,DS_THI!E$4,0),"")</f>
        <v/>
      </c>
      <c r="F31" s="28" t="str">
        <f>IF(ISNA(VLOOKUP($A31,DSLOP,IN_DTK!G$5,0))=FALSE,VLOOKUP($A31,DSLOP,IN_DTK!G$5,0),"")</f>
        <v/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 t="str">
        <f>IF(ISNA(VLOOKUP($A32,DSLOP,DS_THI!C$4,0))=FALSE,VLOOKUP($A32,DSLOP,DS_THI!C$4,0),"")</f>
        <v/>
      </c>
      <c r="D32" s="26" t="str">
        <f>IF(ISNA(VLOOKUP($A32,DSLOP,DS_THI!D$4,0))=FALSE,VLOOKUP($A32,DSLOP,DS_THI!D$4,0),"")</f>
        <v/>
      </c>
      <c r="E32" s="27" t="str">
        <f>IF(ISNA(VLOOKUP($A32,DSLOP,DS_THI!E$4,0))=FALSE,VLOOKUP($A32,DSLOP,DS_THI!E$4,0),"")</f>
        <v/>
      </c>
      <c r="F32" s="28" t="str">
        <f>IF(ISNA(VLOOKUP($A32,DSLOP,IN_DTK!G$5,0))=FALSE,VLOOKUP($A32,DSLOP,IN_DTK!G$5,0),"")</f>
        <v/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 t="str">
        <f>IF(ISNA(VLOOKUP($A33,DSLOP,DS_THI!C$4,0))=FALSE,VLOOKUP($A33,DSLOP,DS_THI!C$4,0),"")</f>
        <v/>
      </c>
      <c r="D33" s="26" t="str">
        <f>IF(ISNA(VLOOKUP($A33,DSLOP,DS_THI!D$4,0))=FALSE,VLOOKUP($A33,DSLOP,DS_THI!D$4,0),"")</f>
        <v/>
      </c>
      <c r="E33" s="27" t="str">
        <f>IF(ISNA(VLOOKUP($A33,DSLOP,DS_THI!E$4,0))=FALSE,VLOOKUP($A33,DSLOP,DS_THI!E$4,0),"")</f>
        <v/>
      </c>
      <c r="F33" s="28" t="str">
        <f>IF(ISNA(VLOOKUP($A33,DSLOP,IN_DTK!G$5,0))=FALSE,VLOOKUP($A33,DSLOP,IN_DTK!G$5,0),"")</f>
        <v/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 t="str">
        <f>IF(ISNA(VLOOKUP($A34,DSLOP,DS_THI!C$4,0))=FALSE,VLOOKUP($A34,DSLOP,DS_THI!C$4,0),"")</f>
        <v/>
      </c>
      <c r="D34" s="26" t="str">
        <f>IF(ISNA(VLOOKUP($A34,DSLOP,DS_THI!D$4,0))=FALSE,VLOOKUP($A34,DSLOP,DS_THI!D$4,0),"")</f>
        <v/>
      </c>
      <c r="E34" s="27" t="str">
        <f>IF(ISNA(VLOOKUP($A34,DSLOP,DS_THI!E$4,0))=FALSE,VLOOKUP($A34,DSLOP,DS_THI!E$4,0),"")</f>
        <v/>
      </c>
      <c r="F34" s="28" t="str">
        <f>IF(ISNA(VLOOKUP($A34,DSLOP,IN_DTK!G$5,0))=FALSE,VLOOKUP($A34,DSLOP,IN_DTK!G$5,0),"")</f>
        <v/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 t="str">
        <f>IF(ISNA(VLOOKUP($A35,DSLOP,DS_THI!C$4,0))=FALSE,VLOOKUP($A35,DSLOP,DS_THI!C$4,0),"")</f>
        <v/>
      </c>
      <c r="D35" s="26" t="str">
        <f>IF(ISNA(VLOOKUP($A35,DSLOP,DS_THI!D$4,0))=FALSE,VLOOKUP($A35,DSLOP,DS_THI!D$4,0),"")</f>
        <v/>
      </c>
      <c r="E35" s="27" t="str">
        <f>IF(ISNA(VLOOKUP($A35,DSLOP,DS_THI!E$4,0))=FALSE,VLOOKUP($A35,DSLOP,DS_THI!E$4,0),"")</f>
        <v/>
      </c>
      <c r="F35" s="28" t="str">
        <f>IF(ISNA(VLOOKUP($A35,DSLOP,IN_DTK!G$5,0))=FALSE,VLOOKUP($A35,DSLOP,IN_DTK!G$5,0),"")</f>
        <v/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 t="str">
        <f>IF(ISNA(VLOOKUP($A36,DSLOP,DS_THI!C$4,0))=FALSE,VLOOKUP($A36,DSLOP,DS_THI!C$4,0),"")</f>
        <v/>
      </c>
      <c r="D36" s="26" t="str">
        <f>IF(ISNA(VLOOKUP($A36,DSLOP,DS_THI!D$4,0))=FALSE,VLOOKUP($A36,DSLOP,DS_THI!D$4,0),"")</f>
        <v/>
      </c>
      <c r="E36" s="27" t="str">
        <f>IF(ISNA(VLOOKUP($A36,DSLOP,DS_THI!E$4,0))=FALSE,VLOOKUP($A36,DSLOP,DS_THI!E$4,0),"")</f>
        <v/>
      </c>
      <c r="F36" s="28" t="str">
        <f>IF(ISNA(VLOOKUP($A36,DSLOP,IN_DTK!G$5,0))=FALSE,VLOOKUP($A36,DSLOP,IN_DTK!G$5,0),"")</f>
        <v/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 t="str">
        <f>IF(ISNA(VLOOKUP($A37,DSLOP,DS_THI!C$4,0))=FALSE,VLOOKUP($A37,DSLOP,DS_THI!C$4,0),"")</f>
        <v/>
      </c>
      <c r="D37" s="26" t="str">
        <f>IF(ISNA(VLOOKUP($A37,DSLOP,DS_THI!D$4,0))=FALSE,VLOOKUP($A37,DSLOP,DS_THI!D$4,0),"")</f>
        <v/>
      </c>
      <c r="E37" s="27" t="str">
        <f>IF(ISNA(VLOOKUP($A37,DSLOP,DS_THI!E$4,0))=FALSE,VLOOKUP($A37,DSLOP,DS_THI!E$4,0),"")</f>
        <v/>
      </c>
      <c r="F37" s="28" t="str">
        <f>IF(ISNA(VLOOKUP($A37,DSLOP,IN_DTK!G$5,0))=FALSE,VLOOKUP($A37,DSLOP,IN_DTK!G$5,0),"")</f>
        <v/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 t="str">
        <f>IF(ISNA(VLOOKUP($A38,DSLOP,DS_THI!C$4,0))=FALSE,VLOOKUP($A38,DSLOP,DS_THI!C$4,0),"")</f>
        <v/>
      </c>
      <c r="D38" s="26" t="str">
        <f>IF(ISNA(VLOOKUP($A38,DSLOP,DS_THI!D$4,0))=FALSE,VLOOKUP($A38,DSLOP,DS_THI!D$4,0),"")</f>
        <v/>
      </c>
      <c r="E38" s="27" t="str">
        <f>IF(ISNA(VLOOKUP($A38,DSLOP,DS_THI!E$4,0))=FALSE,VLOOKUP($A38,DSLOP,DS_THI!E$4,0),"")</f>
        <v/>
      </c>
      <c r="F38" s="28" t="str">
        <f>IF(ISNA(VLOOKUP($A38,DSLOP,IN_DTK!G$5,0))=FALSE,VLOOKUP($A38,DSLOP,IN_DTK!G$5,0),"")</f>
        <v/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activeCell="L8" sqref="L8"/>
    </sheetView>
  </sheetViews>
  <sheetFormatPr defaultRowHeight="12.75"/>
  <cols>
    <col min="1" max="2" width="9.140625" style="118"/>
    <col min="3" max="3" width="12.85546875" style="119" bestFit="1" customWidth="1"/>
    <col min="4" max="4" width="85.7109375" style="120" bestFit="1" customWidth="1"/>
    <col min="5" max="5" width="6.5703125" style="118" bestFit="1" customWidth="1"/>
    <col min="6" max="6" width="6.7109375" style="118" bestFit="1" customWidth="1"/>
    <col min="7" max="7" width="10.140625" style="118" bestFit="1" customWidth="1"/>
    <col min="8" max="20" width="9.140625" style="121"/>
    <col min="21" max="16384" width="9.140625" style="115"/>
  </cols>
  <sheetData>
    <row r="1" spans="1:20" ht="25.5" customHeight="1">
      <c r="A1" s="113" t="s">
        <v>139</v>
      </c>
      <c r="B1" s="113"/>
      <c r="C1" s="113"/>
      <c r="D1" s="366" t="s">
        <v>140</v>
      </c>
      <c r="E1" s="367" t="s">
        <v>141</v>
      </c>
      <c r="F1" s="367" t="s">
        <v>142</v>
      </c>
      <c r="G1" s="367" t="s">
        <v>143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0" ht="40.5">
      <c r="A2" s="116" t="s">
        <v>144</v>
      </c>
      <c r="B2" s="117" t="s">
        <v>145</v>
      </c>
      <c r="C2" s="117"/>
      <c r="D2" s="366"/>
      <c r="E2" s="367"/>
      <c r="F2" s="367"/>
      <c r="G2" s="367"/>
      <c r="H2" s="114"/>
      <c r="I2" s="114"/>
      <c r="J2" s="114"/>
      <c r="K2" s="214" t="s">
        <v>273</v>
      </c>
      <c r="L2" s="214" t="s">
        <v>274</v>
      </c>
      <c r="M2" s="114"/>
      <c r="N2" s="114"/>
      <c r="O2" s="114"/>
      <c r="P2" s="114"/>
      <c r="Q2" s="114"/>
      <c r="R2" s="114"/>
      <c r="S2" s="114"/>
      <c r="T2" s="114"/>
    </row>
    <row r="3" spans="1:20">
      <c r="A3" s="118" t="s">
        <v>161</v>
      </c>
      <c r="B3" s="118">
        <v>601</v>
      </c>
      <c r="C3" s="119" t="str">
        <f t="shared" ref="C3:C65" si="0">A3&amp;B3</f>
        <v>ACC601</v>
      </c>
      <c r="D3" s="120" t="s">
        <v>162</v>
      </c>
      <c r="E3" s="118">
        <v>3</v>
      </c>
      <c r="F3" s="118">
        <v>2</v>
      </c>
      <c r="G3" s="118">
        <v>1</v>
      </c>
      <c r="K3" s="121" t="s">
        <v>265</v>
      </c>
      <c r="L3" s="121" t="s">
        <v>266</v>
      </c>
    </row>
    <row r="4" spans="1:20">
      <c r="A4" s="118" t="s">
        <v>161</v>
      </c>
      <c r="B4" s="118">
        <v>603</v>
      </c>
      <c r="C4" s="119" t="str">
        <f t="shared" si="0"/>
        <v>ACC603</v>
      </c>
      <c r="D4" s="120" t="s">
        <v>163</v>
      </c>
      <c r="E4" s="118">
        <v>3</v>
      </c>
      <c r="F4" s="118">
        <v>2</v>
      </c>
      <c r="G4" s="118">
        <v>1</v>
      </c>
      <c r="K4" s="121" t="s">
        <v>267</v>
      </c>
      <c r="L4" s="121" t="s">
        <v>268</v>
      </c>
    </row>
    <row r="5" spans="1:20">
      <c r="A5" s="118" t="s">
        <v>161</v>
      </c>
      <c r="B5" s="118">
        <v>604</v>
      </c>
      <c r="C5" s="119" t="str">
        <f t="shared" si="0"/>
        <v>ACC604</v>
      </c>
      <c r="D5" s="120" t="s">
        <v>164</v>
      </c>
      <c r="E5" s="118">
        <v>2</v>
      </c>
      <c r="F5" s="118">
        <v>2</v>
      </c>
      <c r="K5" s="121" t="s">
        <v>269</v>
      </c>
      <c r="L5" s="121" t="s">
        <v>270</v>
      </c>
    </row>
    <row r="6" spans="1:20">
      <c r="A6" s="118" t="s">
        <v>161</v>
      </c>
      <c r="B6" s="118">
        <v>605</v>
      </c>
      <c r="C6" s="119" t="str">
        <f t="shared" si="0"/>
        <v>ACC605</v>
      </c>
      <c r="D6" s="120" t="s">
        <v>165</v>
      </c>
      <c r="E6" s="118">
        <v>2</v>
      </c>
      <c r="F6" s="118">
        <v>2</v>
      </c>
      <c r="K6" s="121" t="s">
        <v>271</v>
      </c>
      <c r="L6" s="121" t="s">
        <v>272</v>
      </c>
    </row>
    <row r="7" spans="1:20">
      <c r="A7" s="118" t="s">
        <v>161</v>
      </c>
      <c r="B7" s="118">
        <v>606</v>
      </c>
      <c r="C7" s="119" t="str">
        <f t="shared" si="0"/>
        <v>ACC606</v>
      </c>
      <c r="D7" s="120" t="s">
        <v>166</v>
      </c>
      <c r="E7" s="118">
        <v>3</v>
      </c>
      <c r="F7" s="118">
        <v>2</v>
      </c>
      <c r="G7" s="118">
        <v>1</v>
      </c>
      <c r="K7" s="121" t="s">
        <v>296</v>
      </c>
      <c r="L7" s="121" t="s">
        <v>268</v>
      </c>
    </row>
    <row r="8" spans="1:20">
      <c r="A8" s="118" t="s">
        <v>167</v>
      </c>
      <c r="B8" s="118">
        <v>702</v>
      </c>
      <c r="C8" s="119" t="str">
        <f t="shared" si="0"/>
        <v>AE702</v>
      </c>
      <c r="D8" s="120" t="s">
        <v>168</v>
      </c>
      <c r="E8" s="118">
        <v>2</v>
      </c>
      <c r="K8" s="121" t="s">
        <v>297</v>
      </c>
      <c r="L8" s="121" t="s">
        <v>270</v>
      </c>
    </row>
    <row r="9" spans="1:20">
      <c r="A9" s="118" t="s">
        <v>169</v>
      </c>
      <c r="B9" s="118">
        <v>607</v>
      </c>
      <c r="C9" s="119" t="str">
        <f t="shared" si="0"/>
        <v>AUD607</v>
      </c>
      <c r="D9" s="120" t="s">
        <v>170</v>
      </c>
      <c r="E9" s="118">
        <v>2</v>
      </c>
      <c r="F9" s="118">
        <v>2</v>
      </c>
    </row>
    <row r="10" spans="1:20">
      <c r="A10" s="118" t="s">
        <v>169</v>
      </c>
      <c r="B10" s="118">
        <v>608</v>
      </c>
      <c r="C10" s="119" t="str">
        <f t="shared" si="0"/>
        <v>AUD608</v>
      </c>
      <c r="D10" s="120" t="s">
        <v>171</v>
      </c>
      <c r="E10" s="118">
        <v>2</v>
      </c>
      <c r="F10" s="118">
        <v>2</v>
      </c>
    </row>
    <row r="11" spans="1:20">
      <c r="A11" s="118" t="s">
        <v>169</v>
      </c>
      <c r="B11" s="118">
        <v>609</v>
      </c>
      <c r="C11" s="119" t="str">
        <f t="shared" si="0"/>
        <v>AUD609</v>
      </c>
      <c r="D11" s="120" t="s">
        <v>172</v>
      </c>
      <c r="E11" s="118">
        <v>2</v>
      </c>
      <c r="F11" s="118">
        <v>2</v>
      </c>
    </row>
    <row r="12" spans="1:20">
      <c r="A12" s="118" t="s">
        <v>169</v>
      </c>
      <c r="B12" s="118">
        <v>624</v>
      </c>
      <c r="C12" s="119" t="str">
        <f t="shared" si="0"/>
        <v>AUD624</v>
      </c>
      <c r="D12" s="120" t="s">
        <v>173</v>
      </c>
      <c r="E12" s="118">
        <v>3</v>
      </c>
      <c r="F12" s="118">
        <v>2</v>
      </c>
      <c r="G12" s="118">
        <v>1</v>
      </c>
    </row>
    <row r="13" spans="1:20">
      <c r="A13" s="118" t="s">
        <v>174</v>
      </c>
      <c r="B13" s="118">
        <v>684</v>
      </c>
      <c r="C13" s="119" t="str">
        <f t="shared" si="0"/>
        <v>COM684</v>
      </c>
      <c r="D13" s="120" t="s">
        <v>175</v>
      </c>
      <c r="E13" s="118">
        <v>2</v>
      </c>
      <c r="F13" s="118">
        <v>2</v>
      </c>
    </row>
    <row r="14" spans="1:20">
      <c r="A14" s="118" t="s">
        <v>176</v>
      </c>
      <c r="B14" s="118">
        <v>512</v>
      </c>
      <c r="C14" s="119" t="str">
        <f t="shared" si="0"/>
        <v>CS512</v>
      </c>
      <c r="D14" s="120" t="s">
        <v>177</v>
      </c>
      <c r="E14" s="118">
        <v>3</v>
      </c>
      <c r="F14" s="118">
        <v>2</v>
      </c>
      <c r="G14" s="118">
        <v>1</v>
      </c>
    </row>
    <row r="15" spans="1:20">
      <c r="A15" s="122" t="s">
        <v>176</v>
      </c>
      <c r="B15" s="122">
        <v>609</v>
      </c>
      <c r="C15" s="123" t="str">
        <f t="shared" si="0"/>
        <v>CS609</v>
      </c>
      <c r="D15" s="124" t="s">
        <v>178</v>
      </c>
      <c r="E15" s="122">
        <v>2</v>
      </c>
      <c r="F15" s="122"/>
      <c r="G15" s="122"/>
    </row>
    <row r="16" spans="1:20">
      <c r="A16" s="118" t="s">
        <v>176</v>
      </c>
      <c r="B16" s="118">
        <v>607</v>
      </c>
      <c r="C16" s="119" t="str">
        <f t="shared" si="0"/>
        <v>CS607</v>
      </c>
      <c r="D16" s="120" t="s">
        <v>179</v>
      </c>
      <c r="E16" s="118">
        <v>2</v>
      </c>
    </row>
    <row r="17" spans="1:7">
      <c r="A17" s="118" t="s">
        <v>176</v>
      </c>
      <c r="B17" s="118">
        <v>608</v>
      </c>
      <c r="C17" s="119" t="str">
        <f t="shared" si="0"/>
        <v>CS608</v>
      </c>
      <c r="D17" s="120" t="s">
        <v>180</v>
      </c>
      <c r="E17" s="118">
        <v>2</v>
      </c>
    </row>
    <row r="18" spans="1:7">
      <c r="A18" s="118" t="s">
        <v>176</v>
      </c>
      <c r="B18" s="118">
        <v>616</v>
      </c>
      <c r="C18" s="119" t="str">
        <f t="shared" si="0"/>
        <v>CS616</v>
      </c>
      <c r="D18" s="120" t="s">
        <v>181</v>
      </c>
      <c r="E18" s="118">
        <v>2</v>
      </c>
    </row>
    <row r="19" spans="1:7">
      <c r="A19" s="118" t="s">
        <v>176</v>
      </c>
      <c r="B19" s="118">
        <v>662</v>
      </c>
      <c r="C19" s="119" t="str">
        <f t="shared" si="0"/>
        <v>CS662</v>
      </c>
      <c r="D19" s="120" t="s">
        <v>182</v>
      </c>
      <c r="E19" s="118">
        <v>2</v>
      </c>
    </row>
    <row r="20" spans="1:7">
      <c r="A20" s="118" t="s">
        <v>176</v>
      </c>
      <c r="B20" s="118">
        <v>676</v>
      </c>
      <c r="C20" s="119" t="str">
        <f t="shared" si="0"/>
        <v>CS676</v>
      </c>
      <c r="D20" s="120" t="s">
        <v>183</v>
      </c>
      <c r="E20" s="118">
        <v>3</v>
      </c>
      <c r="F20" s="118">
        <v>2</v>
      </c>
      <c r="G20" s="118">
        <v>1</v>
      </c>
    </row>
    <row r="21" spans="1:7">
      <c r="A21" s="118" t="s">
        <v>176</v>
      </c>
      <c r="B21" s="118">
        <v>702</v>
      </c>
      <c r="C21" s="119" t="str">
        <f t="shared" si="0"/>
        <v>CS702</v>
      </c>
      <c r="D21" s="120" t="s">
        <v>184</v>
      </c>
      <c r="E21" s="118">
        <v>3</v>
      </c>
      <c r="F21" s="118">
        <v>2</v>
      </c>
      <c r="G21" s="118">
        <v>1</v>
      </c>
    </row>
    <row r="22" spans="1:7">
      <c r="A22" s="118" t="s">
        <v>176</v>
      </c>
      <c r="B22" s="118">
        <v>703</v>
      </c>
      <c r="C22" s="119" t="str">
        <f t="shared" si="0"/>
        <v>CS703</v>
      </c>
      <c r="D22" s="120" t="s">
        <v>185</v>
      </c>
      <c r="E22" s="118">
        <v>2</v>
      </c>
    </row>
    <row r="23" spans="1:7">
      <c r="A23" s="118" t="s">
        <v>176</v>
      </c>
      <c r="B23" s="118">
        <v>705</v>
      </c>
      <c r="C23" s="119" t="str">
        <f t="shared" si="0"/>
        <v>CS705</v>
      </c>
      <c r="D23" s="120" t="s">
        <v>186</v>
      </c>
      <c r="E23" s="118">
        <v>2</v>
      </c>
    </row>
    <row r="24" spans="1:7">
      <c r="A24" s="118" t="s">
        <v>176</v>
      </c>
      <c r="B24" s="118">
        <v>709</v>
      </c>
      <c r="C24" s="119" t="str">
        <f t="shared" si="0"/>
        <v>CS709</v>
      </c>
      <c r="D24" s="120" t="s">
        <v>187</v>
      </c>
      <c r="E24" s="118">
        <v>2</v>
      </c>
    </row>
    <row r="25" spans="1:7">
      <c r="A25" s="118" t="s">
        <v>176</v>
      </c>
      <c r="B25" s="118">
        <v>720</v>
      </c>
      <c r="C25" s="119" t="str">
        <f t="shared" si="0"/>
        <v>CS720</v>
      </c>
      <c r="D25" s="120" t="s">
        <v>188</v>
      </c>
      <c r="E25" s="118">
        <v>3</v>
      </c>
      <c r="F25" s="118">
        <v>2</v>
      </c>
      <c r="G25" s="118">
        <v>1</v>
      </c>
    </row>
    <row r="26" spans="1:7">
      <c r="A26" s="118" t="s">
        <v>176</v>
      </c>
      <c r="B26" s="118">
        <v>753</v>
      </c>
      <c r="C26" s="119" t="str">
        <f t="shared" si="0"/>
        <v>CS753</v>
      </c>
      <c r="D26" s="120" t="s">
        <v>189</v>
      </c>
      <c r="E26" s="118">
        <v>2</v>
      </c>
    </row>
    <row r="27" spans="1:7">
      <c r="A27" s="118" t="s">
        <v>190</v>
      </c>
      <c r="B27" s="118">
        <v>602</v>
      </c>
      <c r="C27" s="119" t="str">
        <f t="shared" si="0"/>
        <v>ECO602</v>
      </c>
      <c r="D27" s="120" t="s">
        <v>191</v>
      </c>
      <c r="E27" s="118">
        <v>3</v>
      </c>
      <c r="F27" s="118">
        <v>2</v>
      </c>
      <c r="G27" s="118">
        <v>1</v>
      </c>
    </row>
    <row r="28" spans="1:7">
      <c r="A28" s="118" t="s">
        <v>190</v>
      </c>
      <c r="B28" s="118">
        <v>614</v>
      </c>
      <c r="C28" s="119" t="str">
        <f t="shared" si="0"/>
        <v>ECO614</v>
      </c>
      <c r="D28" s="120" t="s">
        <v>192</v>
      </c>
      <c r="E28" s="118">
        <v>2</v>
      </c>
    </row>
    <row r="29" spans="1:7">
      <c r="A29" s="118" t="s">
        <v>190</v>
      </c>
      <c r="B29" s="118">
        <v>651</v>
      </c>
      <c r="C29" s="119" t="str">
        <f t="shared" si="0"/>
        <v>ECO651</v>
      </c>
      <c r="D29" s="120" t="s">
        <v>193</v>
      </c>
      <c r="E29" s="118">
        <v>2</v>
      </c>
    </row>
    <row r="30" spans="1:7">
      <c r="A30" s="118" t="s">
        <v>194</v>
      </c>
      <c r="B30" s="118">
        <v>601</v>
      </c>
      <c r="C30" s="119" t="str">
        <f t="shared" si="0"/>
        <v>ENG601</v>
      </c>
      <c r="D30" s="120" t="s">
        <v>195</v>
      </c>
      <c r="E30" s="118">
        <v>3</v>
      </c>
      <c r="F30" s="118">
        <v>3</v>
      </c>
    </row>
    <row r="31" spans="1:7">
      <c r="A31" s="118" t="s">
        <v>194</v>
      </c>
      <c r="B31" s="118">
        <v>602</v>
      </c>
      <c r="C31" s="119" t="str">
        <f t="shared" si="0"/>
        <v>ENG602</v>
      </c>
      <c r="D31" s="120" t="s">
        <v>196</v>
      </c>
      <c r="E31" s="118">
        <v>3</v>
      </c>
      <c r="F31" s="118">
        <v>3</v>
      </c>
    </row>
    <row r="32" spans="1:7">
      <c r="A32" s="118" t="s">
        <v>194</v>
      </c>
      <c r="B32" s="118">
        <v>701</v>
      </c>
      <c r="C32" s="119" t="str">
        <f t="shared" si="0"/>
        <v>ENG701</v>
      </c>
      <c r="D32" s="120" t="s">
        <v>197</v>
      </c>
      <c r="E32" s="118">
        <v>3</v>
      </c>
      <c r="F32" s="118">
        <v>3</v>
      </c>
    </row>
    <row r="33" spans="1:7">
      <c r="A33" s="118" t="s">
        <v>198</v>
      </c>
      <c r="B33" s="118">
        <v>701</v>
      </c>
      <c r="C33" s="119" t="str">
        <f t="shared" si="0"/>
        <v>ERP701</v>
      </c>
      <c r="D33" s="120" t="s">
        <v>199</v>
      </c>
      <c r="E33" s="118">
        <v>2</v>
      </c>
    </row>
    <row r="34" spans="1:7">
      <c r="A34" s="118" t="s">
        <v>200</v>
      </c>
      <c r="B34" s="118">
        <v>601</v>
      </c>
      <c r="C34" s="119" t="str">
        <f t="shared" si="0"/>
        <v>FIN601</v>
      </c>
      <c r="D34" s="120" t="s">
        <v>201</v>
      </c>
      <c r="E34" s="118">
        <v>2</v>
      </c>
      <c r="F34" s="118">
        <v>2</v>
      </c>
    </row>
    <row r="35" spans="1:7">
      <c r="A35" s="118" t="s">
        <v>200</v>
      </c>
      <c r="B35" s="118">
        <v>615</v>
      </c>
      <c r="C35" s="119" t="str">
        <f t="shared" si="0"/>
        <v>FIN615</v>
      </c>
      <c r="D35" s="120" t="s">
        <v>202</v>
      </c>
      <c r="E35" s="118">
        <v>2</v>
      </c>
      <c r="F35" s="118">
        <v>2</v>
      </c>
    </row>
    <row r="36" spans="1:7">
      <c r="A36" s="118" t="s">
        <v>200</v>
      </c>
      <c r="B36" s="118">
        <v>701</v>
      </c>
      <c r="C36" s="119" t="str">
        <f t="shared" si="0"/>
        <v>FIN701</v>
      </c>
      <c r="D36" s="120" t="s">
        <v>203</v>
      </c>
      <c r="E36" s="118">
        <v>2</v>
      </c>
    </row>
    <row r="37" spans="1:7">
      <c r="A37" s="118" t="s">
        <v>200</v>
      </c>
      <c r="B37" s="118">
        <v>702</v>
      </c>
      <c r="C37" s="119" t="str">
        <f t="shared" si="0"/>
        <v>FIN702</v>
      </c>
      <c r="D37" s="120" t="s">
        <v>204</v>
      </c>
      <c r="E37" s="118">
        <v>2</v>
      </c>
      <c r="F37" s="118">
        <v>2</v>
      </c>
    </row>
    <row r="38" spans="1:7">
      <c r="A38" s="118" t="s">
        <v>200</v>
      </c>
      <c r="B38" s="118">
        <v>702</v>
      </c>
      <c r="C38" s="119" t="str">
        <f t="shared" si="0"/>
        <v>FIN702</v>
      </c>
      <c r="D38" s="120" t="s">
        <v>205</v>
      </c>
      <c r="E38" s="118">
        <v>2</v>
      </c>
    </row>
    <row r="39" spans="1:7">
      <c r="A39" s="118" t="s">
        <v>200</v>
      </c>
      <c r="B39" s="118">
        <v>731</v>
      </c>
      <c r="C39" s="119" t="str">
        <f t="shared" si="0"/>
        <v>FIN731</v>
      </c>
      <c r="D39" s="120" t="s">
        <v>206</v>
      </c>
      <c r="E39" s="118">
        <v>2</v>
      </c>
      <c r="F39" s="118">
        <v>2</v>
      </c>
    </row>
    <row r="40" spans="1:7">
      <c r="A40" s="118" t="s">
        <v>207</v>
      </c>
      <c r="B40" s="118">
        <v>702</v>
      </c>
      <c r="C40" s="119" t="str">
        <f t="shared" si="0"/>
        <v>FS702</v>
      </c>
      <c r="D40" s="120" t="s">
        <v>208</v>
      </c>
      <c r="E40" s="118">
        <v>2</v>
      </c>
    </row>
    <row r="41" spans="1:7">
      <c r="A41" s="118" t="s">
        <v>209</v>
      </c>
      <c r="B41" s="118">
        <v>601</v>
      </c>
      <c r="C41" s="119" t="str">
        <f t="shared" si="0"/>
        <v>HRM601</v>
      </c>
      <c r="D41" s="120" t="s">
        <v>210</v>
      </c>
      <c r="E41" s="118">
        <v>2</v>
      </c>
    </row>
    <row r="42" spans="1:7">
      <c r="A42" s="118" t="s">
        <v>211</v>
      </c>
      <c r="B42" s="118">
        <v>701</v>
      </c>
      <c r="C42" s="119" t="str">
        <f t="shared" si="0"/>
        <v>INA701</v>
      </c>
      <c r="D42" s="120" t="s">
        <v>212</v>
      </c>
      <c r="E42" s="118">
        <v>3</v>
      </c>
      <c r="F42" s="118">
        <v>2</v>
      </c>
      <c r="G42" s="118">
        <v>1</v>
      </c>
    </row>
    <row r="43" spans="1:7">
      <c r="A43" s="118" t="s">
        <v>213</v>
      </c>
      <c r="B43" s="118">
        <v>609</v>
      </c>
      <c r="C43" s="119" t="str">
        <f t="shared" si="0"/>
        <v>IS609</v>
      </c>
      <c r="D43" s="120" t="s">
        <v>214</v>
      </c>
      <c r="E43" s="118">
        <v>2</v>
      </c>
    </row>
    <row r="44" spans="1:7">
      <c r="A44" s="118" t="s">
        <v>213</v>
      </c>
      <c r="B44" s="118">
        <v>632</v>
      </c>
      <c r="C44" s="119" t="str">
        <f t="shared" si="0"/>
        <v>IS632</v>
      </c>
      <c r="D44" s="120" t="s">
        <v>215</v>
      </c>
      <c r="E44" s="118">
        <v>2</v>
      </c>
    </row>
    <row r="45" spans="1:7">
      <c r="A45" s="118" t="s">
        <v>213</v>
      </c>
      <c r="B45" s="118">
        <v>651</v>
      </c>
      <c r="C45" s="119" t="str">
        <f t="shared" si="0"/>
        <v>IS651</v>
      </c>
      <c r="D45" s="120" t="s">
        <v>216</v>
      </c>
      <c r="E45" s="118">
        <v>2</v>
      </c>
    </row>
    <row r="46" spans="1:7">
      <c r="A46" s="118" t="s">
        <v>213</v>
      </c>
      <c r="B46" s="118">
        <v>651</v>
      </c>
      <c r="C46" s="119" t="str">
        <f t="shared" si="0"/>
        <v>IS651</v>
      </c>
      <c r="D46" s="120" t="s">
        <v>217</v>
      </c>
      <c r="E46" s="118">
        <v>2</v>
      </c>
    </row>
    <row r="47" spans="1:7">
      <c r="A47" s="118" t="s">
        <v>213</v>
      </c>
      <c r="B47" s="118">
        <v>681</v>
      </c>
      <c r="C47" s="119" t="str">
        <f t="shared" si="0"/>
        <v>IS681</v>
      </c>
      <c r="D47" s="120" t="s">
        <v>218</v>
      </c>
      <c r="E47" s="118">
        <v>2</v>
      </c>
    </row>
    <row r="48" spans="1:7">
      <c r="A48" s="118" t="s">
        <v>213</v>
      </c>
      <c r="B48" s="118">
        <v>701</v>
      </c>
      <c r="C48" s="119" t="str">
        <f t="shared" si="0"/>
        <v>IS701</v>
      </c>
      <c r="D48" s="120" t="s">
        <v>219</v>
      </c>
      <c r="E48" s="118">
        <v>3</v>
      </c>
      <c r="F48" s="118">
        <v>2</v>
      </c>
      <c r="G48" s="118">
        <v>1</v>
      </c>
    </row>
    <row r="49" spans="1:7">
      <c r="A49" s="118" t="s">
        <v>213</v>
      </c>
      <c r="B49" s="118">
        <v>702</v>
      </c>
      <c r="C49" s="119" t="str">
        <f t="shared" si="0"/>
        <v>IS702</v>
      </c>
      <c r="D49" s="120" t="s">
        <v>220</v>
      </c>
      <c r="E49" s="118">
        <v>2</v>
      </c>
    </row>
    <row r="50" spans="1:7">
      <c r="A50" s="118" t="s">
        <v>213</v>
      </c>
      <c r="B50" s="118">
        <v>722</v>
      </c>
      <c r="C50" s="119" t="str">
        <f t="shared" si="0"/>
        <v>IS722</v>
      </c>
      <c r="D50" s="120" t="s">
        <v>221</v>
      </c>
      <c r="E50" s="118">
        <v>3</v>
      </c>
      <c r="F50" s="118">
        <v>2</v>
      </c>
      <c r="G50" s="118">
        <v>1</v>
      </c>
    </row>
    <row r="51" spans="1:7">
      <c r="A51" s="118" t="s">
        <v>147</v>
      </c>
      <c r="B51" s="118">
        <v>612</v>
      </c>
      <c r="C51" s="119" t="str">
        <f t="shared" si="0"/>
        <v>LAW612</v>
      </c>
      <c r="D51" s="120" t="s">
        <v>222</v>
      </c>
      <c r="E51" s="118">
        <v>2</v>
      </c>
      <c r="F51" s="118">
        <v>2</v>
      </c>
    </row>
    <row r="52" spans="1:7">
      <c r="A52" s="118" t="s">
        <v>223</v>
      </c>
      <c r="B52" s="118">
        <v>601</v>
      </c>
      <c r="C52" s="119" t="str">
        <f t="shared" si="0"/>
        <v>MGO601</v>
      </c>
      <c r="D52" s="120" t="s">
        <v>224</v>
      </c>
      <c r="E52" s="118">
        <v>3</v>
      </c>
      <c r="F52" s="118">
        <v>2</v>
      </c>
      <c r="G52" s="118">
        <v>1</v>
      </c>
    </row>
    <row r="53" spans="1:7">
      <c r="A53" s="118" t="s">
        <v>225</v>
      </c>
      <c r="B53" s="118">
        <v>601</v>
      </c>
      <c r="C53" s="119" t="str">
        <f t="shared" si="0"/>
        <v>MGT601</v>
      </c>
      <c r="D53" s="120" t="s">
        <v>226</v>
      </c>
      <c r="E53" s="118">
        <v>2</v>
      </c>
      <c r="F53" s="118">
        <v>2</v>
      </c>
    </row>
    <row r="54" spans="1:7">
      <c r="A54" s="118" t="s">
        <v>225</v>
      </c>
      <c r="B54" s="118">
        <v>703</v>
      </c>
      <c r="C54" s="119" t="str">
        <f t="shared" si="0"/>
        <v>MGT703</v>
      </c>
      <c r="D54" s="120" t="s">
        <v>227</v>
      </c>
      <c r="E54" s="118">
        <v>3</v>
      </c>
      <c r="F54" s="118">
        <v>2</v>
      </c>
      <c r="G54" s="118">
        <v>1</v>
      </c>
    </row>
    <row r="55" spans="1:7">
      <c r="A55" s="118" t="s">
        <v>228</v>
      </c>
      <c r="B55" s="118">
        <v>651</v>
      </c>
      <c r="C55" s="119" t="str">
        <f t="shared" si="0"/>
        <v>MKT651</v>
      </c>
      <c r="D55" s="120" t="s">
        <v>229</v>
      </c>
      <c r="E55" s="118">
        <v>3</v>
      </c>
      <c r="F55" s="118">
        <v>2</v>
      </c>
      <c r="G55" s="118">
        <v>1</v>
      </c>
    </row>
    <row r="56" spans="1:7">
      <c r="A56" s="118" t="s">
        <v>146</v>
      </c>
      <c r="B56" s="118">
        <v>554</v>
      </c>
      <c r="C56" s="119" t="str">
        <f t="shared" si="0"/>
        <v>MTH554</v>
      </c>
      <c r="D56" s="120" t="s">
        <v>230</v>
      </c>
      <c r="E56" s="118">
        <v>2</v>
      </c>
    </row>
    <row r="57" spans="1:7">
      <c r="A57" s="118" t="s">
        <v>231</v>
      </c>
      <c r="B57" s="118">
        <v>703</v>
      </c>
      <c r="C57" s="119" t="str">
        <f t="shared" si="0"/>
        <v>OB703</v>
      </c>
      <c r="D57" s="120" t="s">
        <v>232</v>
      </c>
      <c r="E57" s="118">
        <v>2</v>
      </c>
    </row>
    <row r="58" spans="1:7">
      <c r="A58" s="118" t="s">
        <v>233</v>
      </c>
      <c r="B58" s="118">
        <v>500</v>
      </c>
      <c r="C58" s="119" t="str">
        <f t="shared" si="0"/>
        <v>PHI500</v>
      </c>
      <c r="D58" s="120" t="s">
        <v>234</v>
      </c>
      <c r="E58" s="118">
        <v>2</v>
      </c>
      <c r="F58" s="118">
        <v>2</v>
      </c>
    </row>
    <row r="59" spans="1:7">
      <c r="A59" s="118" t="s">
        <v>233</v>
      </c>
      <c r="B59" s="118">
        <v>600</v>
      </c>
      <c r="C59" s="119" t="str">
        <f t="shared" si="0"/>
        <v>PHI600</v>
      </c>
      <c r="D59" s="120" t="s">
        <v>235</v>
      </c>
      <c r="E59" s="118">
        <v>2</v>
      </c>
      <c r="F59" s="118">
        <v>2</v>
      </c>
    </row>
    <row r="60" spans="1:7">
      <c r="A60" s="118" t="s">
        <v>236</v>
      </c>
      <c r="B60" s="118">
        <v>701</v>
      </c>
      <c r="C60" s="119" t="str">
        <f t="shared" si="0"/>
        <v>RIM701</v>
      </c>
      <c r="D60" s="120" t="s">
        <v>237</v>
      </c>
      <c r="E60" s="118">
        <v>2</v>
      </c>
    </row>
    <row r="61" spans="1:7">
      <c r="A61" s="118" t="s">
        <v>238</v>
      </c>
      <c r="B61" s="118">
        <v>701</v>
      </c>
      <c r="C61" s="119" t="str">
        <f t="shared" si="0"/>
        <v>SE701</v>
      </c>
      <c r="D61" s="120" t="s">
        <v>239</v>
      </c>
      <c r="E61" s="118">
        <v>2</v>
      </c>
    </row>
    <row r="62" spans="1:7">
      <c r="A62" s="118" t="s">
        <v>238</v>
      </c>
      <c r="B62" s="118">
        <v>703</v>
      </c>
      <c r="C62" s="119" t="str">
        <f t="shared" si="0"/>
        <v>SE703</v>
      </c>
      <c r="D62" s="120" t="s">
        <v>240</v>
      </c>
      <c r="E62" s="118">
        <v>2</v>
      </c>
    </row>
    <row r="63" spans="1:7">
      <c r="A63" s="118" t="s">
        <v>241</v>
      </c>
      <c r="B63" s="118">
        <v>702</v>
      </c>
      <c r="C63" s="119" t="str">
        <f t="shared" si="0"/>
        <v>SM702</v>
      </c>
      <c r="D63" s="120" t="s">
        <v>242</v>
      </c>
      <c r="E63" s="118">
        <v>2</v>
      </c>
      <c r="F63" s="118">
        <v>2</v>
      </c>
    </row>
    <row r="64" spans="1:7">
      <c r="A64" s="118" t="s">
        <v>148</v>
      </c>
      <c r="B64" s="118">
        <v>571</v>
      </c>
      <c r="C64" s="119" t="str">
        <f t="shared" si="0"/>
        <v>STA571</v>
      </c>
      <c r="D64" s="120" t="s">
        <v>243</v>
      </c>
      <c r="E64" s="118">
        <v>2</v>
      </c>
      <c r="F64" s="118">
        <v>2</v>
      </c>
    </row>
    <row r="65" spans="1:6">
      <c r="A65" s="118" t="s">
        <v>148</v>
      </c>
      <c r="B65" s="118">
        <v>606</v>
      </c>
      <c r="C65" s="119" t="str">
        <f t="shared" si="0"/>
        <v>STA606</v>
      </c>
      <c r="D65" s="120" t="s">
        <v>244</v>
      </c>
      <c r="E65" s="118">
        <v>2</v>
      </c>
      <c r="F65" s="118">
        <v>2</v>
      </c>
    </row>
    <row r="66" spans="1:6">
      <c r="A66" s="118" t="s">
        <v>283</v>
      </c>
      <c r="B66" s="118">
        <v>406</v>
      </c>
      <c r="C66" s="119" t="str">
        <f>A66&amp;B66</f>
        <v>BNK406</v>
      </c>
      <c r="D66" s="120" t="s">
        <v>284</v>
      </c>
      <c r="E66" s="118">
        <v>2</v>
      </c>
    </row>
    <row r="67" spans="1:6">
      <c r="A67" s="118" t="s">
        <v>231</v>
      </c>
      <c r="B67" s="118">
        <v>651</v>
      </c>
      <c r="C67" s="119" t="str">
        <f>A67&amp;B67</f>
        <v>OB651</v>
      </c>
      <c r="D67" s="120" t="s">
        <v>286</v>
      </c>
      <c r="E67" s="118">
        <v>2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DSSV</vt:lpstr>
      <vt:lpstr>IN_DTK</vt:lpstr>
      <vt:lpstr>DTK_AV</vt:lpstr>
      <vt:lpstr>DS_THI (AV)</vt:lpstr>
      <vt:lpstr>DS_THI</vt:lpstr>
      <vt:lpstr>DS_NLP</vt:lpstr>
      <vt:lpstr>CODEMON</vt:lpstr>
      <vt:lpstr>DSLOP</vt:lpstr>
      <vt:lpstr>DS_THI!Print_Area</vt:lpstr>
      <vt:lpstr>'DS_THI (AV)'!Print_Area</vt:lpstr>
      <vt:lpstr>DTK_AV!Print_Area</vt:lpstr>
      <vt:lpstr>DS_NLP!Print_Titles</vt:lpstr>
      <vt:lpstr>DS_THI!Print_Titles</vt:lpstr>
      <vt:lpstr>'DS_THI (AV)'!Print_Titles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2018-10-10T03:46:33Z</cp:lastPrinted>
  <dcterms:created xsi:type="dcterms:W3CDTF">2005-12-20T15:13:01Z</dcterms:created>
  <dcterms:modified xsi:type="dcterms:W3CDTF">2018-10-13T03:39:32Z</dcterms:modified>
</cp:coreProperties>
</file>