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<sst xmlns="http://schemas.openxmlformats.org/spreadsheetml/2006/main" count="40" uniqueCount="38">
  <si>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</si>
  <si>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</si>
  <si>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</si>
  <si>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</si>
  <si>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</si>
  <si>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</si>
  <si>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</si>
  <si>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</si>
  <si>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</si>
  <si>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</si>
  <si>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</si>
  <si>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</si>
  <si>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</si>
  <si>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</si>
  <si>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</si>
  <si>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</si>
  <si>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</si>
  <si>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</si>
  <si>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</si>
  <si>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</si>
  <si>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</si>
  <si>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</si>
  <si>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</si>
  <si>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</si>
  <si>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</si>
  <si>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</si>
  <si>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</si>
  <si>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</si>
  <si>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</si>
  <si>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</si>
  <si>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</si>
  <si>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</si>
  <si>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</si>
  <si>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</si>
  <si>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NGƯỜI KIỂM TRA</t>
  </si>
  <si>
    <t>LÃNH ĐẠO KHOA</t>
  </si>
  <si>
    <t>Dương Nữ Thục Đoan</t>
  </si>
  <si>
    <t>ThS.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</si>
</sst>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4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8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37" fillId="0" borderId="0">
      <alignment/>
      <protection/>
    </xf>
    <xf numFmtId="0" fontId="70" fillId="29" borderId="2" applyNumberFormat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6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66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6" fillId="0" borderId="0">
      <alignment/>
      <protection/>
    </xf>
    <xf numFmtId="0" fontId="46" fillId="0" borderId="0">
      <alignment/>
      <protection/>
    </xf>
    <xf numFmtId="49" fontId="57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0" fontId="47" fillId="0" borderId="0">
      <alignment/>
      <protection/>
    </xf>
    <xf numFmtId="166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182" fontId="61" fillId="0" borderId="0" applyFont="0" applyFill="0" applyBorder="0" applyAlignment="0" applyProtection="0"/>
    <xf numFmtId="6" fontId="64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2" fillId="0" borderId="0">
      <alignment vertical="center"/>
      <protection/>
    </xf>
  </cellStyleXfs>
  <cellXfs count="9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0" applyFont="1" applyFill="1" applyBorder="1" applyAlignment="1">
      <alignment horizontal="center" vertical="center"/>
    </xf>
    <xf numFmtId="9" fontId="19" fillId="0" borderId="8" xfId="13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0" applyFont="1" applyFill="1" applyBorder="1" applyAlignment="1">
      <alignment horizontal="center"/>
    </xf>
    <xf numFmtId="9" fontId="18" fillId="0" borderId="19" xfId="13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left"/>
    </xf>
  </cellXfs>
  <cellStyles count="15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_du kien dot 1 hoc ky 2" xfId="118"/>
    <cellStyle name="Normal 3" xfId="119"/>
    <cellStyle name="Normal 3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1" xfId="127"/>
    <cellStyle name="Note" xfId="128"/>
    <cellStyle name="Output" xfId="129"/>
    <cellStyle name="Percent" xfId="130"/>
    <cellStyle name="Percent [2]" xfId="131"/>
    <cellStyle name="Percent 2" xfId="132"/>
    <cellStyle name="Percent 3" xfId="133"/>
    <cellStyle name="PERCENTAGE" xfId="134"/>
    <cellStyle name="PrePop Currency (0)" xfId="135"/>
    <cellStyle name="songuyen" xfId="136"/>
    <cellStyle name="subhead" xfId="137"/>
    <cellStyle name="Text Indent A" xfId="138"/>
    <cellStyle name="Text Indent B" xfId="139"/>
    <cellStyle name="Title" xfId="140"/>
    <cellStyle name="Total" xfId="141"/>
    <cellStyle name="Warning Text" xfId="142"/>
    <cellStyle name="똿뗦먛귟 [0.00]_PRODUCT DETAIL Q1" xfId="143"/>
    <cellStyle name="똿뗦먛귟_PRODUCT DETAIL Q1" xfId="144"/>
    <cellStyle name="믅됞 [0.00]_PRODUCT DETAIL Q1" xfId="145"/>
    <cellStyle name="믅됞_PRODUCT DETAIL Q1" xfId="146"/>
    <cellStyle name="백분율_95" xfId="147"/>
    <cellStyle name="뷭?_BOOKSHIP" xfId="148"/>
    <cellStyle name="一般_00Q3902REV.1" xfId="149"/>
    <cellStyle name="千分位[0]_00Q3902REV.1" xfId="150"/>
    <cellStyle name="千分位_00Q3902REV.1" xfId="151"/>
    <cellStyle name="콤마 [0]_1202" xfId="152"/>
    <cellStyle name="콤마_1202" xfId="153"/>
    <cellStyle name="통화 [0]_1202" xfId="154"/>
    <cellStyle name="통화_1202" xfId="155"/>
    <cellStyle name="표준_(정보부문)월별인원계획" xfId="156"/>
    <cellStyle name="標準_機器ﾘｽト (2)" xfId="157"/>
    <cellStyle name="貨幣 [0]_00Q3902REV.1" xfId="158"/>
    <cellStyle name="貨幣[0]_BRE" xfId="159"/>
    <cellStyle name="貨幣_00Q3902REV.1" xfId="160"/>
    <cellStyle name=" [0.00]_ Att. 1- Cover" xfId="161"/>
    <cellStyle name="_ Att. 1- Cover" xfId="162"/>
    <cellStyle name="?_ Att. 1- Cover" xfId="163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HK2%20-%20K9MBA%20-%20QU&#7842;N%20TR&#7882;%20H&#7884;C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KẾT THÚC HỌC PHẦN</v>
          </cell>
          <cell r="R1" t="str">
            <v>K9MBA</v>
          </cell>
        </row>
        <row r="2">
          <cell r="G2" t="str">
            <v>QUẢN TRỊ HỌC</v>
          </cell>
          <cell r="R2">
            <v>2</v>
          </cell>
        </row>
        <row r="3">
          <cell r="G3" t="str">
            <v>MGT601</v>
          </cell>
          <cell r="R3">
            <v>2</v>
          </cell>
        </row>
        <row r="4">
          <cell r="A4" t="str">
            <v>Thời gian : 14h00 ngày 07.12.2014</v>
          </cell>
          <cell r="R4">
            <v>1</v>
          </cell>
        </row>
        <row r="6">
          <cell r="H6">
            <v>0.1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0.3</v>
          </cell>
          <cell r="N6">
            <v>0</v>
          </cell>
          <cell r="O6">
            <v>0</v>
          </cell>
          <cell r="P6">
            <v>0.6</v>
          </cell>
        </row>
        <row r="7">
          <cell r="A7">
            <v>1</v>
          </cell>
          <cell r="B7">
            <v>1931211185</v>
          </cell>
          <cell r="C7" t="str">
            <v>Trương Lê Duy</v>
          </cell>
          <cell r="D7" t="str">
            <v>An</v>
          </cell>
          <cell r="E7" t="str">
            <v>Nam</v>
          </cell>
          <cell r="F7" t="str">
            <v>19/07/1984</v>
          </cell>
          <cell r="G7" t="str">
            <v>K9MBA</v>
          </cell>
          <cell r="H7">
            <v>9</v>
          </cell>
          <cell r="M7">
            <v>9</v>
          </cell>
          <cell r="P7">
            <v>8.5</v>
          </cell>
          <cell r="Q7">
            <v>8.7</v>
          </cell>
          <cell r="R7" t="str">
            <v>Tám Phẩy Bảy</v>
          </cell>
          <cell r="S7">
            <v>0</v>
          </cell>
        </row>
        <row r="8">
          <cell r="A8">
            <v>2</v>
          </cell>
          <cell r="B8">
            <v>1931211186</v>
          </cell>
          <cell r="C8" t="str">
            <v>Nguyễn Văn</v>
          </cell>
          <cell r="D8" t="str">
            <v>Bình</v>
          </cell>
          <cell r="E8" t="str">
            <v>Nam</v>
          </cell>
          <cell r="F8" t="str">
            <v>10/08/1973</v>
          </cell>
          <cell r="G8" t="str">
            <v>K9MBA</v>
          </cell>
          <cell r="H8">
            <v>9</v>
          </cell>
          <cell r="M8">
            <v>9.5</v>
          </cell>
          <cell r="P8">
            <v>9</v>
          </cell>
          <cell r="Q8">
            <v>9.2</v>
          </cell>
          <cell r="R8" t="str">
            <v>Chín Phẩy Hai</v>
          </cell>
          <cell r="S8">
            <v>0</v>
          </cell>
        </row>
        <row r="9">
          <cell r="A9">
            <v>3</v>
          </cell>
          <cell r="B9">
            <v>1931211187</v>
          </cell>
          <cell r="C9" t="str">
            <v>Phạm Đăng</v>
          </cell>
          <cell r="D9" t="str">
            <v>Chương</v>
          </cell>
          <cell r="E9" t="str">
            <v>Nam</v>
          </cell>
          <cell r="F9" t="str">
            <v>30/10/1981</v>
          </cell>
          <cell r="G9" t="str">
            <v>K9MBA</v>
          </cell>
          <cell r="H9">
            <v>9</v>
          </cell>
          <cell r="M9">
            <v>8.5</v>
          </cell>
          <cell r="P9">
            <v>8</v>
          </cell>
          <cell r="Q9">
            <v>8.3</v>
          </cell>
          <cell r="R9" t="str">
            <v>Tám Phẩy Ba</v>
          </cell>
          <cell r="S9">
            <v>0</v>
          </cell>
        </row>
        <row r="10">
          <cell r="A10">
            <v>4</v>
          </cell>
          <cell r="B10">
            <v>1931211189</v>
          </cell>
          <cell r="C10" t="str">
            <v>Nguyễn Thiện</v>
          </cell>
          <cell r="D10" t="str">
            <v>Công</v>
          </cell>
          <cell r="E10" t="str">
            <v>Nam</v>
          </cell>
          <cell r="F10" t="str">
            <v>04/11/1986</v>
          </cell>
          <cell r="G10" t="str">
            <v>K9MBA</v>
          </cell>
          <cell r="H10">
            <v>8.5</v>
          </cell>
          <cell r="M10">
            <v>8.5</v>
          </cell>
          <cell r="P10">
            <v>8.5</v>
          </cell>
          <cell r="Q10">
            <v>8.5</v>
          </cell>
          <cell r="R10" t="str">
            <v>Tám Phẩy Năm</v>
          </cell>
          <cell r="S10">
            <v>0</v>
          </cell>
        </row>
        <row r="11">
          <cell r="A11">
            <v>5</v>
          </cell>
          <cell r="B11">
            <v>1931211190</v>
          </cell>
          <cell r="C11" t="str">
            <v>Bùi Quang</v>
          </cell>
          <cell r="D11" t="str">
            <v>Cương</v>
          </cell>
          <cell r="E11" t="str">
            <v>Nam</v>
          </cell>
          <cell r="F11" t="str">
            <v>16/06/1990</v>
          </cell>
          <cell r="G11" t="str">
            <v>K9MBA</v>
          </cell>
          <cell r="H11">
            <v>9</v>
          </cell>
          <cell r="M11">
            <v>9</v>
          </cell>
          <cell r="P11">
            <v>9</v>
          </cell>
          <cell r="Q11">
            <v>9</v>
          </cell>
          <cell r="R11" t="str">
            <v>Chín</v>
          </cell>
          <cell r="S11">
            <v>0</v>
          </cell>
        </row>
        <row r="12">
          <cell r="A12">
            <v>6</v>
          </cell>
          <cell r="B12">
            <v>1931211191</v>
          </cell>
          <cell r="C12" t="str">
            <v>Nguyễn</v>
          </cell>
          <cell r="D12" t="str">
            <v>Cường</v>
          </cell>
          <cell r="E12" t="str">
            <v>Nam</v>
          </cell>
          <cell r="F12" t="str">
            <v>08/01/1987</v>
          </cell>
          <cell r="G12" t="str">
            <v>K9MBA</v>
          </cell>
          <cell r="H12">
            <v>8.5</v>
          </cell>
          <cell r="M12">
            <v>9</v>
          </cell>
          <cell r="P12">
            <v>8.5</v>
          </cell>
          <cell r="Q12">
            <v>8.7</v>
          </cell>
          <cell r="R12" t="str">
            <v>Tám Phẩy Bảy</v>
          </cell>
          <cell r="S12">
            <v>0</v>
          </cell>
        </row>
        <row r="13">
          <cell r="A13">
            <v>7</v>
          </cell>
          <cell r="B13">
            <v>1931211192</v>
          </cell>
          <cell r="C13" t="str">
            <v>Huỳnh Hữu</v>
          </cell>
          <cell r="D13" t="str">
            <v>Đạt</v>
          </cell>
          <cell r="E13" t="str">
            <v>Nam</v>
          </cell>
          <cell r="F13" t="str">
            <v>28/01/1990</v>
          </cell>
          <cell r="G13" t="str">
            <v>K9MBA</v>
          </cell>
          <cell r="H13">
            <v>9</v>
          </cell>
          <cell r="M13">
            <v>9</v>
          </cell>
          <cell r="P13">
            <v>8</v>
          </cell>
          <cell r="Q13">
            <v>8.4</v>
          </cell>
          <cell r="R13" t="str">
            <v>Tám Phẩy Bốn</v>
          </cell>
          <cell r="S13">
            <v>0</v>
          </cell>
        </row>
        <row r="14">
          <cell r="A14">
            <v>8</v>
          </cell>
          <cell r="B14">
            <v>1930211048</v>
          </cell>
          <cell r="C14" t="str">
            <v>Dương Nữ Thục</v>
          </cell>
          <cell r="D14" t="str">
            <v>Đoan</v>
          </cell>
          <cell r="E14" t="str">
            <v>Nữ</v>
          </cell>
          <cell r="F14">
            <v>30730</v>
          </cell>
          <cell r="G14" t="str">
            <v>K9MBA</v>
          </cell>
          <cell r="H14">
            <v>9</v>
          </cell>
          <cell r="M14">
            <v>9</v>
          </cell>
          <cell r="P14">
            <v>8.5</v>
          </cell>
          <cell r="Q14">
            <v>8.7</v>
          </cell>
          <cell r="R14" t="str">
            <v>Tám Phẩy Bảy</v>
          </cell>
          <cell r="S14">
            <v>0</v>
          </cell>
        </row>
        <row r="15">
          <cell r="A15">
            <v>9</v>
          </cell>
          <cell r="B15">
            <v>1930211193</v>
          </cell>
          <cell r="C15" t="str">
            <v>Lê Thị Mỹ</v>
          </cell>
          <cell r="D15" t="str">
            <v>Dung</v>
          </cell>
          <cell r="E15" t="str">
            <v>Nữ</v>
          </cell>
          <cell r="F15" t="str">
            <v>20/04/1989</v>
          </cell>
          <cell r="G15" t="str">
            <v>K9MBA</v>
          </cell>
          <cell r="H15">
            <v>9</v>
          </cell>
          <cell r="M15">
            <v>8.5</v>
          </cell>
          <cell r="P15">
            <v>8</v>
          </cell>
          <cell r="Q15">
            <v>8.3</v>
          </cell>
          <cell r="R15" t="str">
            <v>Tám Phẩy Ba</v>
          </cell>
          <cell r="S15">
            <v>0</v>
          </cell>
        </row>
        <row r="16">
          <cell r="A16">
            <v>10</v>
          </cell>
          <cell r="B16">
            <v>1930211194</v>
          </cell>
          <cell r="C16" t="str">
            <v>Nguyễn Thị Mỹ</v>
          </cell>
          <cell r="D16" t="str">
            <v>Dung</v>
          </cell>
          <cell r="E16" t="str">
            <v>Nữ</v>
          </cell>
          <cell r="F16" t="str">
            <v>03/10/1982</v>
          </cell>
          <cell r="G16" t="str">
            <v>K9MBA</v>
          </cell>
          <cell r="H16">
            <v>9</v>
          </cell>
          <cell r="M16">
            <v>9</v>
          </cell>
          <cell r="P16">
            <v>8.5</v>
          </cell>
          <cell r="Q16">
            <v>8.7</v>
          </cell>
          <cell r="R16" t="str">
            <v>Tám Phẩy Bảy</v>
          </cell>
          <cell r="S16">
            <v>0</v>
          </cell>
        </row>
        <row r="17">
          <cell r="A17">
            <v>11</v>
          </cell>
          <cell r="B17">
            <v>1931211195</v>
          </cell>
          <cell r="C17" t="str">
            <v>Võ Đình</v>
          </cell>
          <cell r="D17" t="str">
            <v>Dũng</v>
          </cell>
          <cell r="E17" t="str">
            <v>Nam</v>
          </cell>
          <cell r="F17" t="str">
            <v>09/04/1975</v>
          </cell>
          <cell r="G17" t="str">
            <v>K9MBA</v>
          </cell>
          <cell r="H17">
            <v>8.5</v>
          </cell>
          <cell r="M17">
            <v>9</v>
          </cell>
          <cell r="P17">
            <v>8.5</v>
          </cell>
          <cell r="Q17">
            <v>8.7</v>
          </cell>
          <cell r="R17" t="str">
            <v>Tám Phẩy Bảy</v>
          </cell>
          <cell r="S17">
            <v>0</v>
          </cell>
        </row>
        <row r="18">
          <cell r="A18">
            <v>12</v>
          </cell>
          <cell r="B18">
            <v>1930211196</v>
          </cell>
          <cell r="C18" t="str">
            <v>Lê Huỳnh Ngọc</v>
          </cell>
          <cell r="D18" t="str">
            <v>Duyên</v>
          </cell>
          <cell r="E18" t="str">
            <v>Nữ</v>
          </cell>
          <cell r="F18" t="str">
            <v>23/12/1990</v>
          </cell>
          <cell r="G18" t="str">
            <v>K9MBA</v>
          </cell>
          <cell r="H18">
            <v>9</v>
          </cell>
          <cell r="M18">
            <v>8.5</v>
          </cell>
          <cell r="P18">
            <v>9</v>
          </cell>
          <cell r="Q18">
            <v>8.9</v>
          </cell>
          <cell r="R18" t="str">
            <v>Tám Phẩy Chín</v>
          </cell>
          <cell r="S18">
            <v>0</v>
          </cell>
        </row>
        <row r="19">
          <cell r="A19">
            <v>13</v>
          </cell>
          <cell r="B19">
            <v>1931211197</v>
          </cell>
          <cell r="C19" t="str">
            <v>Nguyễn Hoàng</v>
          </cell>
          <cell r="D19" t="str">
            <v>Giáo</v>
          </cell>
          <cell r="E19" t="str">
            <v>Nam</v>
          </cell>
          <cell r="F19" t="str">
            <v>08/04/1989</v>
          </cell>
          <cell r="G19" t="str">
            <v>K9MBA</v>
          </cell>
          <cell r="H19">
            <v>9</v>
          </cell>
          <cell r="M19">
            <v>8.5</v>
          </cell>
          <cell r="P19">
            <v>8.5</v>
          </cell>
          <cell r="Q19">
            <v>8.6</v>
          </cell>
          <cell r="R19" t="str">
            <v>Tám Phẩy Sáu</v>
          </cell>
          <cell r="S19">
            <v>0</v>
          </cell>
        </row>
        <row r="20">
          <cell r="A20">
            <v>14</v>
          </cell>
          <cell r="B20">
            <v>1930211198</v>
          </cell>
          <cell r="C20" t="str">
            <v>Đặng Thu</v>
          </cell>
          <cell r="D20" t="str">
            <v>Hà</v>
          </cell>
          <cell r="E20" t="str">
            <v>Nữ</v>
          </cell>
          <cell r="F20" t="str">
            <v>14/08/1982</v>
          </cell>
          <cell r="G20" t="str">
            <v>K9MBA</v>
          </cell>
          <cell r="H20">
            <v>9</v>
          </cell>
          <cell r="M20">
            <v>8.5</v>
          </cell>
          <cell r="P20">
            <v>8.5</v>
          </cell>
          <cell r="Q20">
            <v>8.6</v>
          </cell>
          <cell r="R20" t="str">
            <v>Tám Phẩy Sáu</v>
          </cell>
          <cell r="S20">
            <v>0</v>
          </cell>
        </row>
        <row r="21">
          <cell r="A21">
            <v>15</v>
          </cell>
          <cell r="B21">
            <v>1931211199</v>
          </cell>
          <cell r="C21" t="str">
            <v>Nguyễn Văn</v>
          </cell>
          <cell r="D21" t="str">
            <v>Hải</v>
          </cell>
          <cell r="E21" t="str">
            <v>Nam</v>
          </cell>
          <cell r="F21" t="str">
            <v>29/02/1980</v>
          </cell>
          <cell r="G21" t="str">
            <v>K9MBA</v>
          </cell>
          <cell r="H21">
            <v>9</v>
          </cell>
          <cell r="M21">
            <v>9</v>
          </cell>
          <cell r="P21">
            <v>9</v>
          </cell>
          <cell r="Q21">
            <v>9</v>
          </cell>
          <cell r="R21" t="str">
            <v>Chín</v>
          </cell>
          <cell r="S21">
            <v>0</v>
          </cell>
        </row>
        <row r="22">
          <cell r="A22">
            <v>16</v>
          </cell>
          <cell r="B22">
            <v>1931211200</v>
          </cell>
          <cell r="C22" t="str">
            <v>Trần Phước</v>
          </cell>
          <cell r="D22" t="str">
            <v>Hải</v>
          </cell>
          <cell r="E22" t="str">
            <v>Nam</v>
          </cell>
          <cell r="F22" t="str">
            <v>02/01/1981</v>
          </cell>
          <cell r="G22" t="str">
            <v>K9MBA</v>
          </cell>
          <cell r="H22">
            <v>9</v>
          </cell>
          <cell r="M22">
            <v>8.5</v>
          </cell>
          <cell r="P22">
            <v>8.5</v>
          </cell>
          <cell r="Q22">
            <v>8.6</v>
          </cell>
          <cell r="R22" t="str">
            <v>Tám Phẩy Sáu</v>
          </cell>
          <cell r="S22">
            <v>0</v>
          </cell>
        </row>
        <row r="23">
          <cell r="A23">
            <v>17</v>
          </cell>
          <cell r="B23">
            <v>1931211201</v>
          </cell>
          <cell r="C23" t="str">
            <v>Ông Văn</v>
          </cell>
          <cell r="D23" t="str">
            <v>Hậu</v>
          </cell>
          <cell r="E23" t="str">
            <v>Nam</v>
          </cell>
          <cell r="F23" t="str">
            <v>15/08/1988</v>
          </cell>
          <cell r="G23" t="str">
            <v>K9MBA</v>
          </cell>
          <cell r="H23">
            <v>8</v>
          </cell>
          <cell r="M23">
            <v>8.5</v>
          </cell>
          <cell r="P23">
            <v>8</v>
          </cell>
          <cell r="Q23">
            <v>8.2</v>
          </cell>
          <cell r="R23" t="str">
            <v>Tám Phẩy Hai</v>
          </cell>
          <cell r="S23">
            <v>0</v>
          </cell>
        </row>
        <row r="24">
          <cell r="A24">
            <v>18</v>
          </cell>
          <cell r="B24">
            <v>1931211202</v>
          </cell>
          <cell r="C24" t="str">
            <v>Nguyễn Ngọc</v>
          </cell>
          <cell r="D24" t="str">
            <v>Hiền</v>
          </cell>
          <cell r="E24" t="str">
            <v>Nam</v>
          </cell>
          <cell r="F24" t="str">
            <v>16/05/1991</v>
          </cell>
          <cell r="G24" t="str">
            <v>K9MBA</v>
          </cell>
          <cell r="H24">
            <v>9</v>
          </cell>
          <cell r="M24">
            <v>8.5</v>
          </cell>
          <cell r="P24">
            <v>8.5</v>
          </cell>
          <cell r="Q24">
            <v>8.6</v>
          </cell>
          <cell r="R24" t="str">
            <v>Tám Phẩy Sáu</v>
          </cell>
          <cell r="S24">
            <v>0</v>
          </cell>
        </row>
        <row r="25">
          <cell r="A25">
            <v>19</v>
          </cell>
          <cell r="B25">
            <v>1930211203</v>
          </cell>
          <cell r="C25" t="str">
            <v>Nguyễn Thị Thu</v>
          </cell>
          <cell r="D25" t="str">
            <v>Hiền</v>
          </cell>
          <cell r="E25" t="str">
            <v>Nữ</v>
          </cell>
          <cell r="F25" t="str">
            <v>28/08/1989</v>
          </cell>
          <cell r="G25" t="str">
            <v>K9MBA</v>
          </cell>
          <cell r="H25">
            <v>9</v>
          </cell>
          <cell r="M25">
            <v>8.5</v>
          </cell>
          <cell r="P25">
            <v>8.5</v>
          </cell>
          <cell r="Q25">
            <v>8.6</v>
          </cell>
          <cell r="R25" t="str">
            <v>Tám Phẩy Sáu</v>
          </cell>
          <cell r="S25">
            <v>0</v>
          </cell>
        </row>
        <row r="26">
          <cell r="A26">
            <v>20</v>
          </cell>
          <cell r="B26">
            <v>1930211204</v>
          </cell>
          <cell r="C26" t="str">
            <v>Trần Thị Minh</v>
          </cell>
          <cell r="D26" t="str">
            <v>Hiền</v>
          </cell>
          <cell r="E26" t="str">
            <v>Nữ</v>
          </cell>
          <cell r="F26" t="str">
            <v>08/12/1988</v>
          </cell>
          <cell r="G26" t="str">
            <v>K9MBA</v>
          </cell>
          <cell r="H26">
            <v>9</v>
          </cell>
          <cell r="M26">
            <v>8.5</v>
          </cell>
          <cell r="P26">
            <v>8.5</v>
          </cell>
          <cell r="Q26">
            <v>8.6</v>
          </cell>
          <cell r="R26" t="str">
            <v>Tám Phẩy Sáu</v>
          </cell>
          <cell r="S26">
            <v>0</v>
          </cell>
        </row>
        <row r="27">
          <cell r="A27">
            <v>21</v>
          </cell>
          <cell r="B27">
            <v>1930211205</v>
          </cell>
          <cell r="C27" t="str">
            <v>Phạm Thị Thanh</v>
          </cell>
          <cell r="D27" t="str">
            <v>Hoa</v>
          </cell>
          <cell r="E27" t="str">
            <v>Nữ</v>
          </cell>
          <cell r="F27" t="str">
            <v>21/03/1990</v>
          </cell>
          <cell r="G27" t="str">
            <v>K9MBA</v>
          </cell>
          <cell r="H27">
            <v>9</v>
          </cell>
          <cell r="M27">
            <v>8.5</v>
          </cell>
          <cell r="P27">
            <v>9</v>
          </cell>
          <cell r="Q27">
            <v>8.9</v>
          </cell>
          <cell r="R27" t="str">
            <v>Tám Phẩy Chín</v>
          </cell>
          <cell r="S27">
            <v>0</v>
          </cell>
        </row>
        <row r="28">
          <cell r="A28">
            <v>22</v>
          </cell>
          <cell r="B28">
            <v>1930211206</v>
          </cell>
          <cell r="C28" t="str">
            <v>Võ Thị Tuyết</v>
          </cell>
          <cell r="D28" t="str">
            <v>Hoa</v>
          </cell>
          <cell r="E28" t="str">
            <v>Nữ</v>
          </cell>
          <cell r="F28" t="str">
            <v>28/09/1986</v>
          </cell>
          <cell r="G28" t="str">
            <v>K9MBA</v>
          </cell>
          <cell r="H28">
            <v>9</v>
          </cell>
          <cell r="M28">
            <v>9</v>
          </cell>
          <cell r="P28">
            <v>9</v>
          </cell>
          <cell r="Q28">
            <v>9</v>
          </cell>
          <cell r="R28" t="str">
            <v>Chín</v>
          </cell>
          <cell r="S28">
            <v>0</v>
          </cell>
        </row>
        <row r="29">
          <cell r="A29">
            <v>23</v>
          </cell>
          <cell r="B29">
            <v>1930211207</v>
          </cell>
          <cell r="C29" t="str">
            <v>Huỳnh Thị</v>
          </cell>
          <cell r="D29" t="str">
            <v>Huệ</v>
          </cell>
          <cell r="E29" t="str">
            <v>Nữ</v>
          </cell>
          <cell r="F29" t="str">
            <v>22/04/1986</v>
          </cell>
          <cell r="G29" t="str">
            <v>K9MBA</v>
          </cell>
          <cell r="H29">
            <v>8.5</v>
          </cell>
          <cell r="M29">
            <v>8.5</v>
          </cell>
          <cell r="P29">
            <v>8.5</v>
          </cell>
          <cell r="Q29">
            <v>8.5</v>
          </cell>
          <cell r="R29" t="str">
            <v>Tám Phẩy Năm</v>
          </cell>
          <cell r="S29">
            <v>0</v>
          </cell>
        </row>
        <row r="30">
          <cell r="A30">
            <v>24</v>
          </cell>
          <cell r="B30">
            <v>1931211208</v>
          </cell>
          <cell r="C30" t="str">
            <v>Đỗ Tấn Phi</v>
          </cell>
          <cell r="D30" t="str">
            <v>Hùng</v>
          </cell>
          <cell r="E30" t="str">
            <v>Nam</v>
          </cell>
          <cell r="F30" t="str">
            <v>14/10/1985</v>
          </cell>
          <cell r="G30" t="str">
            <v>K9MBA</v>
          </cell>
          <cell r="H30">
            <v>9</v>
          </cell>
          <cell r="M30">
            <v>9</v>
          </cell>
          <cell r="P30">
            <v>9</v>
          </cell>
          <cell r="Q30">
            <v>9</v>
          </cell>
          <cell r="R30" t="str">
            <v>Chín</v>
          </cell>
          <cell r="S30">
            <v>0</v>
          </cell>
        </row>
        <row r="31">
          <cell r="A31">
            <v>25</v>
          </cell>
          <cell r="B31">
            <v>1931211209</v>
          </cell>
          <cell r="C31" t="str">
            <v>Trần Phước</v>
          </cell>
          <cell r="D31" t="str">
            <v>Hùng</v>
          </cell>
          <cell r="E31" t="str">
            <v>Nam</v>
          </cell>
          <cell r="F31" t="str">
            <v>26/02/1989</v>
          </cell>
          <cell r="G31" t="str">
            <v>K9MBA</v>
          </cell>
          <cell r="H31">
            <v>9</v>
          </cell>
          <cell r="M31">
            <v>9.5</v>
          </cell>
          <cell r="P31">
            <v>8</v>
          </cell>
          <cell r="Q31">
            <v>8.6</v>
          </cell>
          <cell r="R31" t="str">
            <v>Tám Phẩy Sáu</v>
          </cell>
          <cell r="S31">
            <v>0</v>
          </cell>
        </row>
        <row r="32">
          <cell r="A32">
            <v>26</v>
          </cell>
          <cell r="B32">
            <v>1930211210</v>
          </cell>
          <cell r="C32" t="str">
            <v>Trần Thị Mai</v>
          </cell>
          <cell r="D32" t="str">
            <v>Hương</v>
          </cell>
          <cell r="E32" t="str">
            <v>Nữ</v>
          </cell>
          <cell r="F32" t="str">
            <v>29/10/1986</v>
          </cell>
          <cell r="G32" t="str">
            <v>K9MBA</v>
          </cell>
          <cell r="H32">
            <v>9</v>
          </cell>
          <cell r="M32">
            <v>9</v>
          </cell>
          <cell r="P32">
            <v>8.5</v>
          </cell>
          <cell r="Q32">
            <v>8.7</v>
          </cell>
          <cell r="R32" t="str">
            <v>Tám Phẩy Bảy</v>
          </cell>
          <cell r="S32">
            <v>0</v>
          </cell>
        </row>
        <row r="33">
          <cell r="A33">
            <v>27</v>
          </cell>
          <cell r="B33">
            <v>1931211211</v>
          </cell>
          <cell r="C33" t="str">
            <v>Lê Vũ</v>
          </cell>
          <cell r="D33" t="str">
            <v>Huy</v>
          </cell>
          <cell r="E33" t="str">
            <v>Nam</v>
          </cell>
          <cell r="F33" t="str">
            <v>09/09/1988</v>
          </cell>
          <cell r="G33" t="str">
            <v>K9MBA</v>
          </cell>
          <cell r="H33">
            <v>8.5</v>
          </cell>
          <cell r="M33">
            <v>9</v>
          </cell>
          <cell r="P33">
            <v>8</v>
          </cell>
          <cell r="Q33">
            <v>8.4</v>
          </cell>
          <cell r="R33" t="str">
            <v>Tám Phẩy Bốn</v>
          </cell>
          <cell r="S33">
            <v>0</v>
          </cell>
        </row>
        <row r="34">
          <cell r="A34">
            <v>28</v>
          </cell>
          <cell r="B34">
            <v>1931211212</v>
          </cell>
          <cell r="C34" t="str">
            <v>Nguyễn Mậu Nhật</v>
          </cell>
          <cell r="D34" t="str">
            <v>Khánh</v>
          </cell>
          <cell r="E34" t="str">
            <v>Nam</v>
          </cell>
          <cell r="F34" t="str">
            <v>11/06/1988</v>
          </cell>
          <cell r="G34" t="str">
            <v>K9MBA</v>
          </cell>
          <cell r="H34">
            <v>9</v>
          </cell>
          <cell r="M34">
            <v>9</v>
          </cell>
          <cell r="P34">
            <v>8</v>
          </cell>
          <cell r="Q34">
            <v>8.4</v>
          </cell>
          <cell r="R34" t="str">
            <v>Tám Phẩy Bốn</v>
          </cell>
          <cell r="S34">
            <v>0</v>
          </cell>
        </row>
        <row r="35">
          <cell r="A35">
            <v>29</v>
          </cell>
          <cell r="B35">
            <v>1931211213</v>
          </cell>
          <cell r="C35" t="str">
            <v>Nguyễn Quốc</v>
          </cell>
          <cell r="D35" t="str">
            <v>Khánh</v>
          </cell>
          <cell r="E35" t="str">
            <v>Nam</v>
          </cell>
          <cell r="F35" t="str">
            <v>02/09/1988</v>
          </cell>
          <cell r="G35" t="str">
            <v>K9MBA</v>
          </cell>
          <cell r="H35">
            <v>9</v>
          </cell>
          <cell r="M35">
            <v>8.5</v>
          </cell>
          <cell r="P35">
            <v>8</v>
          </cell>
          <cell r="Q35">
            <v>8.3</v>
          </cell>
          <cell r="R35" t="str">
            <v>Tám Phẩy Ba</v>
          </cell>
          <cell r="S35">
            <v>0</v>
          </cell>
        </row>
        <row r="36">
          <cell r="A36">
            <v>30</v>
          </cell>
          <cell r="B36">
            <v>1930211214</v>
          </cell>
          <cell r="C36" t="str">
            <v>Nguyễn Phan Hạ</v>
          </cell>
          <cell r="D36" t="str">
            <v>Kim</v>
          </cell>
          <cell r="E36" t="str">
            <v>Nữ</v>
          </cell>
          <cell r="F36" t="str">
            <v>02/02/1982</v>
          </cell>
          <cell r="G36" t="str">
            <v>K9MBA</v>
          </cell>
          <cell r="H36">
            <v>8.5</v>
          </cell>
          <cell r="M36">
            <v>8.5</v>
          </cell>
          <cell r="P36">
            <v>9</v>
          </cell>
          <cell r="Q36">
            <v>8.8</v>
          </cell>
          <cell r="R36" t="str">
            <v>Tám  Phẩy Tám</v>
          </cell>
          <cell r="S36">
            <v>0</v>
          </cell>
        </row>
        <row r="37">
          <cell r="A37">
            <v>31</v>
          </cell>
          <cell r="B37">
            <v>1931211215</v>
          </cell>
          <cell r="C37" t="str">
            <v>Trần Anh</v>
          </cell>
          <cell r="D37" t="str">
            <v>Lâm</v>
          </cell>
          <cell r="E37" t="str">
            <v>Nam</v>
          </cell>
          <cell r="F37" t="str">
            <v>10/04/1987</v>
          </cell>
          <cell r="G37" t="str">
            <v>K9MBA</v>
          </cell>
          <cell r="H37">
            <v>9</v>
          </cell>
          <cell r="M37">
            <v>8.5</v>
          </cell>
          <cell r="P37" t="str">
            <v>V</v>
          </cell>
          <cell r="Q37">
            <v>0</v>
          </cell>
          <cell r="R37" t="str">
            <v>Không</v>
          </cell>
          <cell r="S37">
            <v>0</v>
          </cell>
        </row>
        <row r="38">
          <cell r="A38">
            <v>32</v>
          </cell>
          <cell r="B38">
            <v>1931211216</v>
          </cell>
          <cell r="C38" t="str">
            <v>Đoàn Thanh</v>
          </cell>
          <cell r="D38" t="str">
            <v>Liêm</v>
          </cell>
          <cell r="E38" t="str">
            <v>Nam</v>
          </cell>
          <cell r="F38" t="str">
            <v>19/11/1991</v>
          </cell>
          <cell r="G38" t="str">
            <v>K9MBA</v>
          </cell>
          <cell r="H38">
            <v>9</v>
          </cell>
          <cell r="M38">
            <v>8.5</v>
          </cell>
          <cell r="P38">
            <v>7</v>
          </cell>
          <cell r="Q38">
            <v>7.7</v>
          </cell>
          <cell r="R38" t="str">
            <v>Bảy Phẩy Bảy</v>
          </cell>
          <cell r="S38">
            <v>0</v>
          </cell>
        </row>
        <row r="39">
          <cell r="A39">
            <v>33</v>
          </cell>
          <cell r="B39">
            <v>1930211217</v>
          </cell>
          <cell r="C39" t="str">
            <v>Võ Thị Thùy</v>
          </cell>
          <cell r="D39" t="str">
            <v>Liên</v>
          </cell>
          <cell r="E39" t="str">
            <v>Nữ</v>
          </cell>
          <cell r="F39" t="str">
            <v>04/02/1987</v>
          </cell>
          <cell r="G39" t="str">
            <v>K9MBA</v>
          </cell>
          <cell r="H39">
            <v>9</v>
          </cell>
          <cell r="M39">
            <v>8.5</v>
          </cell>
          <cell r="P39">
            <v>8</v>
          </cell>
          <cell r="Q39">
            <v>8.3</v>
          </cell>
          <cell r="R39" t="str">
            <v>Tám Phẩy Ba</v>
          </cell>
          <cell r="S39">
            <v>0</v>
          </cell>
        </row>
        <row r="40">
          <cell r="A40">
            <v>34</v>
          </cell>
          <cell r="B40">
            <v>1931211219</v>
          </cell>
          <cell r="C40" t="str">
            <v>Hoàng Thanh</v>
          </cell>
          <cell r="D40" t="str">
            <v>Long</v>
          </cell>
          <cell r="E40" t="str">
            <v>Nam</v>
          </cell>
          <cell r="F40" t="str">
            <v>25/06/1991</v>
          </cell>
          <cell r="G40" t="str">
            <v>K9MBA</v>
          </cell>
          <cell r="H40">
            <v>8</v>
          </cell>
          <cell r="M40">
            <v>9</v>
          </cell>
          <cell r="P40">
            <v>8</v>
          </cell>
          <cell r="Q40">
            <v>8.3</v>
          </cell>
          <cell r="R40" t="str">
            <v>Tám Phẩy Ba</v>
          </cell>
          <cell r="S40">
            <v>0</v>
          </cell>
        </row>
        <row r="41">
          <cell r="A41">
            <v>35</v>
          </cell>
          <cell r="B41">
            <v>1931211220</v>
          </cell>
          <cell r="C41" t="str">
            <v>Nguyễn Hoàng</v>
          </cell>
          <cell r="D41" t="str">
            <v>Long</v>
          </cell>
          <cell r="E41" t="str">
            <v>Nam</v>
          </cell>
          <cell r="F41">
            <v>28153</v>
          </cell>
          <cell r="G41" t="str">
            <v>K9MBA</v>
          </cell>
          <cell r="H41">
            <v>8</v>
          </cell>
          <cell r="M41">
            <v>9</v>
          </cell>
          <cell r="P41">
            <v>8</v>
          </cell>
          <cell r="Q41">
            <v>8.3</v>
          </cell>
          <cell r="R41" t="str">
            <v>Tám Phẩy Ba</v>
          </cell>
          <cell r="S41">
            <v>0</v>
          </cell>
        </row>
        <row r="42">
          <cell r="A42">
            <v>36</v>
          </cell>
          <cell r="B42">
            <v>1931211222</v>
          </cell>
          <cell r="C42" t="str">
            <v>Tống Công</v>
          </cell>
          <cell r="D42" t="str">
            <v>Minh</v>
          </cell>
          <cell r="E42" t="str">
            <v>Nam</v>
          </cell>
          <cell r="F42" t="str">
            <v>08/12/1990</v>
          </cell>
          <cell r="G42" t="str">
            <v>K9MBA</v>
          </cell>
          <cell r="H42">
            <v>8</v>
          </cell>
          <cell r="M42">
            <v>8.5</v>
          </cell>
          <cell r="P42">
            <v>8</v>
          </cell>
          <cell r="Q42">
            <v>8.2</v>
          </cell>
          <cell r="R42" t="str">
            <v>Tám Phẩy Hai</v>
          </cell>
          <cell r="S42">
            <v>0</v>
          </cell>
        </row>
        <row r="43">
          <cell r="A43">
            <v>37</v>
          </cell>
          <cell r="B43">
            <v>1931211223</v>
          </cell>
          <cell r="C43" t="str">
            <v>Trần Ngọc</v>
          </cell>
          <cell r="D43" t="str">
            <v>Minh</v>
          </cell>
          <cell r="E43" t="str">
            <v>Nam</v>
          </cell>
          <cell r="F43" t="str">
            <v>30/07/1983</v>
          </cell>
          <cell r="G43" t="str">
            <v>K9MBA</v>
          </cell>
          <cell r="H43">
            <v>9</v>
          </cell>
          <cell r="M43">
            <v>8.5</v>
          </cell>
          <cell r="P43">
            <v>8.5</v>
          </cell>
          <cell r="Q43">
            <v>8.6</v>
          </cell>
          <cell r="R43" t="str">
            <v>Tám Phẩy Sáu</v>
          </cell>
          <cell r="S43">
            <v>0</v>
          </cell>
        </row>
        <row r="44">
          <cell r="A44">
            <v>38</v>
          </cell>
          <cell r="B44">
            <v>1930211224</v>
          </cell>
          <cell r="C44" t="str">
            <v>Nguyễn Thị Thanh</v>
          </cell>
          <cell r="D44" t="str">
            <v>Nga</v>
          </cell>
          <cell r="E44" t="str">
            <v>Nữ</v>
          </cell>
          <cell r="F44" t="str">
            <v>29/02/1988</v>
          </cell>
          <cell r="G44" t="str">
            <v>K9MBA</v>
          </cell>
          <cell r="H44">
            <v>9</v>
          </cell>
          <cell r="M44">
            <v>8.5</v>
          </cell>
          <cell r="P44">
            <v>9</v>
          </cell>
          <cell r="Q44">
            <v>8.9</v>
          </cell>
          <cell r="R44" t="str">
            <v>Tám Phẩy Chín</v>
          </cell>
          <cell r="S44">
            <v>0</v>
          </cell>
        </row>
        <row r="45">
          <cell r="A45">
            <v>39</v>
          </cell>
          <cell r="B45">
            <v>1931211225</v>
          </cell>
          <cell r="C45" t="str">
            <v>Mai Phước</v>
          </cell>
          <cell r="D45" t="str">
            <v>Nghê</v>
          </cell>
          <cell r="E45" t="str">
            <v>Nam</v>
          </cell>
          <cell r="F45" t="str">
            <v>20/12/1970</v>
          </cell>
          <cell r="G45" t="str">
            <v>K9MBA</v>
          </cell>
          <cell r="H45">
            <v>9</v>
          </cell>
          <cell r="M45">
            <v>8.5</v>
          </cell>
          <cell r="P45">
            <v>9</v>
          </cell>
          <cell r="Q45">
            <v>8.9</v>
          </cell>
          <cell r="R45" t="str">
            <v>Tám Phẩy Chín</v>
          </cell>
          <cell r="S45">
            <v>0</v>
          </cell>
        </row>
        <row r="46">
          <cell r="A46">
            <v>40</v>
          </cell>
          <cell r="B46">
            <v>1931211226</v>
          </cell>
          <cell r="C46" t="str">
            <v>Trần Lê Đại</v>
          </cell>
          <cell r="D46" t="str">
            <v>Nghĩa</v>
          </cell>
          <cell r="E46" t="str">
            <v>Nam</v>
          </cell>
          <cell r="F46" t="str">
            <v>23/09/1984</v>
          </cell>
          <cell r="G46" t="str">
            <v>K9MBA</v>
          </cell>
          <cell r="H46">
            <v>8.5</v>
          </cell>
          <cell r="M46">
            <v>9</v>
          </cell>
          <cell r="P46">
            <v>7</v>
          </cell>
          <cell r="Q46">
            <v>7.8</v>
          </cell>
          <cell r="R46" t="str">
            <v>Bảy  Phẩy Tám</v>
          </cell>
          <cell r="S46">
            <v>0</v>
          </cell>
        </row>
        <row r="47">
          <cell r="A47">
            <v>41</v>
          </cell>
          <cell r="B47">
            <v>1930211227</v>
          </cell>
          <cell r="C47" t="str">
            <v>Nguyễn Thị Tuyết</v>
          </cell>
          <cell r="D47" t="str">
            <v>Ngọc</v>
          </cell>
          <cell r="E47" t="str">
            <v>Nữ</v>
          </cell>
          <cell r="F47">
            <v>32052</v>
          </cell>
          <cell r="G47" t="str">
            <v>K9MBA</v>
          </cell>
          <cell r="H47">
            <v>9</v>
          </cell>
          <cell r="M47">
            <v>9.5</v>
          </cell>
          <cell r="P47">
            <v>8</v>
          </cell>
          <cell r="Q47">
            <v>8.6</v>
          </cell>
          <cell r="R47" t="str">
            <v>Tám Phẩy Sáu</v>
          </cell>
          <cell r="S47">
            <v>0</v>
          </cell>
        </row>
        <row r="48">
          <cell r="A48">
            <v>42</v>
          </cell>
          <cell r="B48">
            <v>1930211228</v>
          </cell>
          <cell r="C48" t="str">
            <v>Bùi Thị Kim</v>
          </cell>
          <cell r="D48" t="str">
            <v>Oanh</v>
          </cell>
          <cell r="E48" t="str">
            <v>Nữ</v>
          </cell>
          <cell r="F48" t="str">
            <v>15/06/1991</v>
          </cell>
          <cell r="G48" t="str">
            <v>K9MBA</v>
          </cell>
          <cell r="H48">
            <v>9</v>
          </cell>
          <cell r="M48">
            <v>9.5</v>
          </cell>
          <cell r="P48">
            <v>8.5</v>
          </cell>
          <cell r="Q48">
            <v>8.9</v>
          </cell>
          <cell r="R48" t="str">
            <v>Tám Phẩy Chín</v>
          </cell>
          <cell r="S48">
            <v>0</v>
          </cell>
        </row>
        <row r="49">
          <cell r="A49">
            <v>43</v>
          </cell>
          <cell r="B49">
            <v>1931211229</v>
          </cell>
          <cell r="C49" t="str">
            <v>Lê Tất</v>
          </cell>
          <cell r="D49" t="str">
            <v>Phong</v>
          </cell>
          <cell r="E49" t="str">
            <v>Nam</v>
          </cell>
          <cell r="F49" t="str">
            <v>28/01/1989</v>
          </cell>
          <cell r="G49" t="str">
            <v>K9MBA</v>
          </cell>
          <cell r="H49">
            <v>8</v>
          </cell>
          <cell r="M49">
            <v>9</v>
          </cell>
          <cell r="P49">
            <v>8</v>
          </cell>
          <cell r="Q49">
            <v>8.3</v>
          </cell>
          <cell r="R49" t="str">
            <v>Tám Phẩy Ba</v>
          </cell>
          <cell r="S49">
            <v>0</v>
          </cell>
        </row>
        <row r="50">
          <cell r="A50">
            <v>44</v>
          </cell>
          <cell r="B50">
            <v>1931211230</v>
          </cell>
          <cell r="C50" t="str">
            <v>Trần Ngọc</v>
          </cell>
          <cell r="D50" t="str">
            <v>Phúc</v>
          </cell>
          <cell r="E50" t="str">
            <v>Nam</v>
          </cell>
          <cell r="F50" t="str">
            <v>15/04/1989</v>
          </cell>
          <cell r="G50" t="str">
            <v>K9MBA</v>
          </cell>
          <cell r="H50">
            <v>8.5</v>
          </cell>
          <cell r="M50">
            <v>8.5</v>
          </cell>
          <cell r="P50">
            <v>8.5</v>
          </cell>
          <cell r="Q50">
            <v>8.5</v>
          </cell>
          <cell r="R50" t="str">
            <v>Tám Phẩy Năm</v>
          </cell>
          <cell r="S50">
            <v>0</v>
          </cell>
        </row>
        <row r="51">
          <cell r="A51">
            <v>45</v>
          </cell>
          <cell r="B51">
            <v>1931211231</v>
          </cell>
          <cell r="C51" t="str">
            <v>Huỳnh Đăng</v>
          </cell>
          <cell r="D51" t="str">
            <v>Phương</v>
          </cell>
          <cell r="E51" t="str">
            <v>Nam</v>
          </cell>
          <cell r="F51" t="str">
            <v>01/06/1987</v>
          </cell>
          <cell r="G51" t="str">
            <v>K9MBA</v>
          </cell>
          <cell r="H51">
            <v>9</v>
          </cell>
          <cell r="M51">
            <v>8.5</v>
          </cell>
          <cell r="P51">
            <v>8.5</v>
          </cell>
          <cell r="Q51">
            <v>8.6</v>
          </cell>
          <cell r="R51" t="str">
            <v>Tám Phẩy Sáu</v>
          </cell>
          <cell r="S51">
            <v>0</v>
          </cell>
        </row>
        <row r="52">
          <cell r="A52">
            <v>46</v>
          </cell>
          <cell r="B52">
            <v>1931211232</v>
          </cell>
          <cell r="C52" t="str">
            <v>Trần Thanh</v>
          </cell>
          <cell r="D52" t="str">
            <v>Phương</v>
          </cell>
          <cell r="E52" t="str">
            <v>Nam</v>
          </cell>
          <cell r="F52" t="str">
            <v>09/03/1987</v>
          </cell>
          <cell r="G52" t="str">
            <v>K9MBA</v>
          </cell>
          <cell r="H52">
            <v>8</v>
          </cell>
          <cell r="M52">
            <v>8.5</v>
          </cell>
          <cell r="P52">
            <v>8</v>
          </cell>
          <cell r="Q52">
            <v>8.2</v>
          </cell>
          <cell r="R52" t="str">
            <v>Tám Phẩy Hai</v>
          </cell>
          <cell r="S52">
            <v>0</v>
          </cell>
        </row>
        <row r="53">
          <cell r="A53">
            <v>47</v>
          </cell>
          <cell r="B53">
            <v>1931211233</v>
          </cell>
          <cell r="C53" t="str">
            <v>Trần Văn</v>
          </cell>
          <cell r="D53" t="str">
            <v>Phương</v>
          </cell>
          <cell r="E53" t="str">
            <v>Nam</v>
          </cell>
          <cell r="F53" t="str">
            <v>01/02/1981</v>
          </cell>
          <cell r="G53" t="str">
            <v>K9MBA</v>
          </cell>
          <cell r="H53">
            <v>8</v>
          </cell>
          <cell r="M53">
            <v>9</v>
          </cell>
          <cell r="P53">
            <v>8</v>
          </cell>
          <cell r="Q53">
            <v>8.3</v>
          </cell>
          <cell r="R53" t="str">
            <v>Tám Phẩy Ba</v>
          </cell>
          <cell r="S53">
            <v>0</v>
          </cell>
        </row>
        <row r="54">
          <cell r="A54">
            <v>48</v>
          </cell>
          <cell r="B54">
            <v>1931211234</v>
          </cell>
          <cell r="C54" t="str">
            <v>Nguyễn Tấn Hồng</v>
          </cell>
          <cell r="D54" t="str">
            <v>Quân</v>
          </cell>
          <cell r="E54" t="str">
            <v>Nam</v>
          </cell>
          <cell r="F54" t="str">
            <v>21/07/1987</v>
          </cell>
          <cell r="G54" t="str">
            <v>K9MBA</v>
          </cell>
          <cell r="H54">
            <v>8</v>
          </cell>
          <cell r="M54">
            <v>8.5</v>
          </cell>
          <cell r="P54">
            <v>8</v>
          </cell>
          <cell r="Q54">
            <v>8.2</v>
          </cell>
          <cell r="R54" t="str">
            <v>Tám Phẩy Hai</v>
          </cell>
          <cell r="S54">
            <v>0</v>
          </cell>
        </row>
        <row r="55">
          <cell r="A55">
            <v>49</v>
          </cell>
          <cell r="B55">
            <v>1931211236</v>
          </cell>
          <cell r="C55" t="str">
            <v>Nguyễn Dương</v>
          </cell>
          <cell r="D55" t="str">
            <v>Quang</v>
          </cell>
          <cell r="E55" t="str">
            <v>Nam</v>
          </cell>
          <cell r="F55" t="str">
            <v>15/05/1983</v>
          </cell>
          <cell r="G55" t="str">
            <v>K9MBA</v>
          </cell>
          <cell r="H55">
            <v>8</v>
          </cell>
          <cell r="M55">
            <v>9</v>
          </cell>
          <cell r="P55">
            <v>8</v>
          </cell>
          <cell r="Q55">
            <v>8.3</v>
          </cell>
          <cell r="R55" t="str">
            <v>Tám Phẩy Ba</v>
          </cell>
          <cell r="S55">
            <v>0</v>
          </cell>
        </row>
        <row r="56">
          <cell r="A56">
            <v>50</v>
          </cell>
          <cell r="B56">
            <v>1931211237</v>
          </cell>
          <cell r="C56" t="str">
            <v>Dương Lê Bảo</v>
          </cell>
          <cell r="D56" t="str">
            <v>Quốc</v>
          </cell>
          <cell r="E56" t="str">
            <v>Nam</v>
          </cell>
          <cell r="F56" t="str">
            <v>08/09/1972</v>
          </cell>
          <cell r="G56" t="str">
            <v>K9MBA</v>
          </cell>
          <cell r="H56">
            <v>9</v>
          </cell>
          <cell r="M56">
            <v>9</v>
          </cell>
          <cell r="P56">
            <v>8</v>
          </cell>
          <cell r="Q56">
            <v>8.4</v>
          </cell>
          <cell r="R56" t="str">
            <v>Tám Phẩy Bốn</v>
          </cell>
          <cell r="S56">
            <v>0</v>
          </cell>
        </row>
        <row r="57">
          <cell r="A57">
            <v>51</v>
          </cell>
          <cell r="B57" t="str">
            <v>K6MBA067</v>
          </cell>
          <cell r="C57" t="str">
            <v>Mai Thanh</v>
          </cell>
          <cell r="D57" t="str">
            <v>Sang</v>
          </cell>
          <cell r="E57" t="str">
            <v>Nam</v>
          </cell>
          <cell r="F57" t="str">
            <v>20/10/1987</v>
          </cell>
          <cell r="G57" t="str">
            <v>K9MBA</v>
          </cell>
          <cell r="H57">
            <v>8</v>
          </cell>
          <cell r="M57">
            <v>0</v>
          </cell>
          <cell r="P57" t="str">
            <v>P</v>
          </cell>
          <cell r="Q57">
            <v>0</v>
          </cell>
          <cell r="R57" t="str">
            <v>Không</v>
          </cell>
          <cell r="S57" t="str">
            <v>Nợ HP</v>
          </cell>
        </row>
        <row r="58">
          <cell r="A58">
            <v>52</v>
          </cell>
          <cell r="B58">
            <v>1931211238</v>
          </cell>
          <cell r="C58" t="str">
            <v>Mai Quốc</v>
          </cell>
          <cell r="D58" t="str">
            <v>Thắng</v>
          </cell>
          <cell r="E58" t="str">
            <v>Nam</v>
          </cell>
          <cell r="F58" t="str">
            <v>31/10/1983</v>
          </cell>
          <cell r="G58" t="str">
            <v>K9MBA</v>
          </cell>
          <cell r="H58">
            <v>8</v>
          </cell>
          <cell r="M58">
            <v>9</v>
          </cell>
          <cell r="P58">
            <v>8</v>
          </cell>
          <cell r="Q58">
            <v>8.3</v>
          </cell>
          <cell r="R58" t="str">
            <v>Tám Phẩy Ba</v>
          </cell>
          <cell r="S58">
            <v>0</v>
          </cell>
        </row>
        <row r="59">
          <cell r="A59">
            <v>53</v>
          </cell>
          <cell r="B59">
            <v>1930211239</v>
          </cell>
          <cell r="C59" t="str">
            <v>Cao Thị Phương</v>
          </cell>
          <cell r="D59" t="str">
            <v>Thảo</v>
          </cell>
          <cell r="E59" t="str">
            <v>Nữ</v>
          </cell>
          <cell r="F59" t="str">
            <v>19/06/1982</v>
          </cell>
          <cell r="G59" t="str">
            <v>K9MBA</v>
          </cell>
          <cell r="H59">
            <v>9</v>
          </cell>
          <cell r="M59">
            <v>9.5</v>
          </cell>
          <cell r="P59">
            <v>9</v>
          </cell>
          <cell r="Q59">
            <v>9.2</v>
          </cell>
          <cell r="R59" t="str">
            <v>Chín Phẩy Hai</v>
          </cell>
          <cell r="S59">
            <v>0</v>
          </cell>
        </row>
        <row r="60">
          <cell r="A60">
            <v>54</v>
          </cell>
          <cell r="B60">
            <v>1930211240</v>
          </cell>
          <cell r="C60" t="str">
            <v>Vũ Thị Thu</v>
          </cell>
          <cell r="D60" t="str">
            <v>Thảo</v>
          </cell>
          <cell r="E60" t="str">
            <v>Nữ</v>
          </cell>
          <cell r="F60" t="str">
            <v>13/03/1977</v>
          </cell>
          <cell r="G60" t="str">
            <v>K9MBA</v>
          </cell>
          <cell r="H60">
            <v>9</v>
          </cell>
          <cell r="M60">
            <v>9</v>
          </cell>
          <cell r="P60">
            <v>9</v>
          </cell>
          <cell r="Q60">
            <v>9</v>
          </cell>
          <cell r="R60" t="str">
            <v>Chín</v>
          </cell>
          <cell r="S60">
            <v>0</v>
          </cell>
        </row>
        <row r="61">
          <cell r="A61">
            <v>55</v>
          </cell>
          <cell r="B61">
            <v>1931211241</v>
          </cell>
          <cell r="C61" t="str">
            <v>Phan Thanh</v>
          </cell>
          <cell r="D61" t="str">
            <v>Thiên</v>
          </cell>
          <cell r="E61" t="str">
            <v>Nam</v>
          </cell>
          <cell r="F61" t="str">
            <v>20/11/1966</v>
          </cell>
          <cell r="G61" t="str">
            <v>K9MBA</v>
          </cell>
          <cell r="H61">
            <v>8.5</v>
          </cell>
          <cell r="M61">
            <v>9</v>
          </cell>
          <cell r="P61">
            <v>8</v>
          </cell>
          <cell r="Q61">
            <v>8.4</v>
          </cell>
          <cell r="R61" t="str">
            <v>Tám Phẩy Bốn</v>
          </cell>
          <cell r="S61">
            <v>0</v>
          </cell>
        </row>
        <row r="62">
          <cell r="A62">
            <v>56</v>
          </cell>
          <cell r="B62">
            <v>1930211242</v>
          </cell>
          <cell r="C62" t="str">
            <v>Nguyễn Thị Mỹ</v>
          </cell>
          <cell r="D62" t="str">
            <v>Thịnh</v>
          </cell>
          <cell r="E62" t="str">
            <v>Nữ</v>
          </cell>
          <cell r="F62" t="str">
            <v>22/08/1978</v>
          </cell>
          <cell r="G62" t="str">
            <v>K9MBA</v>
          </cell>
          <cell r="H62">
            <v>8.5</v>
          </cell>
          <cell r="M62">
            <v>8.5</v>
          </cell>
          <cell r="P62">
            <v>9</v>
          </cell>
          <cell r="Q62">
            <v>8.8</v>
          </cell>
          <cell r="R62" t="str">
            <v>Tám  Phẩy Tám</v>
          </cell>
          <cell r="S62">
            <v>0</v>
          </cell>
        </row>
        <row r="63">
          <cell r="A63">
            <v>57</v>
          </cell>
          <cell r="B63">
            <v>1930211243</v>
          </cell>
          <cell r="C63" t="str">
            <v>Hồ Diệu</v>
          </cell>
          <cell r="D63" t="str">
            <v>Thúy</v>
          </cell>
          <cell r="E63" t="str">
            <v>Nữ</v>
          </cell>
          <cell r="F63" t="str">
            <v>04/07/1990</v>
          </cell>
          <cell r="G63" t="str">
            <v>K9MBA</v>
          </cell>
          <cell r="H63">
            <v>9</v>
          </cell>
          <cell r="M63">
            <v>8.5</v>
          </cell>
          <cell r="P63">
            <v>8</v>
          </cell>
          <cell r="Q63">
            <v>8.3</v>
          </cell>
          <cell r="R63" t="str">
            <v>Tám Phẩy Ba</v>
          </cell>
          <cell r="S63">
            <v>0</v>
          </cell>
        </row>
        <row r="64">
          <cell r="A64">
            <v>58</v>
          </cell>
          <cell r="B64">
            <v>1930211244</v>
          </cell>
          <cell r="C64" t="str">
            <v>Nguyễn Thị Thanh</v>
          </cell>
          <cell r="D64" t="str">
            <v>Thủy</v>
          </cell>
          <cell r="E64" t="str">
            <v>Nữ</v>
          </cell>
          <cell r="F64">
            <v>33118</v>
          </cell>
          <cell r="G64" t="str">
            <v>K9MBA</v>
          </cell>
          <cell r="H64">
            <v>9</v>
          </cell>
          <cell r="M64">
            <v>9</v>
          </cell>
          <cell r="P64">
            <v>8.5</v>
          </cell>
          <cell r="Q64">
            <v>8.7</v>
          </cell>
          <cell r="R64" t="str">
            <v>Tám Phẩy Bảy</v>
          </cell>
          <cell r="S64">
            <v>0</v>
          </cell>
        </row>
        <row r="65">
          <cell r="A65">
            <v>59</v>
          </cell>
          <cell r="B65">
            <v>1930211245</v>
          </cell>
          <cell r="C65" t="str">
            <v>Lê Thị Thanh</v>
          </cell>
          <cell r="D65" t="str">
            <v>Tịnh</v>
          </cell>
          <cell r="E65" t="str">
            <v>Nữ</v>
          </cell>
          <cell r="F65" t="str">
            <v>07/02/1984</v>
          </cell>
          <cell r="G65" t="str">
            <v>K9MBA</v>
          </cell>
          <cell r="H65">
            <v>9</v>
          </cell>
          <cell r="M65">
            <v>9</v>
          </cell>
          <cell r="P65">
            <v>8.5</v>
          </cell>
          <cell r="Q65">
            <v>8.7</v>
          </cell>
          <cell r="R65" t="str">
            <v>Tám Phẩy Bảy</v>
          </cell>
          <cell r="S65">
            <v>0</v>
          </cell>
        </row>
        <row r="66">
          <cell r="A66">
            <v>60</v>
          </cell>
          <cell r="B66">
            <v>1930211246</v>
          </cell>
          <cell r="C66" t="str">
            <v>Trương Thị Thu</v>
          </cell>
          <cell r="D66" t="str">
            <v>Trang</v>
          </cell>
          <cell r="E66" t="str">
            <v>Nữ</v>
          </cell>
          <cell r="F66" t="str">
            <v>04/04/1982</v>
          </cell>
          <cell r="G66" t="str">
            <v>K9MBA</v>
          </cell>
          <cell r="H66">
            <v>8.5</v>
          </cell>
          <cell r="M66">
            <v>9.5</v>
          </cell>
          <cell r="P66">
            <v>9.5</v>
          </cell>
          <cell r="Q66">
            <v>9.4</v>
          </cell>
          <cell r="R66" t="str">
            <v>ChínPhẩy Bốn</v>
          </cell>
          <cell r="S66">
            <v>0</v>
          </cell>
        </row>
        <row r="67">
          <cell r="A67">
            <v>61</v>
          </cell>
          <cell r="B67">
            <v>1931211247</v>
          </cell>
          <cell r="C67" t="str">
            <v>Nguyễn Minh</v>
          </cell>
          <cell r="D67" t="str">
            <v>Trí</v>
          </cell>
          <cell r="E67" t="str">
            <v>Nam</v>
          </cell>
          <cell r="F67" t="str">
            <v>12/09/1982</v>
          </cell>
          <cell r="G67" t="str">
            <v>K9MBA</v>
          </cell>
          <cell r="H67">
            <v>9</v>
          </cell>
          <cell r="M67">
            <v>9.5</v>
          </cell>
          <cell r="P67">
            <v>8.5</v>
          </cell>
          <cell r="Q67">
            <v>8.9</v>
          </cell>
          <cell r="R67" t="str">
            <v>Tám Phẩy Chín</v>
          </cell>
          <cell r="S67">
            <v>0</v>
          </cell>
        </row>
        <row r="68">
          <cell r="A68">
            <v>62</v>
          </cell>
          <cell r="B68">
            <v>1931211249</v>
          </cell>
          <cell r="C68" t="str">
            <v>Lê Minh</v>
          </cell>
          <cell r="D68" t="str">
            <v>Trung</v>
          </cell>
          <cell r="E68" t="str">
            <v>Nam</v>
          </cell>
          <cell r="F68" t="str">
            <v>07/05/1971</v>
          </cell>
          <cell r="G68" t="str">
            <v>K9MBA</v>
          </cell>
          <cell r="H68">
            <v>8</v>
          </cell>
          <cell r="M68">
            <v>9</v>
          </cell>
          <cell r="P68">
            <v>9</v>
          </cell>
          <cell r="Q68">
            <v>8.9</v>
          </cell>
          <cell r="R68" t="str">
            <v>Tám Phẩy Chín</v>
          </cell>
          <cell r="S68">
            <v>0</v>
          </cell>
        </row>
        <row r="69">
          <cell r="A69">
            <v>63</v>
          </cell>
          <cell r="B69">
            <v>1930211250</v>
          </cell>
          <cell r="C69" t="str">
            <v>Nguyễn Thị Ánh</v>
          </cell>
          <cell r="D69" t="str">
            <v>Tuyết</v>
          </cell>
          <cell r="E69" t="str">
            <v>Nữ</v>
          </cell>
          <cell r="F69" t="str">
            <v>28/07/1988</v>
          </cell>
          <cell r="G69" t="str">
            <v>K9MBA</v>
          </cell>
          <cell r="H69">
            <v>8</v>
          </cell>
          <cell r="M69">
            <v>9.5</v>
          </cell>
          <cell r="P69">
            <v>8.5</v>
          </cell>
          <cell r="Q69">
            <v>8.8</v>
          </cell>
          <cell r="R69" t="str">
            <v>Tám  Phẩy Tám</v>
          </cell>
          <cell r="S69">
            <v>0</v>
          </cell>
        </row>
        <row r="70">
          <cell r="A70">
            <v>64</v>
          </cell>
          <cell r="B70">
            <v>1930211251</v>
          </cell>
          <cell r="C70" t="str">
            <v>Võ Thị Ánh</v>
          </cell>
          <cell r="D70" t="str">
            <v>Tuyết</v>
          </cell>
          <cell r="E70" t="str">
            <v>Nữ</v>
          </cell>
          <cell r="F70" t="str">
            <v>26/07/1986</v>
          </cell>
          <cell r="G70" t="str">
            <v>K9MBA</v>
          </cell>
          <cell r="H70">
            <v>8</v>
          </cell>
          <cell r="M70">
            <v>9</v>
          </cell>
          <cell r="P70">
            <v>8</v>
          </cell>
          <cell r="Q70">
            <v>8.3</v>
          </cell>
          <cell r="R70" t="str">
            <v>Tám Phẩy Ba</v>
          </cell>
          <cell r="S70">
            <v>0</v>
          </cell>
        </row>
        <row r="71">
          <cell r="A71">
            <v>65</v>
          </cell>
          <cell r="B71">
            <v>1930211252</v>
          </cell>
          <cell r="C71" t="str">
            <v>Lê Nguyễn Hồng</v>
          </cell>
          <cell r="D71" t="str">
            <v>Vân</v>
          </cell>
          <cell r="E71" t="str">
            <v>Nữ</v>
          </cell>
          <cell r="F71" t="str">
            <v>10/06/1990</v>
          </cell>
          <cell r="G71" t="str">
            <v>K9MBA</v>
          </cell>
          <cell r="H71">
            <v>8</v>
          </cell>
          <cell r="M71">
            <v>9.5</v>
          </cell>
          <cell r="P71">
            <v>9</v>
          </cell>
          <cell r="Q71">
            <v>9.1</v>
          </cell>
          <cell r="R71" t="str">
            <v>Chín Phẩy Một</v>
          </cell>
          <cell r="S71">
            <v>0</v>
          </cell>
        </row>
        <row r="72">
          <cell r="A72">
            <v>66</v>
          </cell>
          <cell r="B72">
            <v>1930211253</v>
          </cell>
          <cell r="C72" t="str">
            <v>Đinh Thị</v>
          </cell>
          <cell r="D72" t="str">
            <v>Vi</v>
          </cell>
          <cell r="E72" t="str">
            <v>Nữ</v>
          </cell>
          <cell r="F72" t="str">
            <v>01/01/1990</v>
          </cell>
          <cell r="G72" t="str">
            <v>K9MBA</v>
          </cell>
          <cell r="H72">
            <v>9</v>
          </cell>
          <cell r="M72">
            <v>9</v>
          </cell>
          <cell r="P72">
            <v>8.5</v>
          </cell>
          <cell r="Q72">
            <v>8.7</v>
          </cell>
          <cell r="R72" t="str">
            <v>Tám Phẩy Bảy</v>
          </cell>
          <cell r="S72">
            <v>0</v>
          </cell>
        </row>
        <row r="73">
          <cell r="A73">
            <v>67</v>
          </cell>
          <cell r="B73">
            <v>1931211254</v>
          </cell>
          <cell r="C73" t="str">
            <v>Lê Trần Bảo</v>
          </cell>
          <cell r="D73" t="str">
            <v>Việt</v>
          </cell>
          <cell r="E73" t="str">
            <v>Nam</v>
          </cell>
          <cell r="F73" t="str">
            <v>19/03/1991</v>
          </cell>
          <cell r="G73" t="str">
            <v>K9MBA</v>
          </cell>
          <cell r="H73">
            <v>9</v>
          </cell>
          <cell r="M73">
            <v>8.5</v>
          </cell>
          <cell r="P73">
            <v>8.5</v>
          </cell>
          <cell r="Q73">
            <v>8.6</v>
          </cell>
          <cell r="R73" t="str">
            <v>Tám Phẩy Sáu</v>
          </cell>
          <cell r="S73">
            <v>0</v>
          </cell>
        </row>
        <row r="74">
          <cell r="A74">
            <v>68</v>
          </cell>
          <cell r="B74">
            <v>1931211255</v>
          </cell>
          <cell r="C74" t="str">
            <v>Đặng Đức</v>
          </cell>
          <cell r="D74" t="str">
            <v>Vũ</v>
          </cell>
          <cell r="E74" t="str">
            <v>Nam</v>
          </cell>
          <cell r="F74" t="str">
            <v>08/01/1970</v>
          </cell>
          <cell r="G74" t="str">
            <v>K9MBA</v>
          </cell>
          <cell r="H74">
            <v>9</v>
          </cell>
          <cell r="M74">
            <v>9.5</v>
          </cell>
          <cell r="P74">
            <v>9.5</v>
          </cell>
          <cell r="Q74">
            <v>9.5</v>
          </cell>
          <cell r="R74" t="str">
            <v>Chín Phẩy Năm</v>
          </cell>
          <cell r="S74">
            <v>0</v>
          </cell>
        </row>
        <row r="75">
          <cell r="A75">
            <v>69</v>
          </cell>
          <cell r="B75">
            <v>1931211256</v>
          </cell>
          <cell r="C75" t="str">
            <v>Trương Công Quang</v>
          </cell>
          <cell r="D75" t="str">
            <v>Vũ</v>
          </cell>
          <cell r="E75" t="str">
            <v>Nam</v>
          </cell>
          <cell r="F75" t="str">
            <v>28/12/1986</v>
          </cell>
          <cell r="G75" t="str">
            <v>K9MBA</v>
          </cell>
          <cell r="H75">
            <v>9</v>
          </cell>
          <cell r="M75">
            <v>8.5</v>
          </cell>
          <cell r="P75">
            <v>8</v>
          </cell>
          <cell r="Q75">
            <v>8.3</v>
          </cell>
          <cell r="R75" t="str">
            <v>Tám Phẩy Ba</v>
          </cell>
          <cell r="S75">
            <v>0</v>
          </cell>
        </row>
        <row r="76">
          <cell r="A76">
            <v>70</v>
          </cell>
          <cell r="B76">
            <v>1931211257</v>
          </cell>
          <cell r="C76" t="str">
            <v>Trần Minh</v>
          </cell>
          <cell r="D76" t="str">
            <v>Vương</v>
          </cell>
          <cell r="E76" t="str">
            <v>Nam</v>
          </cell>
          <cell r="F76" t="str">
            <v>08/12/1990</v>
          </cell>
          <cell r="G76" t="str">
            <v>K9MBA</v>
          </cell>
          <cell r="H76">
            <v>9</v>
          </cell>
          <cell r="M76">
            <v>9</v>
          </cell>
          <cell r="P76">
            <v>8.5</v>
          </cell>
          <cell r="Q76">
            <v>8.7</v>
          </cell>
          <cell r="R76" t="str">
            <v>Tám Phẩy Bảy</v>
          </cell>
          <cell r="S76">
            <v>0</v>
          </cell>
        </row>
        <row r="77">
          <cell r="A77">
            <v>71</v>
          </cell>
          <cell r="B77">
            <v>1930211110</v>
          </cell>
          <cell r="C77" t="str">
            <v>Lê Hoàng</v>
          </cell>
          <cell r="D77" t="str">
            <v>Vy</v>
          </cell>
          <cell r="E77" t="str">
            <v>Nữ</v>
          </cell>
          <cell r="F77" t="str">
            <v>29/02/1988</v>
          </cell>
          <cell r="G77" t="str">
            <v>K9MBA</v>
          </cell>
          <cell r="H77">
            <v>0</v>
          </cell>
          <cell r="M77">
            <v>0</v>
          </cell>
          <cell r="P77" t="str">
            <v>H</v>
          </cell>
          <cell r="Q77">
            <v>0</v>
          </cell>
          <cell r="R77" t="str">
            <v>Không</v>
          </cell>
          <cell r="S77" t="str">
            <v>Hoãn thi</v>
          </cell>
        </row>
        <row r="78">
          <cell r="A78">
            <v>72</v>
          </cell>
          <cell r="B78">
            <v>1930211258</v>
          </cell>
          <cell r="C78" t="str">
            <v>Huỳnh Thị Dương</v>
          </cell>
          <cell r="D78" t="str">
            <v>Yến</v>
          </cell>
          <cell r="E78" t="str">
            <v>Nữ</v>
          </cell>
          <cell r="F78" t="str">
            <v>20/12/1991</v>
          </cell>
          <cell r="G78" t="str">
            <v>K9MBA</v>
          </cell>
          <cell r="H78">
            <v>9</v>
          </cell>
          <cell r="M78">
            <v>9</v>
          </cell>
          <cell r="P78">
            <v>8.5</v>
          </cell>
          <cell r="Q78">
            <v>8.7</v>
          </cell>
          <cell r="R78" t="str">
            <v>Tám Phẩy Bảy</v>
          </cell>
          <cell r="S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17" sqref="I17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7" customWidth="1"/>
    <col min="4" max="4" width="14.140625" style="15" customWidth="1"/>
    <col min="5" max="5" width="6.7109375" style="78" customWidth="1"/>
    <col min="6" max="6" width="10.57421875" style="79" bestFit="1" customWidth="1"/>
    <col min="7" max="7" width="7.421875" style="14" bestFit="1" customWidth="1"/>
    <col min="8" max="11" width="4.140625" style="14" customWidth="1"/>
    <col min="12" max="12" width="4.140625" style="14" hidden="1" customWidth="1"/>
    <col min="13" max="13" width="4.140625" style="14" customWidth="1"/>
    <col min="14" max="14" width="4.140625" style="14" hidden="1" customWidth="1"/>
    <col min="15" max="15" width="4.140625" style="77" hidden="1" customWidth="1"/>
    <col min="16" max="16" width="4.140625" style="77" customWidth="1"/>
    <col min="17" max="17" width="3.8515625" style="77" customWidth="1"/>
    <col min="18" max="18" width="11.8515625" style="84" customWidth="1"/>
    <col min="19" max="19" width="6.7109375" style="9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tr">
        <f>'[1]DSSV'!D1</f>
        <v>DANH SÁCH HỌC VIÊN DỰ THI KẾT THÚC HỌC PHẦN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1</v>
      </c>
      <c r="C2" s="4"/>
      <c r="D2" s="4"/>
      <c r="E2" s="3" t="str">
        <f>"KHÓA: "&amp;UPPER('[1]DSSV'!R1)</f>
        <v>KHÓA: K9MBA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tr">
        <f>"Số TC  : "&amp;'[1]DSSV'!R2</f>
        <v>Số TC  : 2</v>
      </c>
      <c r="S2" s="5"/>
    </row>
    <row r="3" spans="2:19" s="6" customFormat="1" ht="14.25">
      <c r="B3" s="7" t="str">
        <f>"MÔN: "&amp;UPPER('[1]DSSV'!G2)&amp;" * "&amp;"MÃ MÔN: "&amp;'[1]DSSV'!G3</f>
        <v>MÔN: QUẢN TRỊ HỌC * MÃ MÔN: MGT601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tr">
        <f>"Học kỳ : "&amp;'[1]DSSV'!R3</f>
        <v>Học kỳ : 2</v>
      </c>
      <c r="S3" s="9"/>
    </row>
    <row r="4" spans="2:19" s="6" customFormat="1" ht="15">
      <c r="B4" s="10" t="str">
        <f>'[1]DSSV'!A4</f>
        <v>Thời gian : 14h00 ngày 07.12.2014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tr">
        <f>"Lần thi : "&amp;'[1]DSSV'!R4</f>
        <v>Lần thi : 1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2</v>
      </c>
      <c r="C6" s="21" t="s">
        <v>3</v>
      </c>
      <c r="D6" s="22" t="s">
        <v>4</v>
      </c>
      <c r="E6" s="23"/>
      <c r="F6" s="21" t="s">
        <v>5</v>
      </c>
      <c r="G6" s="21" t="s">
        <v>6</v>
      </c>
      <c r="H6" s="24" t="s">
        <v>7</v>
      </c>
      <c r="I6" s="25"/>
      <c r="J6" s="25"/>
      <c r="K6" s="25"/>
      <c r="L6" s="25"/>
      <c r="M6" s="25"/>
      <c r="N6" s="25"/>
      <c r="O6" s="25"/>
      <c r="P6" s="26"/>
      <c r="Q6" s="27" t="s">
        <v>8</v>
      </c>
      <c r="R6" s="28"/>
      <c r="S6" s="29" t="s">
        <v>9</v>
      </c>
    </row>
    <row r="7" spans="1:19" s="38" customFormat="1" ht="15" customHeight="1">
      <c r="A7" s="30" t="s">
        <v>2</v>
      </c>
      <c r="B7" s="31"/>
      <c r="C7" s="32"/>
      <c r="D7" s="33"/>
      <c r="E7" s="30"/>
      <c r="F7" s="32"/>
      <c r="G7" s="32"/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f>'[1]DSSV'!H6</f>
        <v>0.1</v>
      </c>
      <c r="I8" s="43">
        <f>'[1]DSSV'!I6</f>
        <v>0</v>
      </c>
      <c r="J8" s="43">
        <f>'[1]DSSV'!J6</f>
        <v>0</v>
      </c>
      <c r="K8" s="43">
        <f>'[1]DSSV'!K6</f>
        <v>0</v>
      </c>
      <c r="L8" s="43">
        <f>'[1]DSSV'!L6</f>
        <v>0</v>
      </c>
      <c r="M8" s="43">
        <f>'[1]DSSV'!M6</f>
        <v>0.3</v>
      </c>
      <c r="N8" s="43">
        <f>'[1]DSSV'!N6</f>
        <v>0</v>
      </c>
      <c r="O8" s="43">
        <f>'[1]DSSV'!O6</f>
        <v>0</v>
      </c>
      <c r="P8" s="43">
        <f>'[1]DSSV'!P6</f>
        <v>0.6</v>
      </c>
      <c r="Q8" s="44" t="s">
        <v>19</v>
      </c>
      <c r="R8" s="34" t="s">
        <v>20</v>
      </c>
      <c r="S8" s="45"/>
    </row>
    <row r="9" spans="1:19" ht="19.5" customHeight="1">
      <c r="A9" s="46">
        <v>1</v>
      </c>
      <c r="B9" s="47">
        <v>1</v>
      </c>
      <c r="C9" s="47">
        <f>IF(ISNA(VLOOKUP($A9,DSLOP,IN_DTK!C$5,0))=FALSE,VLOOKUP($A9,DSLOP,IN_DTK!C$5,0),"")</f>
        <v>1931211185</v>
      </c>
      <c r="D9" s="48" t="str">
        <f>IF(ISNA(VLOOKUP($A9,DSLOP,IN_DTK!D$5,0))=FALSE,VLOOKUP($A9,DSLOP,IN_DTK!D$5,0),"")</f>
        <v>Trương Lê Duy</v>
      </c>
      <c r="E9" s="49" t="str">
        <f>IF(ISNA(VLOOKUP($A9,DSLOP,IN_DTK!E$5,0))=FALSE,VLOOKUP($A9,DSLOP,IN_DTK!E$5,0),"")</f>
        <v>An</v>
      </c>
      <c r="F9" s="50" t="str">
        <f>IF(ISNA(VLOOKUP($A9,DSLOP,IN_DTK!F$5,0))=FALSE,VLOOKUP($A9,DSLOP,IN_DTK!F$5,0),"")</f>
        <v>19/07/1984</v>
      </c>
      <c r="G9" s="51" t="str">
        <f>IF(ISNA(VLOOKUP($A9,DSLOP,IN_DTK!G$5,0))=FALSE,VLOOKUP($A9,DSLOP,IN_DTK!G$5,0),"")</f>
        <v>K9MBA</v>
      </c>
      <c r="H9" s="47">
        <f>IF(ISNA(VLOOKUP($A9,DSLOP,IN_DTK!H$5,0))=FALSE,IF(H$8&lt;&gt;0,VLOOKUP($A9,DSLOP,IN_DTK!H$5,0),""),"")</f>
        <v>9</v>
      </c>
      <c r="I9" s="47">
        <f>IF(ISNA(VLOOKUP($A9,DSLOP,IN_DTK!I$5,0))=FALSE,IF(I$8&lt;&gt;0,VLOOKUP($A9,DSLOP,IN_DTK!I$5,0),""),"")</f>
      </c>
      <c r="J9" s="47">
        <f>IF(ISNA(VLOOKUP($A9,DSLOP,IN_DTK!J$5,0))=FALSE,IF(J$8&lt;&gt;0,VLOOKUP($A9,DSLOP,IN_DTK!J$5,0),""),"")</f>
      </c>
      <c r="K9" s="47">
        <f>IF(ISNA(VLOOKUP($A9,DSLOP,IN_DTK!K$5,0))=FALSE,IF(K$8&lt;&gt;0,VLOOKUP($A9,DSLOP,IN_DTK!K$5,0),""),"")</f>
      </c>
      <c r="L9" s="47">
        <f>IF(ISNA(VLOOKUP($A9,DSLOP,IN_DTK!L$5,0))=FALSE,IF(L$8&lt;&gt;0,VLOOKUP($A9,DSLOP,IN_DTK!L$5,0),""),"")</f>
      </c>
      <c r="M9" s="47">
        <f>IF(ISNA(VLOOKUP($A9,DSLOP,IN_DTK!M$5,0))=FALSE,IF(M$8&lt;&gt;0,VLOOKUP($A9,DSLOP,IN_DTK!M$5,0),""),"")</f>
        <v>9</v>
      </c>
      <c r="N9" s="47">
        <f>IF(ISNA(VLOOKUP($A9,DSLOP,IN_DTK!N$5,0))=FALSE,IF(N$8&lt;&gt;0,VLOOKUP($A9,DSLOP,IN_DTK!N$5,0),""),"")</f>
      </c>
      <c r="O9" s="47">
        <f>IF(ISNA(VLOOKUP($A9,DSLOP,IN_DTK!O$5,0))=FALSE,IF(O$8&lt;&gt;0,VLOOKUP($A9,DSLOP,IN_DTK!O$5,0),""),"")</f>
      </c>
      <c r="P9" s="47">
        <f>IF(ISNA(VLOOKUP($A9,DSLOP,IN_DTK!P$5,0))=FALSE,IF(P$8&lt;&gt;0,VLOOKUP($A9,DSLOP,IN_DTK!P$5,0),""),"")</f>
        <v>8.5</v>
      </c>
      <c r="Q9" s="47">
        <f>IF(ISNA(VLOOKUP($A9,DSLOP,IN_DTK!Q$5,0))=FALSE,IF(Q$8&lt;&gt;0,VLOOKUP($A9,DSLOP,IN_DTK!Q$5,0),""),"")</f>
        <v>8.7</v>
      </c>
      <c r="R9" s="52" t="str">
        <f>IF(ISNA(VLOOKUP($A9,DSLOP,IN_DTK!R$5,0))=FALSE,IF(R$8&lt;&gt;0,VLOOKUP($A9,DSLOP,IN_DTK!R$5,0),""),"")</f>
        <v>Tám Phẩy Bảy</v>
      </c>
      <c r="S9" s="47">
        <f>IF(ISNA(VLOOKUP($A9,DSLOP,IN_DTK!S$5,0))=FALSE,IF(A$9&lt;&gt;0,VLOOKUP($A9,DSLOP,IN_DTK!S$5,0),""),"")</f>
        <v>0</v>
      </c>
    </row>
    <row r="10" spans="1:19" ht="19.5" customHeight="1">
      <c r="A10" s="46">
        <v>2</v>
      </c>
      <c r="B10" s="47">
        <v>2</v>
      </c>
      <c r="C10" s="47">
        <f>IF(ISNA(VLOOKUP($A10,DSLOP,IN_DTK!C$5,0))=FALSE,VLOOKUP($A10,DSLOP,IN_DTK!C$5,0),"")</f>
        <v>1931211186</v>
      </c>
      <c r="D10" s="48" t="str">
        <f>IF(ISNA(VLOOKUP($A10,DSLOP,IN_DTK!D$5,0))=FALSE,VLOOKUP($A10,DSLOP,IN_DTK!D$5,0),"")</f>
        <v>Nguyễn Văn</v>
      </c>
      <c r="E10" s="49" t="str">
        <f>IF(ISNA(VLOOKUP($A10,DSLOP,IN_DTK!E$5,0))=FALSE,VLOOKUP($A10,DSLOP,IN_DTK!E$5,0),"")</f>
        <v>Bình</v>
      </c>
      <c r="F10" s="50" t="str">
        <f>IF(ISNA(VLOOKUP($A10,DSLOP,IN_DTK!F$5,0))=FALSE,VLOOKUP($A10,DSLOP,IN_DTK!F$5,0),"")</f>
        <v>10/08/1973</v>
      </c>
      <c r="G10" s="51" t="str">
        <f>IF(ISNA(VLOOKUP($A10,DSLOP,IN_DTK!G$5,0))=FALSE,VLOOKUP($A10,DSLOP,IN_DTK!G$5,0),"")</f>
        <v>K9MBA</v>
      </c>
      <c r="H10" s="47">
        <f>IF(ISNA(VLOOKUP($A10,DSLOP,IN_DTK!H$5,0))=FALSE,IF(H$8&lt;&gt;0,VLOOKUP($A10,DSLOP,IN_DTK!H$5,0),""),"")</f>
        <v>9</v>
      </c>
      <c r="I10" s="47">
        <f>IF(ISNA(VLOOKUP($A10,DSLOP,IN_DTK!I$5,0))=FALSE,IF(I$8&lt;&gt;0,VLOOKUP($A10,DSLOP,IN_DTK!I$5,0),""),"")</f>
      </c>
      <c r="J10" s="47">
        <f>IF(ISNA(VLOOKUP($A10,DSLOP,IN_DTK!J$5,0))=FALSE,IF(J$8&lt;&gt;0,VLOOKUP($A10,DSLOP,IN_DTK!J$5,0),""),"")</f>
      </c>
      <c r="K10" s="47">
        <f>IF(ISNA(VLOOKUP($A10,DSLOP,IN_DTK!K$5,0))=FALSE,IF(K$8&lt;&gt;0,VLOOKUP($A10,DSLOP,IN_DTK!K$5,0),""),"")</f>
      </c>
      <c r="L10" s="47">
        <f>IF(ISNA(VLOOKUP($A10,DSLOP,IN_DTK!L$5,0))=FALSE,IF(L$8&lt;&gt;0,VLOOKUP($A10,DSLOP,IN_DTK!L$5,0),""),"")</f>
      </c>
      <c r="M10" s="47">
        <f>IF(ISNA(VLOOKUP($A10,DSLOP,IN_DTK!M$5,0))=FALSE,IF(M$8&lt;&gt;0,VLOOKUP($A10,DSLOP,IN_DTK!M$5,0),""),"")</f>
        <v>9.5</v>
      </c>
      <c r="N10" s="47">
        <f>IF(ISNA(VLOOKUP($A10,DSLOP,IN_DTK!N$5,0))=FALSE,IF(N$8&lt;&gt;0,VLOOKUP($A10,DSLOP,IN_DTK!N$5,0),""),"")</f>
      </c>
      <c r="O10" s="47">
        <f>IF(ISNA(VLOOKUP($A10,DSLOP,IN_DTK!O$5,0))=FALSE,IF(O$8&lt;&gt;0,VLOOKUP($A10,DSLOP,IN_DTK!O$5,0),""),"")</f>
      </c>
      <c r="P10" s="47">
        <f>IF(ISNA(VLOOKUP($A10,DSLOP,IN_DTK!P$5,0))=FALSE,IF(P$8&lt;&gt;0,VLOOKUP($A10,DSLOP,IN_DTK!P$5,0),""),"")</f>
        <v>9</v>
      </c>
      <c r="Q10" s="47">
        <f>IF(ISNA(VLOOKUP($A10,DSLOP,IN_DTK!Q$5,0))=FALSE,IF(Q$8&lt;&gt;0,VLOOKUP($A10,DSLOP,IN_DTK!Q$5,0),""),"")</f>
        <v>9.2</v>
      </c>
      <c r="R10" s="52" t="str">
        <f>IF(ISNA(VLOOKUP($A10,DSLOP,IN_DTK!R$5,0))=FALSE,IF(R$8&lt;&gt;0,VLOOKUP($A10,DSLOP,IN_DTK!R$5,0),""),"")</f>
        <v>Chín Phẩy Hai</v>
      </c>
      <c r="S10" s="47">
        <f>IF(ISNA(VLOOKUP($A10,DSLOP,IN_DTK!S$5,0))=FALSE,IF(A$9&lt;&gt;0,VLOOKUP($A10,DSLOP,IN_DTK!S$5,0),""),"")</f>
        <v>0</v>
      </c>
    </row>
    <row r="11" spans="1:19" ht="19.5" customHeight="1">
      <c r="A11" s="46">
        <v>3</v>
      </c>
      <c r="B11" s="47">
        <v>3</v>
      </c>
      <c r="C11" s="47">
        <f>IF(ISNA(VLOOKUP($A11,DSLOP,IN_DTK!C$5,0))=FALSE,VLOOKUP($A11,DSLOP,IN_DTK!C$5,0),"")</f>
        <v>1931211187</v>
      </c>
      <c r="D11" s="48" t="str">
        <f>IF(ISNA(VLOOKUP($A11,DSLOP,IN_DTK!D$5,0))=FALSE,VLOOKUP($A11,DSLOP,IN_DTK!D$5,0),"")</f>
        <v>Phạm Đăng</v>
      </c>
      <c r="E11" s="49" t="str">
        <f>IF(ISNA(VLOOKUP($A11,DSLOP,IN_DTK!E$5,0))=FALSE,VLOOKUP($A11,DSLOP,IN_DTK!E$5,0),"")</f>
        <v>Chương</v>
      </c>
      <c r="F11" s="50" t="str">
        <f>IF(ISNA(VLOOKUP($A11,DSLOP,IN_DTK!F$5,0))=FALSE,VLOOKUP($A11,DSLOP,IN_DTK!F$5,0),"")</f>
        <v>30/10/1981</v>
      </c>
      <c r="G11" s="51" t="str">
        <f>IF(ISNA(VLOOKUP($A11,DSLOP,IN_DTK!G$5,0))=FALSE,VLOOKUP($A11,DSLOP,IN_DTK!G$5,0),"")</f>
        <v>K9MBA</v>
      </c>
      <c r="H11" s="47">
        <f>IF(ISNA(VLOOKUP($A11,DSLOP,IN_DTK!H$5,0))=FALSE,IF(H$8&lt;&gt;0,VLOOKUP($A11,DSLOP,IN_DTK!H$5,0),""),"")</f>
        <v>9</v>
      </c>
      <c r="I11" s="47">
        <f>IF(ISNA(VLOOKUP($A11,DSLOP,IN_DTK!I$5,0))=FALSE,IF(I$8&lt;&gt;0,VLOOKUP($A11,DSLOP,IN_DTK!I$5,0),""),"")</f>
      </c>
      <c r="J11" s="47">
        <f>IF(ISNA(VLOOKUP($A11,DSLOP,IN_DTK!J$5,0))=FALSE,IF(J$8&lt;&gt;0,VLOOKUP($A11,DSLOP,IN_DTK!J$5,0),""),"")</f>
      </c>
      <c r="K11" s="47">
        <f>IF(ISNA(VLOOKUP($A11,DSLOP,IN_DTK!K$5,0))=FALSE,IF(K$8&lt;&gt;0,VLOOKUP($A11,DSLOP,IN_DTK!K$5,0),""),"")</f>
      </c>
      <c r="L11" s="47">
        <f>IF(ISNA(VLOOKUP($A11,DSLOP,IN_DTK!L$5,0))=FALSE,IF(L$8&lt;&gt;0,VLOOKUP($A11,DSLOP,IN_DTK!L$5,0),""),"")</f>
      </c>
      <c r="M11" s="47">
        <f>IF(ISNA(VLOOKUP($A11,DSLOP,IN_DTK!M$5,0))=FALSE,IF(M$8&lt;&gt;0,VLOOKUP($A11,DSLOP,IN_DTK!M$5,0),""),"")</f>
        <v>8.5</v>
      </c>
      <c r="N11" s="47">
        <f>IF(ISNA(VLOOKUP($A11,DSLOP,IN_DTK!N$5,0))=FALSE,IF(N$8&lt;&gt;0,VLOOKUP($A11,DSLOP,IN_DTK!N$5,0),""),"")</f>
      </c>
      <c r="O11" s="47">
        <f>IF(ISNA(VLOOKUP($A11,DSLOP,IN_DTK!O$5,0))=FALSE,IF(O$8&lt;&gt;0,VLOOKUP($A11,DSLOP,IN_DTK!O$5,0),""),"")</f>
      </c>
      <c r="P11" s="47">
        <f>IF(ISNA(VLOOKUP($A11,DSLOP,IN_DTK!P$5,0))=FALSE,IF(P$8&lt;&gt;0,VLOOKUP($A11,DSLOP,IN_DTK!P$5,0),""),"")</f>
        <v>8</v>
      </c>
      <c r="Q11" s="47">
        <f>IF(ISNA(VLOOKUP($A11,DSLOP,IN_DTK!Q$5,0))=FALSE,IF(Q$8&lt;&gt;0,VLOOKUP($A11,DSLOP,IN_DTK!Q$5,0),""),"")</f>
        <v>8.3</v>
      </c>
      <c r="R11" s="52" t="str">
        <f>IF(ISNA(VLOOKUP($A11,DSLOP,IN_DTK!R$5,0))=FALSE,IF(R$8&lt;&gt;0,VLOOKUP($A11,DSLOP,IN_DTK!R$5,0),""),"")</f>
        <v>Tám Phẩy Ba</v>
      </c>
      <c r="S11" s="47">
        <f>IF(ISNA(VLOOKUP($A11,DSLOP,IN_DTK!S$5,0))=FALSE,IF(A$9&lt;&gt;0,VLOOKUP($A11,DSLOP,IN_DTK!S$5,0),""),"")</f>
        <v>0</v>
      </c>
    </row>
    <row r="12" spans="1:19" ht="19.5" customHeight="1">
      <c r="A12" s="46">
        <v>4</v>
      </c>
      <c r="B12" s="47">
        <v>4</v>
      </c>
      <c r="C12" s="47">
        <f>IF(ISNA(VLOOKUP($A12,DSLOP,IN_DTK!C$5,0))=FALSE,VLOOKUP($A12,DSLOP,IN_DTK!C$5,0),"")</f>
        <v>1931211189</v>
      </c>
      <c r="D12" s="48" t="str">
        <f>IF(ISNA(VLOOKUP($A12,DSLOP,IN_DTK!D$5,0))=FALSE,VLOOKUP($A12,DSLOP,IN_DTK!D$5,0),"")</f>
        <v>Nguyễn Thiện</v>
      </c>
      <c r="E12" s="49" t="str">
        <f>IF(ISNA(VLOOKUP($A12,DSLOP,IN_DTK!E$5,0))=FALSE,VLOOKUP($A12,DSLOP,IN_DTK!E$5,0),"")</f>
        <v>Công</v>
      </c>
      <c r="F12" s="50" t="str">
        <f>IF(ISNA(VLOOKUP($A12,DSLOP,IN_DTK!F$5,0))=FALSE,VLOOKUP($A12,DSLOP,IN_DTK!F$5,0),"")</f>
        <v>04/11/1986</v>
      </c>
      <c r="G12" s="51" t="str">
        <f>IF(ISNA(VLOOKUP($A12,DSLOP,IN_DTK!G$5,0))=FALSE,VLOOKUP($A12,DSLOP,IN_DTK!G$5,0),"")</f>
        <v>K9MBA</v>
      </c>
      <c r="H12" s="47">
        <f>IF(ISNA(VLOOKUP($A12,DSLOP,IN_DTK!H$5,0))=FALSE,IF(H$8&lt;&gt;0,VLOOKUP($A12,DSLOP,IN_DTK!H$5,0),""),"")</f>
        <v>8.5</v>
      </c>
      <c r="I12" s="47">
        <f>IF(ISNA(VLOOKUP($A12,DSLOP,IN_DTK!I$5,0))=FALSE,IF(I$8&lt;&gt;0,VLOOKUP($A12,DSLOP,IN_DTK!I$5,0),""),"")</f>
      </c>
      <c r="J12" s="47">
        <f>IF(ISNA(VLOOKUP($A12,DSLOP,IN_DTK!J$5,0))=FALSE,IF(J$8&lt;&gt;0,VLOOKUP($A12,DSLOP,IN_DTK!J$5,0),""),"")</f>
      </c>
      <c r="K12" s="47">
        <f>IF(ISNA(VLOOKUP($A12,DSLOP,IN_DTK!K$5,0))=FALSE,IF(K$8&lt;&gt;0,VLOOKUP($A12,DSLOP,IN_DTK!K$5,0),""),"")</f>
      </c>
      <c r="L12" s="47">
        <f>IF(ISNA(VLOOKUP($A12,DSLOP,IN_DTK!L$5,0))=FALSE,IF(L$8&lt;&gt;0,VLOOKUP($A12,DSLOP,IN_DTK!L$5,0),""),"")</f>
      </c>
      <c r="M12" s="47">
        <f>IF(ISNA(VLOOKUP($A12,DSLOP,IN_DTK!M$5,0))=FALSE,IF(M$8&lt;&gt;0,VLOOKUP($A12,DSLOP,IN_DTK!M$5,0),""),"")</f>
        <v>8.5</v>
      </c>
      <c r="N12" s="47">
        <f>IF(ISNA(VLOOKUP($A12,DSLOP,IN_DTK!N$5,0))=FALSE,IF(N$8&lt;&gt;0,VLOOKUP($A12,DSLOP,IN_DTK!N$5,0),""),"")</f>
      </c>
      <c r="O12" s="47">
        <f>IF(ISNA(VLOOKUP($A12,DSLOP,IN_DTK!O$5,0))=FALSE,IF(O$8&lt;&gt;0,VLOOKUP($A12,DSLOP,IN_DTK!O$5,0),""),"")</f>
      </c>
      <c r="P12" s="47">
        <f>IF(ISNA(VLOOKUP($A12,DSLOP,IN_DTK!P$5,0))=FALSE,IF(P$8&lt;&gt;0,VLOOKUP($A12,DSLOP,IN_DTK!P$5,0),""),"")</f>
        <v>8.5</v>
      </c>
      <c r="Q12" s="47">
        <f>IF(ISNA(VLOOKUP($A12,DSLOP,IN_DTK!Q$5,0))=FALSE,IF(Q$8&lt;&gt;0,VLOOKUP($A12,DSLOP,IN_DTK!Q$5,0),""),"")</f>
        <v>8.5</v>
      </c>
      <c r="R12" s="52" t="str">
        <f>IF(ISNA(VLOOKUP($A12,DSLOP,IN_DTK!R$5,0))=FALSE,IF(R$8&lt;&gt;0,VLOOKUP($A12,DSLOP,IN_DTK!R$5,0),""),"")</f>
        <v>Tám Phẩy Năm</v>
      </c>
      <c r="S12" s="47">
        <f>IF(ISNA(VLOOKUP($A12,DSLOP,IN_DTK!S$5,0))=FALSE,IF(A$9&lt;&gt;0,VLOOKUP($A12,DSLOP,IN_DTK!S$5,0),""),"")</f>
        <v>0</v>
      </c>
    </row>
    <row r="13" spans="1:19" ht="19.5" customHeight="1">
      <c r="A13" s="46">
        <v>5</v>
      </c>
      <c r="B13" s="47">
        <v>5</v>
      </c>
      <c r="C13" s="47">
        <f>IF(ISNA(VLOOKUP($A13,DSLOP,IN_DTK!C$5,0))=FALSE,VLOOKUP($A13,DSLOP,IN_DTK!C$5,0),"")</f>
        <v>1931211190</v>
      </c>
      <c r="D13" s="48" t="str">
        <f>IF(ISNA(VLOOKUP($A13,DSLOP,IN_DTK!D$5,0))=FALSE,VLOOKUP($A13,DSLOP,IN_DTK!D$5,0),"")</f>
        <v>Bùi Quang</v>
      </c>
      <c r="E13" s="49" t="str">
        <f>IF(ISNA(VLOOKUP($A13,DSLOP,IN_DTK!E$5,0))=FALSE,VLOOKUP($A13,DSLOP,IN_DTK!E$5,0),"")</f>
        <v>Cương</v>
      </c>
      <c r="F13" s="50" t="str">
        <f>IF(ISNA(VLOOKUP($A13,DSLOP,IN_DTK!F$5,0))=FALSE,VLOOKUP($A13,DSLOP,IN_DTK!F$5,0),"")</f>
        <v>16/06/1990</v>
      </c>
      <c r="G13" s="51" t="str">
        <f>IF(ISNA(VLOOKUP($A13,DSLOP,IN_DTK!G$5,0))=FALSE,VLOOKUP($A13,DSLOP,IN_DTK!G$5,0),"")</f>
        <v>K9MBA</v>
      </c>
      <c r="H13" s="47">
        <f>IF(ISNA(VLOOKUP($A13,DSLOP,IN_DTK!H$5,0))=FALSE,IF(H$8&lt;&gt;0,VLOOKUP($A13,DSLOP,IN_DTK!H$5,0),""),"")</f>
        <v>9</v>
      </c>
      <c r="I13" s="47">
        <f>IF(ISNA(VLOOKUP($A13,DSLOP,IN_DTK!I$5,0))=FALSE,IF(I$8&lt;&gt;0,VLOOKUP($A13,DSLOP,IN_DTK!I$5,0),""),"")</f>
      </c>
      <c r="J13" s="47">
        <f>IF(ISNA(VLOOKUP($A13,DSLOP,IN_DTK!J$5,0))=FALSE,IF(J$8&lt;&gt;0,VLOOKUP($A13,DSLOP,IN_DTK!J$5,0),""),"")</f>
      </c>
      <c r="K13" s="47">
        <f>IF(ISNA(VLOOKUP($A13,DSLOP,IN_DTK!K$5,0))=FALSE,IF(K$8&lt;&gt;0,VLOOKUP($A13,DSLOP,IN_DTK!K$5,0),""),"")</f>
      </c>
      <c r="L13" s="47">
        <f>IF(ISNA(VLOOKUP($A13,DSLOP,IN_DTK!L$5,0))=FALSE,IF(L$8&lt;&gt;0,VLOOKUP($A13,DSLOP,IN_DTK!L$5,0),""),"")</f>
      </c>
      <c r="M13" s="47">
        <f>IF(ISNA(VLOOKUP($A13,DSLOP,IN_DTK!M$5,0))=FALSE,IF(M$8&lt;&gt;0,VLOOKUP($A13,DSLOP,IN_DTK!M$5,0),""),"")</f>
        <v>9</v>
      </c>
      <c r="N13" s="47">
        <f>IF(ISNA(VLOOKUP($A13,DSLOP,IN_DTK!N$5,0))=FALSE,IF(N$8&lt;&gt;0,VLOOKUP($A13,DSLOP,IN_DTK!N$5,0),""),"")</f>
      </c>
      <c r="O13" s="47">
        <f>IF(ISNA(VLOOKUP($A13,DSLOP,IN_DTK!O$5,0))=FALSE,IF(O$8&lt;&gt;0,VLOOKUP($A13,DSLOP,IN_DTK!O$5,0),""),"")</f>
      </c>
      <c r="P13" s="47">
        <f>IF(ISNA(VLOOKUP($A13,DSLOP,IN_DTK!P$5,0))=FALSE,IF(P$8&lt;&gt;0,VLOOKUP($A13,DSLOP,IN_DTK!P$5,0),""),"")</f>
        <v>9</v>
      </c>
      <c r="Q13" s="47">
        <f>IF(ISNA(VLOOKUP($A13,DSLOP,IN_DTK!Q$5,0))=FALSE,IF(Q$8&lt;&gt;0,VLOOKUP($A13,DSLOP,IN_DTK!Q$5,0),""),"")</f>
        <v>9</v>
      </c>
      <c r="R13" s="52" t="str">
        <f>IF(ISNA(VLOOKUP($A13,DSLOP,IN_DTK!R$5,0))=FALSE,IF(R$8&lt;&gt;0,VLOOKUP($A13,DSLOP,IN_DTK!R$5,0),""),"")</f>
        <v>Chín</v>
      </c>
      <c r="S13" s="47">
        <f>IF(ISNA(VLOOKUP($A13,DSLOP,IN_DTK!S$5,0))=FALSE,IF(A$9&lt;&gt;0,VLOOKUP($A13,DSLOP,IN_DTK!S$5,0),""),"")</f>
        <v>0</v>
      </c>
    </row>
    <row r="14" spans="1:19" ht="19.5" customHeight="1">
      <c r="A14" s="46">
        <v>6</v>
      </c>
      <c r="B14" s="47">
        <v>6</v>
      </c>
      <c r="C14" s="47">
        <f>IF(ISNA(VLOOKUP($A14,DSLOP,IN_DTK!C$5,0))=FALSE,VLOOKUP($A14,DSLOP,IN_DTK!C$5,0),"")</f>
        <v>1931211191</v>
      </c>
      <c r="D14" s="48" t="str">
        <f>IF(ISNA(VLOOKUP($A14,DSLOP,IN_DTK!D$5,0))=FALSE,VLOOKUP($A14,DSLOP,IN_DTK!D$5,0),"")</f>
        <v>Nguyễn</v>
      </c>
      <c r="E14" s="49" t="str">
        <f>IF(ISNA(VLOOKUP($A14,DSLOP,IN_DTK!E$5,0))=FALSE,VLOOKUP($A14,DSLOP,IN_DTK!E$5,0),"")</f>
        <v>Cường</v>
      </c>
      <c r="F14" s="50" t="str">
        <f>IF(ISNA(VLOOKUP($A14,DSLOP,IN_DTK!F$5,0))=FALSE,VLOOKUP($A14,DSLOP,IN_DTK!F$5,0),"")</f>
        <v>08/01/1987</v>
      </c>
      <c r="G14" s="51" t="str">
        <f>IF(ISNA(VLOOKUP($A14,DSLOP,IN_DTK!G$5,0))=FALSE,VLOOKUP($A14,DSLOP,IN_DTK!G$5,0),"")</f>
        <v>K9MBA</v>
      </c>
      <c r="H14" s="47">
        <f>IF(ISNA(VLOOKUP($A14,DSLOP,IN_DTK!H$5,0))=FALSE,IF(H$8&lt;&gt;0,VLOOKUP($A14,DSLOP,IN_DTK!H$5,0),""),"")</f>
        <v>8.5</v>
      </c>
      <c r="I14" s="47">
        <f>IF(ISNA(VLOOKUP($A14,DSLOP,IN_DTK!I$5,0))=FALSE,IF(I$8&lt;&gt;0,VLOOKUP($A14,DSLOP,IN_DTK!I$5,0),""),"")</f>
      </c>
      <c r="J14" s="47">
        <f>IF(ISNA(VLOOKUP($A14,DSLOP,IN_DTK!J$5,0))=FALSE,IF(J$8&lt;&gt;0,VLOOKUP($A14,DSLOP,IN_DTK!J$5,0),""),"")</f>
      </c>
      <c r="K14" s="47">
        <f>IF(ISNA(VLOOKUP($A14,DSLOP,IN_DTK!K$5,0))=FALSE,IF(K$8&lt;&gt;0,VLOOKUP($A14,DSLOP,IN_DTK!K$5,0),""),"")</f>
      </c>
      <c r="L14" s="47">
        <f>IF(ISNA(VLOOKUP($A14,DSLOP,IN_DTK!L$5,0))=FALSE,IF(L$8&lt;&gt;0,VLOOKUP($A14,DSLOP,IN_DTK!L$5,0),""),"")</f>
      </c>
      <c r="M14" s="47">
        <f>IF(ISNA(VLOOKUP($A14,DSLOP,IN_DTK!M$5,0))=FALSE,IF(M$8&lt;&gt;0,VLOOKUP($A14,DSLOP,IN_DTK!M$5,0),""),"")</f>
        <v>9</v>
      </c>
      <c r="N14" s="47">
        <f>IF(ISNA(VLOOKUP($A14,DSLOP,IN_DTK!N$5,0))=FALSE,IF(N$8&lt;&gt;0,VLOOKUP($A14,DSLOP,IN_DTK!N$5,0),""),"")</f>
      </c>
      <c r="O14" s="47">
        <f>IF(ISNA(VLOOKUP($A14,DSLOP,IN_DTK!O$5,0))=FALSE,IF(O$8&lt;&gt;0,VLOOKUP($A14,DSLOP,IN_DTK!O$5,0),""),"")</f>
      </c>
      <c r="P14" s="47">
        <f>IF(ISNA(VLOOKUP($A14,DSLOP,IN_DTK!P$5,0))=FALSE,IF(P$8&lt;&gt;0,VLOOKUP($A14,DSLOP,IN_DTK!P$5,0),""),"")</f>
        <v>8.5</v>
      </c>
      <c r="Q14" s="47">
        <f>IF(ISNA(VLOOKUP($A14,DSLOP,IN_DTK!Q$5,0))=FALSE,IF(Q$8&lt;&gt;0,VLOOKUP($A14,DSLOP,IN_DTK!Q$5,0),""),"")</f>
        <v>8.7</v>
      </c>
      <c r="R14" s="52" t="str">
        <f>IF(ISNA(VLOOKUP($A14,DSLOP,IN_DTK!R$5,0))=FALSE,IF(R$8&lt;&gt;0,VLOOKUP($A14,DSLOP,IN_DTK!R$5,0),""),"")</f>
        <v>Tám Phẩy Bảy</v>
      </c>
      <c r="S14" s="47">
        <f>IF(ISNA(VLOOKUP($A14,DSLOP,IN_DTK!S$5,0))=FALSE,IF(A$9&lt;&gt;0,VLOOKUP($A14,DSLOP,IN_DTK!S$5,0),""),"")</f>
        <v>0</v>
      </c>
    </row>
    <row r="15" spans="1:19" ht="19.5" customHeight="1">
      <c r="A15" s="46">
        <v>7</v>
      </c>
      <c r="B15" s="47">
        <v>7</v>
      </c>
      <c r="C15" s="47">
        <f>IF(ISNA(VLOOKUP($A15,DSLOP,IN_DTK!C$5,0))=FALSE,VLOOKUP($A15,DSLOP,IN_DTK!C$5,0),"")</f>
        <v>1931211192</v>
      </c>
      <c r="D15" s="48" t="str">
        <f>IF(ISNA(VLOOKUP($A15,DSLOP,IN_DTK!D$5,0))=FALSE,VLOOKUP($A15,DSLOP,IN_DTK!D$5,0),"")</f>
        <v>Huỳnh Hữu</v>
      </c>
      <c r="E15" s="49" t="str">
        <f>IF(ISNA(VLOOKUP($A15,DSLOP,IN_DTK!E$5,0))=FALSE,VLOOKUP($A15,DSLOP,IN_DTK!E$5,0),"")</f>
        <v>Đạt</v>
      </c>
      <c r="F15" s="50" t="str">
        <f>IF(ISNA(VLOOKUP($A15,DSLOP,IN_DTK!F$5,0))=FALSE,VLOOKUP($A15,DSLOP,IN_DTK!F$5,0),"")</f>
        <v>28/01/1990</v>
      </c>
      <c r="G15" s="51" t="str">
        <f>IF(ISNA(VLOOKUP($A15,DSLOP,IN_DTK!G$5,0))=FALSE,VLOOKUP($A15,DSLOP,IN_DTK!G$5,0),"")</f>
        <v>K9MBA</v>
      </c>
      <c r="H15" s="47">
        <f>IF(ISNA(VLOOKUP($A15,DSLOP,IN_DTK!H$5,0))=FALSE,IF(H$8&lt;&gt;0,VLOOKUP($A15,DSLOP,IN_DTK!H$5,0),""),"")</f>
        <v>9</v>
      </c>
      <c r="I15" s="47">
        <f>IF(ISNA(VLOOKUP($A15,DSLOP,IN_DTK!I$5,0))=FALSE,IF(I$8&lt;&gt;0,VLOOKUP($A15,DSLOP,IN_DTK!I$5,0),""),"")</f>
      </c>
      <c r="J15" s="47">
        <f>IF(ISNA(VLOOKUP($A15,DSLOP,IN_DTK!J$5,0))=FALSE,IF(J$8&lt;&gt;0,VLOOKUP($A15,DSLOP,IN_DTK!J$5,0),""),"")</f>
      </c>
      <c r="K15" s="47">
        <f>IF(ISNA(VLOOKUP($A15,DSLOP,IN_DTK!K$5,0))=FALSE,IF(K$8&lt;&gt;0,VLOOKUP($A15,DSLOP,IN_DTK!K$5,0),""),"")</f>
      </c>
      <c r="L15" s="47">
        <f>IF(ISNA(VLOOKUP($A15,DSLOP,IN_DTK!L$5,0))=FALSE,IF(L$8&lt;&gt;0,VLOOKUP($A15,DSLOP,IN_DTK!L$5,0),""),"")</f>
      </c>
      <c r="M15" s="47">
        <f>IF(ISNA(VLOOKUP($A15,DSLOP,IN_DTK!M$5,0))=FALSE,IF(M$8&lt;&gt;0,VLOOKUP($A15,DSLOP,IN_DTK!M$5,0),""),"")</f>
        <v>9</v>
      </c>
      <c r="N15" s="47">
        <f>IF(ISNA(VLOOKUP($A15,DSLOP,IN_DTK!N$5,0))=FALSE,IF(N$8&lt;&gt;0,VLOOKUP($A15,DSLOP,IN_DTK!N$5,0),""),"")</f>
      </c>
      <c r="O15" s="47">
        <f>IF(ISNA(VLOOKUP($A15,DSLOP,IN_DTK!O$5,0))=FALSE,IF(O$8&lt;&gt;0,VLOOKUP($A15,DSLOP,IN_DTK!O$5,0),""),"")</f>
      </c>
      <c r="P15" s="47">
        <f>IF(ISNA(VLOOKUP($A15,DSLOP,IN_DTK!P$5,0))=FALSE,IF(P$8&lt;&gt;0,VLOOKUP($A15,DSLOP,IN_DTK!P$5,0),""),"")</f>
        <v>8</v>
      </c>
      <c r="Q15" s="47">
        <f>IF(ISNA(VLOOKUP($A15,DSLOP,IN_DTK!Q$5,0))=FALSE,IF(Q$8&lt;&gt;0,VLOOKUP($A15,DSLOP,IN_DTK!Q$5,0),""),"")</f>
        <v>8.4</v>
      </c>
      <c r="R15" s="52" t="str">
        <f>IF(ISNA(VLOOKUP($A15,DSLOP,IN_DTK!R$5,0))=FALSE,IF(R$8&lt;&gt;0,VLOOKUP($A15,DSLOP,IN_DTK!R$5,0),""),"")</f>
        <v>Tám Phẩy Bốn</v>
      </c>
      <c r="S15" s="47">
        <f>IF(ISNA(VLOOKUP($A15,DSLOP,IN_DTK!S$5,0))=FALSE,IF(A$9&lt;&gt;0,VLOOKUP($A15,DSLOP,IN_DTK!S$5,0),""),"")</f>
        <v>0</v>
      </c>
    </row>
    <row r="16" spans="1:19" ht="19.5" customHeight="1">
      <c r="A16" s="46">
        <v>8</v>
      </c>
      <c r="B16" s="47">
        <v>8</v>
      </c>
      <c r="C16" s="47">
        <f>IF(ISNA(VLOOKUP($A16,DSLOP,IN_DTK!C$5,0))=FALSE,VLOOKUP($A16,DSLOP,IN_DTK!C$5,0),"")</f>
        <v>1930211048</v>
      </c>
      <c r="D16" s="48" t="str">
        <f>IF(ISNA(VLOOKUP($A16,DSLOP,IN_DTK!D$5,0))=FALSE,VLOOKUP($A16,DSLOP,IN_DTK!D$5,0),"")</f>
        <v>Dương Nữ Thục</v>
      </c>
      <c r="E16" s="49" t="str">
        <f>IF(ISNA(VLOOKUP($A16,DSLOP,IN_DTK!E$5,0))=FALSE,VLOOKUP($A16,DSLOP,IN_DTK!E$5,0),"")</f>
        <v>Đoan</v>
      </c>
      <c r="F16" s="50">
        <f>IF(ISNA(VLOOKUP($A16,DSLOP,IN_DTK!F$5,0))=FALSE,VLOOKUP($A16,DSLOP,IN_DTK!F$5,0),"")</f>
        <v>30730</v>
      </c>
      <c r="G16" s="51" t="str">
        <f>IF(ISNA(VLOOKUP($A16,DSLOP,IN_DTK!G$5,0))=FALSE,VLOOKUP($A16,DSLOP,IN_DTK!G$5,0),"")</f>
        <v>K9MBA</v>
      </c>
      <c r="H16" s="47">
        <f>IF(ISNA(VLOOKUP($A16,DSLOP,IN_DTK!H$5,0))=FALSE,IF(H$8&lt;&gt;0,VLOOKUP($A16,DSLOP,IN_DTK!H$5,0),""),"")</f>
        <v>9</v>
      </c>
      <c r="I16" s="47">
        <f>IF(ISNA(VLOOKUP($A16,DSLOP,IN_DTK!I$5,0))=FALSE,IF(I$8&lt;&gt;0,VLOOKUP($A16,DSLOP,IN_DTK!I$5,0),""),"")</f>
      </c>
      <c r="J16" s="47">
        <f>IF(ISNA(VLOOKUP($A16,DSLOP,IN_DTK!J$5,0))=FALSE,IF(J$8&lt;&gt;0,VLOOKUP($A16,DSLOP,IN_DTK!J$5,0),""),"")</f>
      </c>
      <c r="K16" s="47">
        <f>IF(ISNA(VLOOKUP($A16,DSLOP,IN_DTK!K$5,0))=FALSE,IF(K$8&lt;&gt;0,VLOOKUP($A16,DSLOP,IN_DTK!K$5,0),""),"")</f>
      </c>
      <c r="L16" s="47">
        <f>IF(ISNA(VLOOKUP($A16,DSLOP,IN_DTK!L$5,0))=FALSE,IF(L$8&lt;&gt;0,VLOOKUP($A16,DSLOP,IN_DTK!L$5,0),""),"")</f>
      </c>
      <c r="M16" s="47">
        <f>IF(ISNA(VLOOKUP($A16,DSLOP,IN_DTK!M$5,0))=FALSE,IF(M$8&lt;&gt;0,VLOOKUP($A16,DSLOP,IN_DTK!M$5,0),""),"")</f>
        <v>9</v>
      </c>
      <c r="N16" s="47">
        <f>IF(ISNA(VLOOKUP($A16,DSLOP,IN_DTK!N$5,0))=FALSE,IF(N$8&lt;&gt;0,VLOOKUP($A16,DSLOP,IN_DTK!N$5,0),""),"")</f>
      </c>
      <c r="O16" s="47">
        <f>IF(ISNA(VLOOKUP($A16,DSLOP,IN_DTK!O$5,0))=FALSE,IF(O$8&lt;&gt;0,VLOOKUP($A16,DSLOP,IN_DTK!O$5,0),""),"")</f>
      </c>
      <c r="P16" s="47">
        <f>IF(ISNA(VLOOKUP($A16,DSLOP,IN_DTK!P$5,0))=FALSE,IF(P$8&lt;&gt;0,VLOOKUP($A16,DSLOP,IN_DTK!P$5,0),""),"")</f>
        <v>8.5</v>
      </c>
      <c r="Q16" s="47">
        <f>IF(ISNA(VLOOKUP($A16,DSLOP,IN_DTK!Q$5,0))=FALSE,IF(Q$8&lt;&gt;0,VLOOKUP($A16,DSLOP,IN_DTK!Q$5,0),""),"")</f>
        <v>8.7</v>
      </c>
      <c r="R16" s="52" t="str">
        <f>IF(ISNA(VLOOKUP($A16,DSLOP,IN_DTK!R$5,0))=FALSE,IF(R$8&lt;&gt;0,VLOOKUP($A16,DSLOP,IN_DTK!R$5,0),""),"")</f>
        <v>Tám Phẩy Bảy</v>
      </c>
      <c r="S16" s="47">
        <f>IF(ISNA(VLOOKUP($A16,DSLOP,IN_DTK!S$5,0))=FALSE,IF(A$9&lt;&gt;0,VLOOKUP($A16,DSLOP,IN_DTK!S$5,0),""),"")</f>
        <v>0</v>
      </c>
    </row>
    <row r="17" spans="1:19" ht="19.5" customHeight="1">
      <c r="A17" s="46">
        <v>9</v>
      </c>
      <c r="B17" s="47">
        <v>9</v>
      </c>
      <c r="C17" s="47">
        <f>IF(ISNA(VLOOKUP($A17,DSLOP,IN_DTK!C$5,0))=FALSE,VLOOKUP($A17,DSLOP,IN_DTK!C$5,0),"")</f>
        <v>1930211193</v>
      </c>
      <c r="D17" s="48" t="str">
        <f>IF(ISNA(VLOOKUP($A17,DSLOP,IN_DTK!D$5,0))=FALSE,VLOOKUP($A17,DSLOP,IN_DTK!D$5,0),"")</f>
        <v>Lê Thị Mỹ</v>
      </c>
      <c r="E17" s="49" t="str">
        <f>IF(ISNA(VLOOKUP($A17,DSLOP,IN_DTK!E$5,0))=FALSE,VLOOKUP($A17,DSLOP,IN_DTK!E$5,0),"")</f>
        <v>Dung</v>
      </c>
      <c r="F17" s="50" t="str">
        <f>IF(ISNA(VLOOKUP($A17,DSLOP,IN_DTK!F$5,0))=FALSE,VLOOKUP($A17,DSLOP,IN_DTK!F$5,0),"")</f>
        <v>20/04/1989</v>
      </c>
      <c r="G17" s="51" t="str">
        <f>IF(ISNA(VLOOKUP($A17,DSLOP,IN_DTK!G$5,0))=FALSE,VLOOKUP($A17,DSLOP,IN_DTK!G$5,0),"")</f>
        <v>K9MBA</v>
      </c>
      <c r="H17" s="47">
        <f>IF(ISNA(VLOOKUP($A17,DSLOP,IN_DTK!H$5,0))=FALSE,IF(H$8&lt;&gt;0,VLOOKUP($A17,DSLOP,IN_DTK!H$5,0),""),"")</f>
        <v>9</v>
      </c>
      <c r="I17" s="47">
        <f>IF(ISNA(VLOOKUP($A17,DSLOP,IN_DTK!I$5,0))=FALSE,IF(I$8&lt;&gt;0,VLOOKUP($A17,DSLOP,IN_DTK!I$5,0),""),"")</f>
      </c>
      <c r="J17" s="47">
        <f>IF(ISNA(VLOOKUP($A17,DSLOP,IN_DTK!J$5,0))=FALSE,IF(J$8&lt;&gt;0,VLOOKUP($A17,DSLOP,IN_DTK!J$5,0),""),"")</f>
      </c>
      <c r="K17" s="47">
        <f>IF(ISNA(VLOOKUP($A17,DSLOP,IN_DTK!K$5,0))=FALSE,IF(K$8&lt;&gt;0,VLOOKUP($A17,DSLOP,IN_DTK!K$5,0),""),"")</f>
      </c>
      <c r="L17" s="47">
        <f>IF(ISNA(VLOOKUP($A17,DSLOP,IN_DTK!L$5,0))=FALSE,IF(L$8&lt;&gt;0,VLOOKUP($A17,DSLOP,IN_DTK!L$5,0),""),"")</f>
      </c>
      <c r="M17" s="47">
        <f>IF(ISNA(VLOOKUP($A17,DSLOP,IN_DTK!M$5,0))=FALSE,IF(M$8&lt;&gt;0,VLOOKUP($A17,DSLOP,IN_DTK!M$5,0),""),"")</f>
        <v>8.5</v>
      </c>
      <c r="N17" s="47">
        <f>IF(ISNA(VLOOKUP($A17,DSLOP,IN_DTK!N$5,0))=FALSE,IF(N$8&lt;&gt;0,VLOOKUP($A17,DSLOP,IN_DTK!N$5,0),""),"")</f>
      </c>
      <c r="O17" s="47">
        <f>IF(ISNA(VLOOKUP($A17,DSLOP,IN_DTK!O$5,0))=FALSE,IF(O$8&lt;&gt;0,VLOOKUP($A17,DSLOP,IN_DTK!O$5,0),""),"")</f>
      </c>
      <c r="P17" s="47">
        <f>IF(ISNA(VLOOKUP($A17,DSLOP,IN_DTK!P$5,0))=FALSE,IF(P$8&lt;&gt;0,VLOOKUP($A17,DSLOP,IN_DTK!P$5,0),""),"")</f>
        <v>8</v>
      </c>
      <c r="Q17" s="47">
        <f>IF(ISNA(VLOOKUP($A17,DSLOP,IN_DTK!Q$5,0))=FALSE,IF(Q$8&lt;&gt;0,VLOOKUP($A17,DSLOP,IN_DTK!Q$5,0),""),"")</f>
        <v>8.3</v>
      </c>
      <c r="R17" s="52" t="str">
        <f>IF(ISNA(VLOOKUP($A17,DSLOP,IN_DTK!R$5,0))=FALSE,IF(R$8&lt;&gt;0,VLOOKUP($A17,DSLOP,IN_DTK!R$5,0),""),"")</f>
        <v>Tám Phẩy Ba</v>
      </c>
      <c r="S17" s="47">
        <f>IF(ISNA(VLOOKUP($A17,DSLOP,IN_DTK!S$5,0))=FALSE,IF(A$9&lt;&gt;0,VLOOKUP($A17,DSLOP,IN_DTK!S$5,0),""),"")</f>
        <v>0</v>
      </c>
    </row>
    <row r="18" spans="1:19" ht="19.5" customHeight="1">
      <c r="A18" s="46">
        <v>10</v>
      </c>
      <c r="B18" s="47">
        <v>10</v>
      </c>
      <c r="C18" s="47">
        <f>IF(ISNA(VLOOKUP($A18,DSLOP,IN_DTK!C$5,0))=FALSE,VLOOKUP($A18,DSLOP,IN_DTK!C$5,0),"")</f>
        <v>1930211194</v>
      </c>
      <c r="D18" s="48" t="str">
        <f>IF(ISNA(VLOOKUP($A18,DSLOP,IN_DTK!D$5,0))=FALSE,VLOOKUP($A18,DSLOP,IN_DTK!D$5,0),"")</f>
        <v>Nguyễn Thị Mỹ</v>
      </c>
      <c r="E18" s="49" t="str">
        <f>IF(ISNA(VLOOKUP($A18,DSLOP,IN_DTK!E$5,0))=FALSE,VLOOKUP($A18,DSLOP,IN_DTK!E$5,0),"")</f>
        <v>Dung</v>
      </c>
      <c r="F18" s="50" t="str">
        <f>IF(ISNA(VLOOKUP($A18,DSLOP,IN_DTK!F$5,0))=FALSE,VLOOKUP($A18,DSLOP,IN_DTK!F$5,0),"")</f>
        <v>03/10/1982</v>
      </c>
      <c r="G18" s="51" t="str">
        <f>IF(ISNA(VLOOKUP($A18,DSLOP,IN_DTK!G$5,0))=FALSE,VLOOKUP($A18,DSLOP,IN_DTK!G$5,0),"")</f>
        <v>K9MBA</v>
      </c>
      <c r="H18" s="47">
        <f>IF(ISNA(VLOOKUP($A18,DSLOP,IN_DTK!H$5,0))=FALSE,IF(H$8&lt;&gt;0,VLOOKUP($A18,DSLOP,IN_DTK!H$5,0),""),"")</f>
        <v>9</v>
      </c>
      <c r="I18" s="47">
        <f>IF(ISNA(VLOOKUP($A18,DSLOP,IN_DTK!I$5,0))=FALSE,IF(I$8&lt;&gt;0,VLOOKUP($A18,DSLOP,IN_DTK!I$5,0),""),"")</f>
      </c>
      <c r="J18" s="47">
        <f>IF(ISNA(VLOOKUP($A18,DSLOP,IN_DTK!J$5,0))=FALSE,IF(J$8&lt;&gt;0,VLOOKUP($A18,DSLOP,IN_DTK!J$5,0),""),"")</f>
      </c>
      <c r="K18" s="47">
        <f>IF(ISNA(VLOOKUP($A18,DSLOP,IN_DTK!K$5,0))=FALSE,IF(K$8&lt;&gt;0,VLOOKUP($A18,DSLOP,IN_DTK!K$5,0),""),"")</f>
      </c>
      <c r="L18" s="47">
        <f>IF(ISNA(VLOOKUP($A18,DSLOP,IN_DTK!L$5,0))=FALSE,IF(L$8&lt;&gt;0,VLOOKUP($A18,DSLOP,IN_DTK!L$5,0),""),"")</f>
      </c>
      <c r="M18" s="47">
        <f>IF(ISNA(VLOOKUP($A18,DSLOP,IN_DTK!M$5,0))=FALSE,IF(M$8&lt;&gt;0,VLOOKUP($A18,DSLOP,IN_DTK!M$5,0),""),"")</f>
        <v>9</v>
      </c>
      <c r="N18" s="47">
        <f>IF(ISNA(VLOOKUP($A18,DSLOP,IN_DTK!N$5,0))=FALSE,IF(N$8&lt;&gt;0,VLOOKUP($A18,DSLOP,IN_DTK!N$5,0),""),"")</f>
      </c>
      <c r="O18" s="47">
        <f>IF(ISNA(VLOOKUP($A18,DSLOP,IN_DTK!O$5,0))=FALSE,IF(O$8&lt;&gt;0,VLOOKUP($A18,DSLOP,IN_DTK!O$5,0),""),"")</f>
      </c>
      <c r="P18" s="47">
        <f>IF(ISNA(VLOOKUP($A18,DSLOP,IN_DTK!P$5,0))=FALSE,IF(P$8&lt;&gt;0,VLOOKUP($A18,DSLOP,IN_DTK!P$5,0),""),"")</f>
        <v>8.5</v>
      </c>
      <c r="Q18" s="47">
        <f>IF(ISNA(VLOOKUP($A18,DSLOP,IN_DTK!Q$5,0))=FALSE,IF(Q$8&lt;&gt;0,VLOOKUP($A18,DSLOP,IN_DTK!Q$5,0),""),"")</f>
        <v>8.7</v>
      </c>
      <c r="R18" s="52" t="str">
        <f>IF(ISNA(VLOOKUP($A18,DSLOP,IN_DTK!R$5,0))=FALSE,IF(R$8&lt;&gt;0,VLOOKUP($A18,DSLOP,IN_DTK!R$5,0),""),"")</f>
        <v>Tám Phẩy Bảy</v>
      </c>
      <c r="S18" s="47">
        <f>IF(ISNA(VLOOKUP($A18,DSLOP,IN_DTK!S$5,0))=FALSE,IF(A$9&lt;&gt;0,VLOOKUP($A18,DSLOP,IN_DTK!S$5,0),""),"")</f>
        <v>0</v>
      </c>
    </row>
    <row r="19" spans="1:19" ht="19.5" customHeight="1">
      <c r="A19" s="46">
        <v>11</v>
      </c>
      <c r="B19" s="47">
        <v>11</v>
      </c>
      <c r="C19" s="47">
        <f>IF(ISNA(VLOOKUP($A19,DSLOP,IN_DTK!C$5,0))=FALSE,VLOOKUP($A19,DSLOP,IN_DTK!C$5,0),"")</f>
        <v>1931211195</v>
      </c>
      <c r="D19" s="48" t="str">
        <f>IF(ISNA(VLOOKUP($A19,DSLOP,IN_DTK!D$5,0))=FALSE,VLOOKUP($A19,DSLOP,IN_DTK!D$5,0),"")</f>
        <v>Võ Đình</v>
      </c>
      <c r="E19" s="49" t="str">
        <f>IF(ISNA(VLOOKUP($A19,DSLOP,IN_DTK!E$5,0))=FALSE,VLOOKUP($A19,DSLOP,IN_DTK!E$5,0),"")</f>
        <v>Dũng</v>
      </c>
      <c r="F19" s="50" t="str">
        <f>IF(ISNA(VLOOKUP($A19,DSLOP,IN_DTK!F$5,0))=FALSE,VLOOKUP($A19,DSLOP,IN_DTK!F$5,0),"")</f>
        <v>09/04/1975</v>
      </c>
      <c r="G19" s="51" t="str">
        <f>IF(ISNA(VLOOKUP($A19,DSLOP,IN_DTK!G$5,0))=FALSE,VLOOKUP($A19,DSLOP,IN_DTK!G$5,0),"")</f>
        <v>K9MBA</v>
      </c>
      <c r="H19" s="47">
        <f>IF(ISNA(VLOOKUP($A19,DSLOP,IN_DTK!H$5,0))=FALSE,IF(H$8&lt;&gt;0,VLOOKUP($A19,DSLOP,IN_DTK!H$5,0),""),"")</f>
        <v>8.5</v>
      </c>
      <c r="I19" s="47">
        <f>IF(ISNA(VLOOKUP($A19,DSLOP,IN_DTK!I$5,0))=FALSE,IF(I$8&lt;&gt;0,VLOOKUP($A19,DSLOP,IN_DTK!I$5,0),""),"")</f>
      </c>
      <c r="J19" s="47">
        <f>IF(ISNA(VLOOKUP($A19,DSLOP,IN_DTK!J$5,0))=FALSE,IF(J$8&lt;&gt;0,VLOOKUP($A19,DSLOP,IN_DTK!J$5,0),""),"")</f>
      </c>
      <c r="K19" s="47">
        <f>IF(ISNA(VLOOKUP($A19,DSLOP,IN_DTK!K$5,0))=FALSE,IF(K$8&lt;&gt;0,VLOOKUP($A19,DSLOP,IN_DTK!K$5,0),""),"")</f>
      </c>
      <c r="L19" s="47">
        <f>IF(ISNA(VLOOKUP($A19,DSLOP,IN_DTK!L$5,0))=FALSE,IF(L$8&lt;&gt;0,VLOOKUP($A19,DSLOP,IN_DTK!L$5,0),""),"")</f>
      </c>
      <c r="M19" s="47">
        <f>IF(ISNA(VLOOKUP($A19,DSLOP,IN_DTK!M$5,0))=FALSE,IF(M$8&lt;&gt;0,VLOOKUP($A19,DSLOP,IN_DTK!M$5,0),""),"")</f>
        <v>9</v>
      </c>
      <c r="N19" s="47">
        <f>IF(ISNA(VLOOKUP($A19,DSLOP,IN_DTK!N$5,0))=FALSE,IF(N$8&lt;&gt;0,VLOOKUP($A19,DSLOP,IN_DTK!N$5,0),""),"")</f>
      </c>
      <c r="O19" s="47">
        <f>IF(ISNA(VLOOKUP($A19,DSLOP,IN_DTK!O$5,0))=FALSE,IF(O$8&lt;&gt;0,VLOOKUP($A19,DSLOP,IN_DTK!O$5,0),""),"")</f>
      </c>
      <c r="P19" s="47">
        <f>IF(ISNA(VLOOKUP($A19,DSLOP,IN_DTK!P$5,0))=FALSE,IF(P$8&lt;&gt;0,VLOOKUP($A19,DSLOP,IN_DTK!P$5,0),""),"")</f>
        <v>8.5</v>
      </c>
      <c r="Q19" s="47">
        <f>IF(ISNA(VLOOKUP($A19,DSLOP,IN_DTK!Q$5,0))=FALSE,IF(Q$8&lt;&gt;0,VLOOKUP($A19,DSLOP,IN_DTK!Q$5,0),""),"")</f>
        <v>8.7</v>
      </c>
      <c r="R19" s="52" t="str">
        <f>IF(ISNA(VLOOKUP($A19,DSLOP,IN_DTK!R$5,0))=FALSE,IF(R$8&lt;&gt;0,VLOOKUP($A19,DSLOP,IN_DTK!R$5,0),""),"")</f>
        <v>Tám Phẩy Bảy</v>
      </c>
      <c r="S19" s="47">
        <f>IF(ISNA(VLOOKUP($A19,DSLOP,IN_DTK!S$5,0))=FALSE,IF(A$9&lt;&gt;0,VLOOKUP($A19,DSLOP,IN_DTK!S$5,0),""),"")</f>
        <v>0</v>
      </c>
    </row>
    <row r="20" spans="1:19" ht="19.5" customHeight="1">
      <c r="A20" s="46">
        <v>12</v>
      </c>
      <c r="B20" s="47">
        <v>12</v>
      </c>
      <c r="C20" s="47">
        <f>IF(ISNA(VLOOKUP($A20,DSLOP,IN_DTK!C$5,0))=FALSE,VLOOKUP($A20,DSLOP,IN_DTK!C$5,0),"")</f>
        <v>1930211196</v>
      </c>
      <c r="D20" s="48" t="str">
        <f>IF(ISNA(VLOOKUP($A20,DSLOP,IN_DTK!D$5,0))=FALSE,VLOOKUP($A20,DSLOP,IN_DTK!D$5,0),"")</f>
        <v>Lê Huỳnh Ngọc</v>
      </c>
      <c r="E20" s="49" t="str">
        <f>IF(ISNA(VLOOKUP($A20,DSLOP,IN_DTK!E$5,0))=FALSE,VLOOKUP($A20,DSLOP,IN_DTK!E$5,0),"")</f>
        <v>Duyên</v>
      </c>
      <c r="F20" s="50" t="str">
        <f>IF(ISNA(VLOOKUP($A20,DSLOP,IN_DTK!F$5,0))=FALSE,VLOOKUP($A20,DSLOP,IN_DTK!F$5,0),"")</f>
        <v>23/12/1990</v>
      </c>
      <c r="G20" s="51" t="str">
        <f>IF(ISNA(VLOOKUP($A20,DSLOP,IN_DTK!G$5,0))=FALSE,VLOOKUP($A20,DSLOP,IN_DTK!G$5,0),"")</f>
        <v>K9MBA</v>
      </c>
      <c r="H20" s="47">
        <f>IF(ISNA(VLOOKUP($A20,DSLOP,IN_DTK!H$5,0))=FALSE,IF(H$8&lt;&gt;0,VLOOKUP($A20,DSLOP,IN_DTK!H$5,0),""),"")</f>
        <v>9</v>
      </c>
      <c r="I20" s="47">
        <f>IF(ISNA(VLOOKUP($A20,DSLOP,IN_DTK!I$5,0))=FALSE,IF(I$8&lt;&gt;0,VLOOKUP($A20,DSLOP,IN_DTK!I$5,0),""),"")</f>
      </c>
      <c r="J20" s="47">
        <f>IF(ISNA(VLOOKUP($A20,DSLOP,IN_DTK!J$5,0))=FALSE,IF(J$8&lt;&gt;0,VLOOKUP($A20,DSLOP,IN_DTK!J$5,0),""),"")</f>
      </c>
      <c r="K20" s="47">
        <f>IF(ISNA(VLOOKUP($A20,DSLOP,IN_DTK!K$5,0))=FALSE,IF(K$8&lt;&gt;0,VLOOKUP($A20,DSLOP,IN_DTK!K$5,0),""),"")</f>
      </c>
      <c r="L20" s="47">
        <f>IF(ISNA(VLOOKUP($A20,DSLOP,IN_DTK!L$5,0))=FALSE,IF(L$8&lt;&gt;0,VLOOKUP($A20,DSLOP,IN_DTK!L$5,0),""),"")</f>
      </c>
      <c r="M20" s="47">
        <f>IF(ISNA(VLOOKUP($A20,DSLOP,IN_DTK!M$5,0))=FALSE,IF(M$8&lt;&gt;0,VLOOKUP($A20,DSLOP,IN_DTK!M$5,0),""),"")</f>
        <v>8.5</v>
      </c>
      <c r="N20" s="47">
        <f>IF(ISNA(VLOOKUP($A20,DSLOP,IN_DTK!N$5,0))=FALSE,IF(N$8&lt;&gt;0,VLOOKUP($A20,DSLOP,IN_DTK!N$5,0),""),"")</f>
      </c>
      <c r="O20" s="47">
        <f>IF(ISNA(VLOOKUP($A20,DSLOP,IN_DTK!O$5,0))=FALSE,IF(O$8&lt;&gt;0,VLOOKUP($A20,DSLOP,IN_DTK!O$5,0),""),"")</f>
      </c>
      <c r="P20" s="47">
        <f>IF(ISNA(VLOOKUP($A20,DSLOP,IN_DTK!P$5,0))=FALSE,IF(P$8&lt;&gt;0,VLOOKUP($A20,DSLOP,IN_DTK!P$5,0),""),"")</f>
        <v>9</v>
      </c>
      <c r="Q20" s="47">
        <f>IF(ISNA(VLOOKUP($A20,DSLOP,IN_DTK!Q$5,0))=FALSE,IF(Q$8&lt;&gt;0,VLOOKUP($A20,DSLOP,IN_DTK!Q$5,0),""),"")</f>
        <v>8.9</v>
      </c>
      <c r="R20" s="52" t="str">
        <f>IF(ISNA(VLOOKUP($A20,DSLOP,IN_DTK!R$5,0))=FALSE,IF(R$8&lt;&gt;0,VLOOKUP($A20,DSLOP,IN_DTK!R$5,0),""),"")</f>
        <v>Tám Phẩy Chín</v>
      </c>
      <c r="S20" s="47">
        <f>IF(ISNA(VLOOKUP($A20,DSLOP,IN_DTK!S$5,0))=FALSE,IF(A$9&lt;&gt;0,VLOOKUP($A20,DSLOP,IN_DTK!S$5,0),""),"")</f>
        <v>0</v>
      </c>
    </row>
    <row r="21" spans="1:19" ht="19.5" customHeight="1">
      <c r="A21" s="46">
        <v>13</v>
      </c>
      <c r="B21" s="47">
        <v>13</v>
      </c>
      <c r="C21" s="47">
        <f>IF(ISNA(VLOOKUP($A21,DSLOP,IN_DTK!C$5,0))=FALSE,VLOOKUP($A21,DSLOP,IN_DTK!C$5,0),"")</f>
        <v>1931211197</v>
      </c>
      <c r="D21" s="48" t="str">
        <f>IF(ISNA(VLOOKUP($A21,DSLOP,IN_DTK!D$5,0))=FALSE,VLOOKUP($A21,DSLOP,IN_DTK!D$5,0),"")</f>
        <v>Nguyễn Hoàng</v>
      </c>
      <c r="E21" s="49" t="str">
        <f>IF(ISNA(VLOOKUP($A21,DSLOP,IN_DTK!E$5,0))=FALSE,VLOOKUP($A21,DSLOP,IN_DTK!E$5,0),"")</f>
        <v>Giáo</v>
      </c>
      <c r="F21" s="50" t="str">
        <f>IF(ISNA(VLOOKUP($A21,DSLOP,IN_DTK!F$5,0))=FALSE,VLOOKUP($A21,DSLOP,IN_DTK!F$5,0),"")</f>
        <v>08/04/1989</v>
      </c>
      <c r="G21" s="51" t="str">
        <f>IF(ISNA(VLOOKUP($A21,DSLOP,IN_DTK!G$5,0))=FALSE,VLOOKUP($A21,DSLOP,IN_DTK!G$5,0),"")</f>
        <v>K9MBA</v>
      </c>
      <c r="H21" s="47">
        <f>IF(ISNA(VLOOKUP($A21,DSLOP,IN_DTK!H$5,0))=FALSE,IF(H$8&lt;&gt;0,VLOOKUP($A21,DSLOP,IN_DTK!H$5,0),""),"")</f>
        <v>9</v>
      </c>
      <c r="I21" s="47">
        <f>IF(ISNA(VLOOKUP($A21,DSLOP,IN_DTK!I$5,0))=FALSE,IF(I$8&lt;&gt;0,VLOOKUP($A21,DSLOP,IN_DTK!I$5,0),""),"")</f>
      </c>
      <c r="J21" s="47">
        <f>IF(ISNA(VLOOKUP($A21,DSLOP,IN_DTK!J$5,0))=FALSE,IF(J$8&lt;&gt;0,VLOOKUP($A21,DSLOP,IN_DTK!J$5,0),""),"")</f>
      </c>
      <c r="K21" s="47">
        <f>IF(ISNA(VLOOKUP($A21,DSLOP,IN_DTK!K$5,0))=FALSE,IF(K$8&lt;&gt;0,VLOOKUP($A21,DSLOP,IN_DTK!K$5,0),""),"")</f>
      </c>
      <c r="L21" s="47">
        <f>IF(ISNA(VLOOKUP($A21,DSLOP,IN_DTK!L$5,0))=FALSE,IF(L$8&lt;&gt;0,VLOOKUP($A21,DSLOP,IN_DTK!L$5,0),""),"")</f>
      </c>
      <c r="M21" s="47">
        <f>IF(ISNA(VLOOKUP($A21,DSLOP,IN_DTK!M$5,0))=FALSE,IF(M$8&lt;&gt;0,VLOOKUP($A21,DSLOP,IN_DTK!M$5,0),""),"")</f>
        <v>8.5</v>
      </c>
      <c r="N21" s="47">
        <f>IF(ISNA(VLOOKUP($A21,DSLOP,IN_DTK!N$5,0))=FALSE,IF(N$8&lt;&gt;0,VLOOKUP($A21,DSLOP,IN_DTK!N$5,0),""),"")</f>
      </c>
      <c r="O21" s="47">
        <f>IF(ISNA(VLOOKUP($A21,DSLOP,IN_DTK!O$5,0))=FALSE,IF(O$8&lt;&gt;0,VLOOKUP($A21,DSLOP,IN_DTK!O$5,0),""),"")</f>
      </c>
      <c r="P21" s="47">
        <f>IF(ISNA(VLOOKUP($A21,DSLOP,IN_DTK!P$5,0))=FALSE,IF(P$8&lt;&gt;0,VLOOKUP($A21,DSLOP,IN_DTK!P$5,0),""),"")</f>
        <v>8.5</v>
      </c>
      <c r="Q21" s="47">
        <f>IF(ISNA(VLOOKUP($A21,DSLOP,IN_DTK!Q$5,0))=FALSE,IF(Q$8&lt;&gt;0,VLOOKUP($A21,DSLOP,IN_DTK!Q$5,0),""),"")</f>
        <v>8.6</v>
      </c>
      <c r="R21" s="52" t="str">
        <f>IF(ISNA(VLOOKUP($A21,DSLOP,IN_DTK!R$5,0))=FALSE,IF(R$8&lt;&gt;0,VLOOKUP($A21,DSLOP,IN_DTK!R$5,0),""),"")</f>
        <v>Tám Phẩy Sáu</v>
      </c>
      <c r="S21" s="47">
        <f>IF(ISNA(VLOOKUP($A21,DSLOP,IN_DTK!S$5,0))=FALSE,IF(A$9&lt;&gt;0,VLOOKUP($A21,DSLOP,IN_DTK!S$5,0),""),"")</f>
        <v>0</v>
      </c>
    </row>
    <row r="22" spans="1:19" ht="19.5" customHeight="1">
      <c r="A22" s="46">
        <v>14</v>
      </c>
      <c r="B22" s="47">
        <v>14</v>
      </c>
      <c r="C22" s="47">
        <f>IF(ISNA(VLOOKUP($A22,DSLOP,IN_DTK!C$5,0))=FALSE,VLOOKUP($A22,DSLOP,IN_DTK!C$5,0),"")</f>
        <v>1930211198</v>
      </c>
      <c r="D22" s="48" t="str">
        <f>IF(ISNA(VLOOKUP($A22,DSLOP,IN_DTK!D$5,0))=FALSE,VLOOKUP($A22,DSLOP,IN_DTK!D$5,0),"")</f>
        <v>Đặng Thu</v>
      </c>
      <c r="E22" s="49" t="str">
        <f>IF(ISNA(VLOOKUP($A22,DSLOP,IN_DTK!E$5,0))=FALSE,VLOOKUP($A22,DSLOP,IN_DTK!E$5,0),"")</f>
        <v>Hà</v>
      </c>
      <c r="F22" s="50" t="str">
        <f>IF(ISNA(VLOOKUP($A22,DSLOP,IN_DTK!F$5,0))=FALSE,VLOOKUP($A22,DSLOP,IN_DTK!F$5,0),"")</f>
        <v>14/08/1982</v>
      </c>
      <c r="G22" s="51" t="str">
        <f>IF(ISNA(VLOOKUP($A22,DSLOP,IN_DTK!G$5,0))=FALSE,VLOOKUP($A22,DSLOP,IN_DTK!G$5,0),"")</f>
        <v>K9MBA</v>
      </c>
      <c r="H22" s="47">
        <f>IF(ISNA(VLOOKUP($A22,DSLOP,IN_DTK!H$5,0))=FALSE,IF(H$8&lt;&gt;0,VLOOKUP($A22,DSLOP,IN_DTK!H$5,0),""),"")</f>
        <v>9</v>
      </c>
      <c r="I22" s="47">
        <f>IF(ISNA(VLOOKUP($A22,DSLOP,IN_DTK!I$5,0))=FALSE,IF(I$8&lt;&gt;0,VLOOKUP($A22,DSLOP,IN_DTK!I$5,0),""),"")</f>
      </c>
      <c r="J22" s="47">
        <f>IF(ISNA(VLOOKUP($A22,DSLOP,IN_DTK!J$5,0))=FALSE,IF(J$8&lt;&gt;0,VLOOKUP($A22,DSLOP,IN_DTK!J$5,0),""),"")</f>
      </c>
      <c r="K22" s="47">
        <f>IF(ISNA(VLOOKUP($A22,DSLOP,IN_DTK!K$5,0))=FALSE,IF(K$8&lt;&gt;0,VLOOKUP($A22,DSLOP,IN_DTK!K$5,0),""),"")</f>
      </c>
      <c r="L22" s="47">
        <f>IF(ISNA(VLOOKUP($A22,DSLOP,IN_DTK!L$5,0))=FALSE,IF(L$8&lt;&gt;0,VLOOKUP($A22,DSLOP,IN_DTK!L$5,0),""),"")</f>
      </c>
      <c r="M22" s="47">
        <f>IF(ISNA(VLOOKUP($A22,DSLOP,IN_DTK!M$5,0))=FALSE,IF(M$8&lt;&gt;0,VLOOKUP($A22,DSLOP,IN_DTK!M$5,0),""),"")</f>
        <v>8.5</v>
      </c>
      <c r="N22" s="47">
        <f>IF(ISNA(VLOOKUP($A22,DSLOP,IN_DTK!N$5,0))=FALSE,IF(N$8&lt;&gt;0,VLOOKUP($A22,DSLOP,IN_DTK!N$5,0),""),"")</f>
      </c>
      <c r="O22" s="47">
        <f>IF(ISNA(VLOOKUP($A22,DSLOP,IN_DTK!O$5,0))=FALSE,IF(O$8&lt;&gt;0,VLOOKUP($A22,DSLOP,IN_DTK!O$5,0),""),"")</f>
      </c>
      <c r="P22" s="47">
        <f>IF(ISNA(VLOOKUP($A22,DSLOP,IN_DTK!P$5,0))=FALSE,IF(P$8&lt;&gt;0,VLOOKUP($A22,DSLOP,IN_DTK!P$5,0),""),"")</f>
        <v>8.5</v>
      </c>
      <c r="Q22" s="47">
        <f>IF(ISNA(VLOOKUP($A22,DSLOP,IN_DTK!Q$5,0))=FALSE,IF(Q$8&lt;&gt;0,VLOOKUP($A22,DSLOP,IN_DTK!Q$5,0),""),"")</f>
        <v>8.6</v>
      </c>
      <c r="R22" s="52" t="str">
        <f>IF(ISNA(VLOOKUP($A22,DSLOP,IN_DTK!R$5,0))=FALSE,IF(R$8&lt;&gt;0,VLOOKUP($A22,DSLOP,IN_DTK!R$5,0),""),"")</f>
        <v>Tám Phẩy Sáu</v>
      </c>
      <c r="S22" s="47">
        <f>IF(ISNA(VLOOKUP($A22,DSLOP,IN_DTK!S$5,0))=FALSE,IF(A$9&lt;&gt;0,VLOOKUP($A22,DSLOP,IN_DTK!S$5,0),""),"")</f>
        <v>0</v>
      </c>
    </row>
    <row r="23" spans="1:19" ht="19.5" customHeight="1">
      <c r="A23" s="46">
        <v>15</v>
      </c>
      <c r="B23" s="47">
        <v>15</v>
      </c>
      <c r="C23" s="47">
        <f>IF(ISNA(VLOOKUP($A23,DSLOP,IN_DTK!C$5,0))=FALSE,VLOOKUP($A23,DSLOP,IN_DTK!C$5,0),"")</f>
        <v>1931211199</v>
      </c>
      <c r="D23" s="48" t="str">
        <f>IF(ISNA(VLOOKUP($A23,DSLOP,IN_DTK!D$5,0))=FALSE,VLOOKUP($A23,DSLOP,IN_DTK!D$5,0),"")</f>
        <v>Nguyễn Văn</v>
      </c>
      <c r="E23" s="49" t="str">
        <f>IF(ISNA(VLOOKUP($A23,DSLOP,IN_DTK!E$5,0))=FALSE,VLOOKUP($A23,DSLOP,IN_DTK!E$5,0),"")</f>
        <v>Hải</v>
      </c>
      <c r="F23" s="50" t="str">
        <f>IF(ISNA(VLOOKUP($A23,DSLOP,IN_DTK!F$5,0))=FALSE,VLOOKUP($A23,DSLOP,IN_DTK!F$5,0),"")</f>
        <v>29/02/1980</v>
      </c>
      <c r="G23" s="51" t="str">
        <f>IF(ISNA(VLOOKUP($A23,DSLOP,IN_DTK!G$5,0))=FALSE,VLOOKUP($A23,DSLOP,IN_DTK!G$5,0),"")</f>
        <v>K9MBA</v>
      </c>
      <c r="H23" s="47">
        <f>IF(ISNA(VLOOKUP($A23,DSLOP,IN_DTK!H$5,0))=FALSE,IF(H$8&lt;&gt;0,VLOOKUP($A23,DSLOP,IN_DTK!H$5,0),""),"")</f>
        <v>9</v>
      </c>
      <c r="I23" s="47">
        <f>IF(ISNA(VLOOKUP($A23,DSLOP,IN_DTK!I$5,0))=FALSE,IF(I$8&lt;&gt;0,VLOOKUP($A23,DSLOP,IN_DTK!I$5,0),""),"")</f>
      </c>
      <c r="J23" s="47">
        <f>IF(ISNA(VLOOKUP($A23,DSLOP,IN_DTK!J$5,0))=FALSE,IF(J$8&lt;&gt;0,VLOOKUP($A23,DSLOP,IN_DTK!J$5,0),""),"")</f>
      </c>
      <c r="K23" s="47">
        <f>IF(ISNA(VLOOKUP($A23,DSLOP,IN_DTK!K$5,0))=FALSE,IF(K$8&lt;&gt;0,VLOOKUP($A23,DSLOP,IN_DTK!K$5,0),""),"")</f>
      </c>
      <c r="L23" s="47">
        <f>IF(ISNA(VLOOKUP($A23,DSLOP,IN_DTK!L$5,0))=FALSE,IF(L$8&lt;&gt;0,VLOOKUP($A23,DSLOP,IN_DTK!L$5,0),""),"")</f>
      </c>
      <c r="M23" s="47">
        <f>IF(ISNA(VLOOKUP($A23,DSLOP,IN_DTK!M$5,0))=FALSE,IF(M$8&lt;&gt;0,VLOOKUP($A23,DSLOP,IN_DTK!M$5,0),""),"")</f>
        <v>9</v>
      </c>
      <c r="N23" s="47">
        <f>IF(ISNA(VLOOKUP($A23,DSLOP,IN_DTK!N$5,0))=FALSE,IF(N$8&lt;&gt;0,VLOOKUP($A23,DSLOP,IN_DTK!N$5,0),""),"")</f>
      </c>
      <c r="O23" s="47">
        <f>IF(ISNA(VLOOKUP($A23,DSLOP,IN_DTK!O$5,0))=FALSE,IF(O$8&lt;&gt;0,VLOOKUP($A23,DSLOP,IN_DTK!O$5,0),""),"")</f>
      </c>
      <c r="P23" s="47">
        <f>IF(ISNA(VLOOKUP($A23,DSLOP,IN_DTK!P$5,0))=FALSE,IF(P$8&lt;&gt;0,VLOOKUP($A23,DSLOP,IN_DTK!P$5,0),""),"")</f>
        <v>9</v>
      </c>
      <c r="Q23" s="47">
        <f>IF(ISNA(VLOOKUP($A23,DSLOP,IN_DTK!Q$5,0))=FALSE,IF(Q$8&lt;&gt;0,VLOOKUP($A23,DSLOP,IN_DTK!Q$5,0),""),"")</f>
        <v>9</v>
      </c>
      <c r="R23" s="52" t="str">
        <f>IF(ISNA(VLOOKUP($A23,DSLOP,IN_DTK!R$5,0))=FALSE,IF(R$8&lt;&gt;0,VLOOKUP($A23,DSLOP,IN_DTK!R$5,0),""),"")</f>
        <v>Chín</v>
      </c>
      <c r="S23" s="47">
        <f>IF(ISNA(VLOOKUP($A23,DSLOP,IN_DTK!S$5,0))=FALSE,IF(A$9&lt;&gt;0,VLOOKUP($A23,DSLOP,IN_DTK!S$5,0),""),"")</f>
        <v>0</v>
      </c>
    </row>
    <row r="24" spans="1:19" ht="19.5" customHeight="1">
      <c r="A24" s="46">
        <v>16</v>
      </c>
      <c r="B24" s="47">
        <v>16</v>
      </c>
      <c r="C24" s="47">
        <f>IF(ISNA(VLOOKUP($A24,DSLOP,IN_DTK!C$5,0))=FALSE,VLOOKUP($A24,DSLOP,IN_DTK!C$5,0),"")</f>
        <v>1931211200</v>
      </c>
      <c r="D24" s="48" t="str">
        <f>IF(ISNA(VLOOKUP($A24,DSLOP,IN_DTK!D$5,0))=FALSE,VLOOKUP($A24,DSLOP,IN_DTK!D$5,0),"")</f>
        <v>Trần Phước</v>
      </c>
      <c r="E24" s="49" t="str">
        <f>IF(ISNA(VLOOKUP($A24,DSLOP,IN_DTK!E$5,0))=FALSE,VLOOKUP($A24,DSLOP,IN_DTK!E$5,0),"")</f>
        <v>Hải</v>
      </c>
      <c r="F24" s="50" t="str">
        <f>IF(ISNA(VLOOKUP($A24,DSLOP,IN_DTK!F$5,0))=FALSE,VLOOKUP($A24,DSLOP,IN_DTK!F$5,0),"")</f>
        <v>02/01/1981</v>
      </c>
      <c r="G24" s="51" t="str">
        <f>IF(ISNA(VLOOKUP($A24,DSLOP,IN_DTK!G$5,0))=FALSE,VLOOKUP($A24,DSLOP,IN_DTK!G$5,0),"")</f>
        <v>K9MBA</v>
      </c>
      <c r="H24" s="47">
        <f>IF(ISNA(VLOOKUP($A24,DSLOP,IN_DTK!H$5,0))=FALSE,IF(H$8&lt;&gt;0,VLOOKUP($A24,DSLOP,IN_DTK!H$5,0),""),"")</f>
        <v>9</v>
      </c>
      <c r="I24" s="47">
        <f>IF(ISNA(VLOOKUP($A24,DSLOP,IN_DTK!I$5,0))=FALSE,IF(I$8&lt;&gt;0,VLOOKUP($A24,DSLOP,IN_DTK!I$5,0),""),"")</f>
      </c>
      <c r="J24" s="47">
        <f>IF(ISNA(VLOOKUP($A24,DSLOP,IN_DTK!J$5,0))=FALSE,IF(J$8&lt;&gt;0,VLOOKUP($A24,DSLOP,IN_DTK!J$5,0),""),"")</f>
      </c>
      <c r="K24" s="47">
        <f>IF(ISNA(VLOOKUP($A24,DSLOP,IN_DTK!K$5,0))=FALSE,IF(K$8&lt;&gt;0,VLOOKUP($A24,DSLOP,IN_DTK!K$5,0),""),"")</f>
      </c>
      <c r="L24" s="47">
        <f>IF(ISNA(VLOOKUP($A24,DSLOP,IN_DTK!L$5,0))=FALSE,IF(L$8&lt;&gt;0,VLOOKUP($A24,DSLOP,IN_DTK!L$5,0),""),"")</f>
      </c>
      <c r="M24" s="47">
        <f>IF(ISNA(VLOOKUP($A24,DSLOP,IN_DTK!M$5,0))=FALSE,IF(M$8&lt;&gt;0,VLOOKUP($A24,DSLOP,IN_DTK!M$5,0),""),"")</f>
        <v>8.5</v>
      </c>
      <c r="N24" s="47">
        <f>IF(ISNA(VLOOKUP($A24,DSLOP,IN_DTK!N$5,0))=FALSE,IF(N$8&lt;&gt;0,VLOOKUP($A24,DSLOP,IN_DTK!N$5,0),""),"")</f>
      </c>
      <c r="O24" s="47">
        <f>IF(ISNA(VLOOKUP($A24,DSLOP,IN_DTK!O$5,0))=FALSE,IF(O$8&lt;&gt;0,VLOOKUP($A24,DSLOP,IN_DTK!O$5,0),""),"")</f>
      </c>
      <c r="P24" s="47">
        <f>IF(ISNA(VLOOKUP($A24,DSLOP,IN_DTK!P$5,0))=FALSE,IF(P$8&lt;&gt;0,VLOOKUP($A24,DSLOP,IN_DTK!P$5,0),""),"")</f>
        <v>8.5</v>
      </c>
      <c r="Q24" s="47">
        <f>IF(ISNA(VLOOKUP($A24,DSLOP,IN_DTK!Q$5,0))=FALSE,IF(Q$8&lt;&gt;0,VLOOKUP($A24,DSLOP,IN_DTK!Q$5,0),""),"")</f>
        <v>8.6</v>
      </c>
      <c r="R24" s="52" t="str">
        <f>IF(ISNA(VLOOKUP($A24,DSLOP,IN_DTK!R$5,0))=FALSE,IF(R$8&lt;&gt;0,VLOOKUP($A24,DSLOP,IN_DTK!R$5,0),""),"")</f>
        <v>Tám Phẩy Sáu</v>
      </c>
      <c r="S24" s="47">
        <f>IF(ISNA(VLOOKUP($A24,DSLOP,IN_DTK!S$5,0))=FALSE,IF(A$9&lt;&gt;0,VLOOKUP($A24,DSLOP,IN_DTK!S$5,0),""),"")</f>
        <v>0</v>
      </c>
    </row>
    <row r="25" spans="1:19" ht="19.5" customHeight="1">
      <c r="A25" s="46">
        <v>17</v>
      </c>
      <c r="B25" s="47">
        <v>17</v>
      </c>
      <c r="C25" s="47">
        <f>IF(ISNA(VLOOKUP($A25,DSLOP,IN_DTK!C$5,0))=FALSE,VLOOKUP($A25,DSLOP,IN_DTK!C$5,0),"")</f>
        <v>1931211201</v>
      </c>
      <c r="D25" s="48" t="str">
        <f>IF(ISNA(VLOOKUP($A25,DSLOP,IN_DTK!D$5,0))=FALSE,VLOOKUP($A25,DSLOP,IN_DTK!D$5,0),"")</f>
        <v>Ông Văn</v>
      </c>
      <c r="E25" s="49" t="str">
        <f>IF(ISNA(VLOOKUP($A25,DSLOP,IN_DTK!E$5,0))=FALSE,VLOOKUP($A25,DSLOP,IN_DTK!E$5,0),"")</f>
        <v>Hậu</v>
      </c>
      <c r="F25" s="50" t="str">
        <f>IF(ISNA(VLOOKUP($A25,DSLOP,IN_DTK!F$5,0))=FALSE,VLOOKUP($A25,DSLOP,IN_DTK!F$5,0),"")</f>
        <v>15/08/1988</v>
      </c>
      <c r="G25" s="51" t="str">
        <f>IF(ISNA(VLOOKUP($A25,DSLOP,IN_DTK!G$5,0))=FALSE,VLOOKUP($A25,DSLOP,IN_DTK!G$5,0),"")</f>
        <v>K9MBA</v>
      </c>
      <c r="H25" s="47">
        <f>IF(ISNA(VLOOKUP($A25,DSLOP,IN_DTK!H$5,0))=FALSE,IF(H$8&lt;&gt;0,VLOOKUP($A25,DSLOP,IN_DTK!H$5,0),""),"")</f>
        <v>8</v>
      </c>
      <c r="I25" s="47">
        <f>IF(ISNA(VLOOKUP($A25,DSLOP,IN_DTK!I$5,0))=FALSE,IF(I$8&lt;&gt;0,VLOOKUP($A25,DSLOP,IN_DTK!I$5,0),""),"")</f>
      </c>
      <c r="J25" s="47">
        <f>IF(ISNA(VLOOKUP($A25,DSLOP,IN_DTK!J$5,0))=FALSE,IF(J$8&lt;&gt;0,VLOOKUP($A25,DSLOP,IN_DTK!J$5,0),""),"")</f>
      </c>
      <c r="K25" s="47">
        <f>IF(ISNA(VLOOKUP($A25,DSLOP,IN_DTK!K$5,0))=FALSE,IF(K$8&lt;&gt;0,VLOOKUP($A25,DSLOP,IN_DTK!K$5,0),""),"")</f>
      </c>
      <c r="L25" s="47">
        <f>IF(ISNA(VLOOKUP($A25,DSLOP,IN_DTK!L$5,0))=FALSE,IF(L$8&lt;&gt;0,VLOOKUP($A25,DSLOP,IN_DTK!L$5,0),""),"")</f>
      </c>
      <c r="M25" s="47">
        <f>IF(ISNA(VLOOKUP($A25,DSLOP,IN_DTK!M$5,0))=FALSE,IF(M$8&lt;&gt;0,VLOOKUP($A25,DSLOP,IN_DTK!M$5,0),""),"")</f>
        <v>8.5</v>
      </c>
      <c r="N25" s="47">
        <f>IF(ISNA(VLOOKUP($A25,DSLOP,IN_DTK!N$5,0))=FALSE,IF(N$8&lt;&gt;0,VLOOKUP($A25,DSLOP,IN_DTK!N$5,0),""),"")</f>
      </c>
      <c r="O25" s="47">
        <f>IF(ISNA(VLOOKUP($A25,DSLOP,IN_DTK!O$5,0))=FALSE,IF(O$8&lt;&gt;0,VLOOKUP($A25,DSLOP,IN_DTK!O$5,0),""),"")</f>
      </c>
      <c r="P25" s="47">
        <f>IF(ISNA(VLOOKUP($A25,DSLOP,IN_DTK!P$5,0))=FALSE,IF(P$8&lt;&gt;0,VLOOKUP($A25,DSLOP,IN_DTK!P$5,0),""),"")</f>
        <v>8</v>
      </c>
      <c r="Q25" s="47">
        <f>IF(ISNA(VLOOKUP($A25,DSLOP,IN_DTK!Q$5,0))=FALSE,IF(Q$8&lt;&gt;0,VLOOKUP($A25,DSLOP,IN_DTK!Q$5,0),""),"")</f>
        <v>8.2</v>
      </c>
      <c r="R25" s="52" t="str">
        <f>IF(ISNA(VLOOKUP($A25,DSLOP,IN_DTK!R$5,0))=FALSE,IF(R$8&lt;&gt;0,VLOOKUP($A25,DSLOP,IN_DTK!R$5,0),""),"")</f>
        <v>Tám Phẩy Hai</v>
      </c>
      <c r="S25" s="47">
        <f>IF(ISNA(VLOOKUP($A25,DSLOP,IN_DTK!S$5,0))=FALSE,IF(A$9&lt;&gt;0,VLOOKUP($A25,DSLOP,IN_DTK!S$5,0),""),"")</f>
        <v>0</v>
      </c>
    </row>
    <row r="26" spans="1:19" ht="19.5" customHeight="1">
      <c r="A26" s="46">
        <v>18</v>
      </c>
      <c r="B26" s="47">
        <v>18</v>
      </c>
      <c r="C26" s="47">
        <f>IF(ISNA(VLOOKUP($A26,DSLOP,IN_DTK!C$5,0))=FALSE,VLOOKUP($A26,DSLOP,IN_DTK!C$5,0),"")</f>
        <v>1931211202</v>
      </c>
      <c r="D26" s="48" t="str">
        <f>IF(ISNA(VLOOKUP($A26,DSLOP,IN_DTK!D$5,0))=FALSE,VLOOKUP($A26,DSLOP,IN_DTK!D$5,0),"")</f>
        <v>Nguyễn Ngọc</v>
      </c>
      <c r="E26" s="49" t="str">
        <f>IF(ISNA(VLOOKUP($A26,DSLOP,IN_DTK!E$5,0))=FALSE,VLOOKUP($A26,DSLOP,IN_DTK!E$5,0),"")</f>
        <v>Hiền</v>
      </c>
      <c r="F26" s="50" t="str">
        <f>IF(ISNA(VLOOKUP($A26,DSLOP,IN_DTK!F$5,0))=FALSE,VLOOKUP($A26,DSLOP,IN_DTK!F$5,0),"")</f>
        <v>16/05/1991</v>
      </c>
      <c r="G26" s="51" t="str">
        <f>IF(ISNA(VLOOKUP($A26,DSLOP,IN_DTK!G$5,0))=FALSE,VLOOKUP($A26,DSLOP,IN_DTK!G$5,0),"")</f>
        <v>K9MBA</v>
      </c>
      <c r="H26" s="47">
        <f>IF(ISNA(VLOOKUP($A26,DSLOP,IN_DTK!H$5,0))=FALSE,IF(H$8&lt;&gt;0,VLOOKUP($A26,DSLOP,IN_DTK!H$5,0),""),"")</f>
        <v>9</v>
      </c>
      <c r="I26" s="47">
        <f>IF(ISNA(VLOOKUP($A26,DSLOP,IN_DTK!I$5,0))=FALSE,IF(I$8&lt;&gt;0,VLOOKUP($A26,DSLOP,IN_DTK!I$5,0),""),"")</f>
      </c>
      <c r="J26" s="47">
        <f>IF(ISNA(VLOOKUP($A26,DSLOP,IN_DTK!J$5,0))=FALSE,IF(J$8&lt;&gt;0,VLOOKUP($A26,DSLOP,IN_DTK!J$5,0),""),"")</f>
      </c>
      <c r="K26" s="47">
        <f>IF(ISNA(VLOOKUP($A26,DSLOP,IN_DTK!K$5,0))=FALSE,IF(K$8&lt;&gt;0,VLOOKUP($A26,DSLOP,IN_DTK!K$5,0),""),"")</f>
      </c>
      <c r="L26" s="47">
        <f>IF(ISNA(VLOOKUP($A26,DSLOP,IN_DTK!L$5,0))=FALSE,IF(L$8&lt;&gt;0,VLOOKUP($A26,DSLOP,IN_DTK!L$5,0),""),"")</f>
      </c>
      <c r="M26" s="47">
        <f>IF(ISNA(VLOOKUP($A26,DSLOP,IN_DTK!M$5,0))=FALSE,IF(M$8&lt;&gt;0,VLOOKUP($A26,DSLOP,IN_DTK!M$5,0),""),"")</f>
        <v>8.5</v>
      </c>
      <c r="N26" s="47">
        <f>IF(ISNA(VLOOKUP($A26,DSLOP,IN_DTK!N$5,0))=FALSE,IF(N$8&lt;&gt;0,VLOOKUP($A26,DSLOP,IN_DTK!N$5,0),""),"")</f>
      </c>
      <c r="O26" s="47">
        <f>IF(ISNA(VLOOKUP($A26,DSLOP,IN_DTK!O$5,0))=FALSE,IF(O$8&lt;&gt;0,VLOOKUP($A26,DSLOP,IN_DTK!O$5,0),""),"")</f>
      </c>
      <c r="P26" s="47">
        <f>IF(ISNA(VLOOKUP($A26,DSLOP,IN_DTK!P$5,0))=FALSE,IF(P$8&lt;&gt;0,VLOOKUP($A26,DSLOP,IN_DTK!P$5,0),""),"")</f>
        <v>8.5</v>
      </c>
      <c r="Q26" s="47">
        <f>IF(ISNA(VLOOKUP($A26,DSLOP,IN_DTK!Q$5,0))=FALSE,IF(Q$8&lt;&gt;0,VLOOKUP($A26,DSLOP,IN_DTK!Q$5,0),""),"")</f>
        <v>8.6</v>
      </c>
      <c r="R26" s="52" t="str">
        <f>IF(ISNA(VLOOKUP($A26,DSLOP,IN_DTK!R$5,0))=FALSE,IF(R$8&lt;&gt;0,VLOOKUP($A26,DSLOP,IN_DTK!R$5,0),""),"")</f>
        <v>Tám Phẩy Sáu</v>
      </c>
      <c r="S26" s="47">
        <f>IF(ISNA(VLOOKUP($A26,DSLOP,IN_DTK!S$5,0))=FALSE,IF(A$9&lt;&gt;0,VLOOKUP($A26,DSLOP,IN_DTK!S$5,0),""),"")</f>
        <v>0</v>
      </c>
    </row>
    <row r="27" spans="1:19" ht="19.5" customHeight="1">
      <c r="A27" s="46">
        <v>19</v>
      </c>
      <c r="B27" s="47">
        <v>19</v>
      </c>
      <c r="C27" s="47">
        <f>IF(ISNA(VLOOKUP($A27,DSLOP,IN_DTK!C$5,0))=FALSE,VLOOKUP($A27,DSLOP,IN_DTK!C$5,0),"")</f>
        <v>1930211203</v>
      </c>
      <c r="D27" s="48" t="str">
        <f>IF(ISNA(VLOOKUP($A27,DSLOP,IN_DTK!D$5,0))=FALSE,VLOOKUP($A27,DSLOP,IN_DTK!D$5,0),"")</f>
        <v>Nguyễn Thị Thu</v>
      </c>
      <c r="E27" s="49" t="str">
        <f>IF(ISNA(VLOOKUP($A27,DSLOP,IN_DTK!E$5,0))=FALSE,VLOOKUP($A27,DSLOP,IN_DTK!E$5,0),"")</f>
        <v>Hiền</v>
      </c>
      <c r="F27" s="50" t="str">
        <f>IF(ISNA(VLOOKUP($A27,DSLOP,IN_DTK!F$5,0))=FALSE,VLOOKUP($A27,DSLOP,IN_DTK!F$5,0),"")</f>
        <v>28/08/1989</v>
      </c>
      <c r="G27" s="51" t="str">
        <f>IF(ISNA(VLOOKUP($A27,DSLOP,IN_DTK!G$5,0))=FALSE,VLOOKUP($A27,DSLOP,IN_DTK!G$5,0),"")</f>
        <v>K9MBA</v>
      </c>
      <c r="H27" s="47">
        <f>IF(ISNA(VLOOKUP($A27,DSLOP,IN_DTK!H$5,0))=FALSE,IF(H$8&lt;&gt;0,VLOOKUP($A27,DSLOP,IN_DTK!H$5,0),""),"")</f>
        <v>9</v>
      </c>
      <c r="I27" s="47">
        <f>IF(ISNA(VLOOKUP($A27,DSLOP,IN_DTK!I$5,0))=FALSE,IF(I$8&lt;&gt;0,VLOOKUP($A27,DSLOP,IN_DTK!I$5,0),""),"")</f>
      </c>
      <c r="J27" s="47">
        <f>IF(ISNA(VLOOKUP($A27,DSLOP,IN_DTK!J$5,0))=FALSE,IF(J$8&lt;&gt;0,VLOOKUP($A27,DSLOP,IN_DTK!J$5,0),""),"")</f>
      </c>
      <c r="K27" s="47">
        <f>IF(ISNA(VLOOKUP($A27,DSLOP,IN_DTK!K$5,0))=FALSE,IF(K$8&lt;&gt;0,VLOOKUP($A27,DSLOP,IN_DTK!K$5,0),""),"")</f>
      </c>
      <c r="L27" s="47">
        <f>IF(ISNA(VLOOKUP($A27,DSLOP,IN_DTK!L$5,0))=FALSE,IF(L$8&lt;&gt;0,VLOOKUP($A27,DSLOP,IN_DTK!L$5,0),""),"")</f>
      </c>
      <c r="M27" s="47">
        <f>IF(ISNA(VLOOKUP($A27,DSLOP,IN_DTK!M$5,0))=FALSE,IF(M$8&lt;&gt;0,VLOOKUP($A27,DSLOP,IN_DTK!M$5,0),""),"")</f>
        <v>8.5</v>
      </c>
      <c r="N27" s="47">
        <f>IF(ISNA(VLOOKUP($A27,DSLOP,IN_DTK!N$5,0))=FALSE,IF(N$8&lt;&gt;0,VLOOKUP($A27,DSLOP,IN_DTK!N$5,0),""),"")</f>
      </c>
      <c r="O27" s="47">
        <f>IF(ISNA(VLOOKUP($A27,DSLOP,IN_DTK!O$5,0))=FALSE,IF(O$8&lt;&gt;0,VLOOKUP($A27,DSLOP,IN_DTK!O$5,0),""),"")</f>
      </c>
      <c r="P27" s="47">
        <f>IF(ISNA(VLOOKUP($A27,DSLOP,IN_DTK!P$5,0))=FALSE,IF(P$8&lt;&gt;0,VLOOKUP($A27,DSLOP,IN_DTK!P$5,0),""),"")</f>
        <v>8.5</v>
      </c>
      <c r="Q27" s="47">
        <f>IF(ISNA(VLOOKUP($A27,DSLOP,IN_DTK!Q$5,0))=FALSE,IF(Q$8&lt;&gt;0,VLOOKUP($A27,DSLOP,IN_DTK!Q$5,0),""),"")</f>
        <v>8.6</v>
      </c>
      <c r="R27" s="52" t="str">
        <f>IF(ISNA(VLOOKUP($A27,DSLOP,IN_DTK!R$5,0))=FALSE,IF(R$8&lt;&gt;0,VLOOKUP($A27,DSLOP,IN_DTK!R$5,0),""),"")</f>
        <v>Tám Phẩy Sáu</v>
      </c>
      <c r="S27" s="47">
        <f>IF(ISNA(VLOOKUP($A27,DSLOP,IN_DTK!S$5,0))=FALSE,IF(A$9&lt;&gt;0,VLOOKUP($A27,DSLOP,IN_DTK!S$5,0),""),"")</f>
        <v>0</v>
      </c>
    </row>
    <row r="28" spans="1:19" ht="19.5" customHeight="1">
      <c r="A28" s="46">
        <v>20</v>
      </c>
      <c r="B28" s="47">
        <v>20</v>
      </c>
      <c r="C28" s="47">
        <f>IF(ISNA(VLOOKUP($A28,DSLOP,IN_DTK!C$5,0))=FALSE,VLOOKUP($A28,DSLOP,IN_DTK!C$5,0),"")</f>
        <v>1930211204</v>
      </c>
      <c r="D28" s="48" t="str">
        <f>IF(ISNA(VLOOKUP($A28,DSLOP,IN_DTK!D$5,0))=FALSE,VLOOKUP($A28,DSLOP,IN_DTK!D$5,0),"")</f>
        <v>Trần Thị Minh</v>
      </c>
      <c r="E28" s="49" t="str">
        <f>IF(ISNA(VLOOKUP($A28,DSLOP,IN_DTK!E$5,0))=FALSE,VLOOKUP($A28,DSLOP,IN_DTK!E$5,0),"")</f>
        <v>Hiền</v>
      </c>
      <c r="F28" s="50" t="str">
        <f>IF(ISNA(VLOOKUP($A28,DSLOP,IN_DTK!F$5,0))=FALSE,VLOOKUP($A28,DSLOP,IN_DTK!F$5,0),"")</f>
        <v>08/12/1988</v>
      </c>
      <c r="G28" s="51" t="str">
        <f>IF(ISNA(VLOOKUP($A28,DSLOP,IN_DTK!G$5,0))=FALSE,VLOOKUP($A28,DSLOP,IN_DTK!G$5,0),"")</f>
        <v>K9MBA</v>
      </c>
      <c r="H28" s="47">
        <f>IF(ISNA(VLOOKUP($A28,DSLOP,IN_DTK!H$5,0))=FALSE,IF(H$8&lt;&gt;0,VLOOKUP($A28,DSLOP,IN_DTK!H$5,0),""),"")</f>
        <v>9</v>
      </c>
      <c r="I28" s="47">
        <f>IF(ISNA(VLOOKUP($A28,DSLOP,IN_DTK!I$5,0))=FALSE,IF(I$8&lt;&gt;0,VLOOKUP($A28,DSLOP,IN_DTK!I$5,0),""),"")</f>
      </c>
      <c r="J28" s="47">
        <f>IF(ISNA(VLOOKUP($A28,DSLOP,IN_DTK!J$5,0))=FALSE,IF(J$8&lt;&gt;0,VLOOKUP($A28,DSLOP,IN_DTK!J$5,0),""),"")</f>
      </c>
      <c r="K28" s="47">
        <f>IF(ISNA(VLOOKUP($A28,DSLOP,IN_DTK!K$5,0))=FALSE,IF(K$8&lt;&gt;0,VLOOKUP($A28,DSLOP,IN_DTK!K$5,0),""),"")</f>
      </c>
      <c r="L28" s="47">
        <f>IF(ISNA(VLOOKUP($A28,DSLOP,IN_DTK!L$5,0))=FALSE,IF(L$8&lt;&gt;0,VLOOKUP($A28,DSLOP,IN_DTK!L$5,0),""),"")</f>
      </c>
      <c r="M28" s="47">
        <f>IF(ISNA(VLOOKUP($A28,DSLOP,IN_DTK!M$5,0))=FALSE,IF(M$8&lt;&gt;0,VLOOKUP($A28,DSLOP,IN_DTK!M$5,0),""),"")</f>
        <v>8.5</v>
      </c>
      <c r="N28" s="47">
        <f>IF(ISNA(VLOOKUP($A28,DSLOP,IN_DTK!N$5,0))=FALSE,IF(N$8&lt;&gt;0,VLOOKUP($A28,DSLOP,IN_DTK!N$5,0),""),"")</f>
      </c>
      <c r="O28" s="47">
        <f>IF(ISNA(VLOOKUP($A28,DSLOP,IN_DTK!O$5,0))=FALSE,IF(O$8&lt;&gt;0,VLOOKUP($A28,DSLOP,IN_DTK!O$5,0),""),"")</f>
      </c>
      <c r="P28" s="47">
        <f>IF(ISNA(VLOOKUP($A28,DSLOP,IN_DTK!P$5,0))=FALSE,IF(P$8&lt;&gt;0,VLOOKUP($A28,DSLOP,IN_DTK!P$5,0),""),"")</f>
        <v>8.5</v>
      </c>
      <c r="Q28" s="47">
        <f>IF(ISNA(VLOOKUP($A28,DSLOP,IN_DTK!Q$5,0))=FALSE,IF(Q$8&lt;&gt;0,VLOOKUP($A28,DSLOP,IN_DTK!Q$5,0),""),"")</f>
        <v>8.6</v>
      </c>
      <c r="R28" s="52" t="str">
        <f>IF(ISNA(VLOOKUP($A28,DSLOP,IN_DTK!R$5,0))=FALSE,IF(R$8&lt;&gt;0,VLOOKUP($A28,DSLOP,IN_DTK!R$5,0),""),"")</f>
        <v>Tám Phẩy Sáu</v>
      </c>
      <c r="S28" s="47">
        <f>IF(ISNA(VLOOKUP($A28,DSLOP,IN_DTK!S$5,0))=FALSE,IF(A$9&lt;&gt;0,VLOOKUP($A28,DSLOP,IN_DTK!S$5,0),""),"")</f>
        <v>0</v>
      </c>
    </row>
    <row r="29" spans="1:19" ht="19.5" customHeight="1">
      <c r="A29" s="46">
        <v>21</v>
      </c>
      <c r="B29" s="47">
        <v>21</v>
      </c>
      <c r="C29" s="47">
        <f>IF(ISNA(VLOOKUP($A29,DSLOP,IN_DTK!C$5,0))=FALSE,VLOOKUP($A29,DSLOP,IN_DTK!C$5,0),"")</f>
        <v>1930211205</v>
      </c>
      <c r="D29" s="48" t="str">
        <f>IF(ISNA(VLOOKUP($A29,DSLOP,IN_DTK!D$5,0))=FALSE,VLOOKUP($A29,DSLOP,IN_DTK!D$5,0),"")</f>
        <v>Phạm Thị Thanh</v>
      </c>
      <c r="E29" s="49" t="str">
        <f>IF(ISNA(VLOOKUP($A29,DSLOP,IN_DTK!E$5,0))=FALSE,VLOOKUP($A29,DSLOP,IN_DTK!E$5,0),"")</f>
        <v>Hoa</v>
      </c>
      <c r="F29" s="50" t="str">
        <f>IF(ISNA(VLOOKUP($A29,DSLOP,IN_DTK!F$5,0))=FALSE,VLOOKUP($A29,DSLOP,IN_DTK!F$5,0),"")</f>
        <v>21/03/1990</v>
      </c>
      <c r="G29" s="51" t="str">
        <f>IF(ISNA(VLOOKUP($A29,DSLOP,IN_DTK!G$5,0))=FALSE,VLOOKUP($A29,DSLOP,IN_DTK!G$5,0),"")</f>
        <v>K9MBA</v>
      </c>
      <c r="H29" s="47">
        <f>IF(ISNA(VLOOKUP($A29,DSLOP,IN_DTK!H$5,0))=FALSE,IF(H$8&lt;&gt;0,VLOOKUP($A29,DSLOP,IN_DTK!H$5,0),""),"")</f>
        <v>9</v>
      </c>
      <c r="I29" s="47">
        <f>IF(ISNA(VLOOKUP($A29,DSLOP,IN_DTK!I$5,0))=FALSE,IF(I$8&lt;&gt;0,VLOOKUP($A29,DSLOP,IN_DTK!I$5,0),""),"")</f>
      </c>
      <c r="J29" s="47">
        <f>IF(ISNA(VLOOKUP($A29,DSLOP,IN_DTK!J$5,0))=FALSE,IF(J$8&lt;&gt;0,VLOOKUP($A29,DSLOP,IN_DTK!J$5,0),""),"")</f>
      </c>
      <c r="K29" s="47">
        <f>IF(ISNA(VLOOKUP($A29,DSLOP,IN_DTK!K$5,0))=FALSE,IF(K$8&lt;&gt;0,VLOOKUP($A29,DSLOP,IN_DTK!K$5,0),""),"")</f>
      </c>
      <c r="L29" s="47">
        <f>IF(ISNA(VLOOKUP($A29,DSLOP,IN_DTK!L$5,0))=FALSE,IF(L$8&lt;&gt;0,VLOOKUP($A29,DSLOP,IN_DTK!L$5,0),""),"")</f>
      </c>
      <c r="M29" s="47">
        <f>IF(ISNA(VLOOKUP($A29,DSLOP,IN_DTK!M$5,0))=FALSE,IF(M$8&lt;&gt;0,VLOOKUP($A29,DSLOP,IN_DTK!M$5,0),""),"")</f>
        <v>8.5</v>
      </c>
      <c r="N29" s="47">
        <f>IF(ISNA(VLOOKUP($A29,DSLOP,IN_DTK!N$5,0))=FALSE,IF(N$8&lt;&gt;0,VLOOKUP($A29,DSLOP,IN_DTK!N$5,0),""),"")</f>
      </c>
      <c r="O29" s="47">
        <f>IF(ISNA(VLOOKUP($A29,DSLOP,IN_DTK!O$5,0))=FALSE,IF(O$8&lt;&gt;0,VLOOKUP($A29,DSLOP,IN_DTK!O$5,0),""),"")</f>
      </c>
      <c r="P29" s="47">
        <f>IF(ISNA(VLOOKUP($A29,DSLOP,IN_DTK!P$5,0))=FALSE,IF(P$8&lt;&gt;0,VLOOKUP($A29,DSLOP,IN_DTK!P$5,0),""),"")</f>
        <v>9</v>
      </c>
      <c r="Q29" s="47">
        <f>IF(ISNA(VLOOKUP($A29,DSLOP,IN_DTK!Q$5,0))=FALSE,IF(Q$8&lt;&gt;0,VLOOKUP($A29,DSLOP,IN_DTK!Q$5,0),""),"")</f>
        <v>8.9</v>
      </c>
      <c r="R29" s="52" t="str">
        <f>IF(ISNA(VLOOKUP($A29,DSLOP,IN_DTK!R$5,0))=FALSE,IF(R$8&lt;&gt;0,VLOOKUP($A29,DSLOP,IN_DTK!R$5,0),""),"")</f>
        <v>Tám Phẩy Chín</v>
      </c>
      <c r="S29" s="47">
        <f>IF(ISNA(VLOOKUP($A29,DSLOP,IN_DTK!S$5,0))=FALSE,IF(A$9&lt;&gt;0,VLOOKUP($A29,DSLOP,IN_DTK!S$5,0),""),"")</f>
        <v>0</v>
      </c>
    </row>
    <row r="30" spans="1:19" ht="19.5" customHeight="1">
      <c r="A30" s="46">
        <v>22</v>
      </c>
      <c r="B30" s="47">
        <v>22</v>
      </c>
      <c r="C30" s="47">
        <f>IF(ISNA(VLOOKUP($A30,DSLOP,IN_DTK!C$5,0))=FALSE,VLOOKUP($A30,DSLOP,IN_DTK!C$5,0),"")</f>
        <v>1930211206</v>
      </c>
      <c r="D30" s="48" t="str">
        <f>IF(ISNA(VLOOKUP($A30,DSLOP,IN_DTK!D$5,0))=FALSE,VLOOKUP($A30,DSLOP,IN_DTK!D$5,0),"")</f>
        <v>Võ Thị Tuyết</v>
      </c>
      <c r="E30" s="49" t="str">
        <f>IF(ISNA(VLOOKUP($A30,DSLOP,IN_DTK!E$5,0))=FALSE,VLOOKUP($A30,DSLOP,IN_DTK!E$5,0),"")</f>
        <v>Hoa</v>
      </c>
      <c r="F30" s="50" t="str">
        <f>IF(ISNA(VLOOKUP($A30,DSLOP,IN_DTK!F$5,0))=FALSE,VLOOKUP($A30,DSLOP,IN_DTK!F$5,0),"")</f>
        <v>28/09/1986</v>
      </c>
      <c r="G30" s="51" t="str">
        <f>IF(ISNA(VLOOKUP($A30,DSLOP,IN_DTK!G$5,0))=FALSE,VLOOKUP($A30,DSLOP,IN_DTK!G$5,0),"")</f>
        <v>K9MBA</v>
      </c>
      <c r="H30" s="47">
        <f>IF(ISNA(VLOOKUP($A30,DSLOP,IN_DTK!H$5,0))=FALSE,IF(H$8&lt;&gt;0,VLOOKUP($A30,DSLOP,IN_DTK!H$5,0),""),"")</f>
        <v>9</v>
      </c>
      <c r="I30" s="47">
        <f>IF(ISNA(VLOOKUP($A30,DSLOP,IN_DTK!I$5,0))=FALSE,IF(I$8&lt;&gt;0,VLOOKUP($A30,DSLOP,IN_DTK!I$5,0),""),"")</f>
      </c>
      <c r="J30" s="47">
        <f>IF(ISNA(VLOOKUP($A30,DSLOP,IN_DTK!J$5,0))=FALSE,IF(J$8&lt;&gt;0,VLOOKUP($A30,DSLOP,IN_DTK!J$5,0),""),"")</f>
      </c>
      <c r="K30" s="47">
        <f>IF(ISNA(VLOOKUP($A30,DSLOP,IN_DTK!K$5,0))=FALSE,IF(K$8&lt;&gt;0,VLOOKUP($A30,DSLOP,IN_DTK!K$5,0),""),"")</f>
      </c>
      <c r="L30" s="47">
        <f>IF(ISNA(VLOOKUP($A30,DSLOP,IN_DTK!L$5,0))=FALSE,IF(L$8&lt;&gt;0,VLOOKUP($A30,DSLOP,IN_DTK!L$5,0),""),"")</f>
      </c>
      <c r="M30" s="47">
        <f>IF(ISNA(VLOOKUP($A30,DSLOP,IN_DTK!M$5,0))=FALSE,IF(M$8&lt;&gt;0,VLOOKUP($A30,DSLOP,IN_DTK!M$5,0),""),"")</f>
        <v>9</v>
      </c>
      <c r="N30" s="47">
        <f>IF(ISNA(VLOOKUP($A30,DSLOP,IN_DTK!N$5,0))=FALSE,IF(N$8&lt;&gt;0,VLOOKUP($A30,DSLOP,IN_DTK!N$5,0),""),"")</f>
      </c>
      <c r="O30" s="47">
        <f>IF(ISNA(VLOOKUP($A30,DSLOP,IN_DTK!O$5,0))=FALSE,IF(O$8&lt;&gt;0,VLOOKUP($A30,DSLOP,IN_DTK!O$5,0),""),"")</f>
      </c>
      <c r="P30" s="47">
        <f>IF(ISNA(VLOOKUP($A30,DSLOP,IN_DTK!P$5,0))=FALSE,IF(P$8&lt;&gt;0,VLOOKUP($A30,DSLOP,IN_DTK!P$5,0),""),"")</f>
        <v>9</v>
      </c>
      <c r="Q30" s="47">
        <f>IF(ISNA(VLOOKUP($A30,DSLOP,IN_DTK!Q$5,0))=FALSE,IF(Q$8&lt;&gt;0,VLOOKUP($A30,DSLOP,IN_DTK!Q$5,0),""),"")</f>
        <v>9</v>
      </c>
      <c r="R30" s="52" t="str">
        <f>IF(ISNA(VLOOKUP($A30,DSLOP,IN_DTK!R$5,0))=FALSE,IF(R$8&lt;&gt;0,VLOOKUP($A30,DSLOP,IN_DTK!R$5,0),""),"")</f>
        <v>Chín</v>
      </c>
      <c r="S30" s="47">
        <f>IF(ISNA(VLOOKUP($A30,DSLOP,IN_DTK!S$5,0))=FALSE,IF(A$9&lt;&gt;0,VLOOKUP($A30,DSLOP,IN_DTK!S$5,0),""),"")</f>
        <v>0</v>
      </c>
    </row>
    <row r="31" spans="1:19" ht="19.5" customHeight="1">
      <c r="A31" s="46">
        <v>23</v>
      </c>
      <c r="B31" s="47">
        <v>23</v>
      </c>
      <c r="C31" s="47">
        <f>IF(ISNA(VLOOKUP($A31,DSLOP,IN_DTK!C$5,0))=FALSE,VLOOKUP($A31,DSLOP,IN_DTK!C$5,0),"")</f>
        <v>1930211207</v>
      </c>
      <c r="D31" s="48" t="str">
        <f>IF(ISNA(VLOOKUP($A31,DSLOP,IN_DTK!D$5,0))=FALSE,VLOOKUP($A31,DSLOP,IN_DTK!D$5,0),"")</f>
        <v>Huỳnh Thị</v>
      </c>
      <c r="E31" s="49" t="str">
        <f>IF(ISNA(VLOOKUP($A31,DSLOP,IN_DTK!E$5,0))=FALSE,VLOOKUP($A31,DSLOP,IN_DTK!E$5,0),"")</f>
        <v>Huệ</v>
      </c>
      <c r="F31" s="50" t="str">
        <f>IF(ISNA(VLOOKUP($A31,DSLOP,IN_DTK!F$5,0))=FALSE,VLOOKUP($A31,DSLOP,IN_DTK!F$5,0),"")</f>
        <v>22/04/1986</v>
      </c>
      <c r="G31" s="51" t="str">
        <f>IF(ISNA(VLOOKUP($A31,DSLOP,IN_DTK!G$5,0))=FALSE,VLOOKUP($A31,DSLOP,IN_DTK!G$5,0),"")</f>
        <v>K9MBA</v>
      </c>
      <c r="H31" s="47">
        <f>IF(ISNA(VLOOKUP($A31,DSLOP,IN_DTK!H$5,0))=FALSE,IF(H$8&lt;&gt;0,VLOOKUP($A31,DSLOP,IN_DTK!H$5,0),""),"")</f>
        <v>8.5</v>
      </c>
      <c r="I31" s="47">
        <f>IF(ISNA(VLOOKUP($A31,DSLOP,IN_DTK!I$5,0))=FALSE,IF(I$8&lt;&gt;0,VLOOKUP($A31,DSLOP,IN_DTK!I$5,0),""),"")</f>
      </c>
      <c r="J31" s="47">
        <f>IF(ISNA(VLOOKUP($A31,DSLOP,IN_DTK!J$5,0))=FALSE,IF(J$8&lt;&gt;0,VLOOKUP($A31,DSLOP,IN_DTK!J$5,0),""),"")</f>
      </c>
      <c r="K31" s="47">
        <f>IF(ISNA(VLOOKUP($A31,DSLOP,IN_DTK!K$5,0))=FALSE,IF(K$8&lt;&gt;0,VLOOKUP($A31,DSLOP,IN_DTK!K$5,0),""),"")</f>
      </c>
      <c r="L31" s="47">
        <f>IF(ISNA(VLOOKUP($A31,DSLOP,IN_DTK!L$5,0))=FALSE,IF(L$8&lt;&gt;0,VLOOKUP($A31,DSLOP,IN_DTK!L$5,0),""),"")</f>
      </c>
      <c r="M31" s="47">
        <f>IF(ISNA(VLOOKUP($A31,DSLOP,IN_DTK!M$5,0))=FALSE,IF(M$8&lt;&gt;0,VLOOKUP($A31,DSLOP,IN_DTK!M$5,0),""),"")</f>
        <v>8.5</v>
      </c>
      <c r="N31" s="47">
        <f>IF(ISNA(VLOOKUP($A31,DSLOP,IN_DTK!N$5,0))=FALSE,IF(N$8&lt;&gt;0,VLOOKUP($A31,DSLOP,IN_DTK!N$5,0),""),"")</f>
      </c>
      <c r="O31" s="47">
        <f>IF(ISNA(VLOOKUP($A31,DSLOP,IN_DTK!O$5,0))=FALSE,IF(O$8&lt;&gt;0,VLOOKUP($A31,DSLOP,IN_DTK!O$5,0),""),"")</f>
      </c>
      <c r="P31" s="47">
        <f>IF(ISNA(VLOOKUP($A31,DSLOP,IN_DTK!P$5,0))=FALSE,IF(P$8&lt;&gt;0,VLOOKUP($A31,DSLOP,IN_DTK!P$5,0),""),"")</f>
        <v>8.5</v>
      </c>
      <c r="Q31" s="47">
        <f>IF(ISNA(VLOOKUP($A31,DSLOP,IN_DTK!Q$5,0))=FALSE,IF(Q$8&lt;&gt;0,VLOOKUP($A31,DSLOP,IN_DTK!Q$5,0),""),"")</f>
        <v>8.5</v>
      </c>
      <c r="R31" s="52" t="str">
        <f>IF(ISNA(VLOOKUP($A31,DSLOP,IN_DTK!R$5,0))=FALSE,IF(R$8&lt;&gt;0,VLOOKUP($A31,DSLOP,IN_DTK!R$5,0),""),"")</f>
        <v>Tám Phẩy Năm</v>
      </c>
      <c r="S31" s="47">
        <f>IF(ISNA(VLOOKUP($A31,DSLOP,IN_DTK!S$5,0))=FALSE,IF(A$9&lt;&gt;0,VLOOKUP($A31,DSLOP,IN_DTK!S$5,0),""),"")</f>
        <v>0</v>
      </c>
    </row>
    <row r="32" spans="1:19" ht="19.5" customHeight="1">
      <c r="A32" s="46">
        <v>24</v>
      </c>
      <c r="B32" s="47">
        <v>24</v>
      </c>
      <c r="C32" s="47">
        <f>IF(ISNA(VLOOKUP($A32,DSLOP,IN_DTK!C$5,0))=FALSE,VLOOKUP($A32,DSLOP,IN_DTK!C$5,0),"")</f>
        <v>1931211208</v>
      </c>
      <c r="D32" s="48" t="str">
        <f>IF(ISNA(VLOOKUP($A32,DSLOP,IN_DTK!D$5,0))=FALSE,VLOOKUP($A32,DSLOP,IN_DTK!D$5,0),"")</f>
        <v>Đỗ Tấn Phi</v>
      </c>
      <c r="E32" s="49" t="str">
        <f>IF(ISNA(VLOOKUP($A32,DSLOP,IN_DTK!E$5,0))=FALSE,VLOOKUP($A32,DSLOP,IN_DTK!E$5,0),"")</f>
        <v>Hùng</v>
      </c>
      <c r="F32" s="50" t="str">
        <f>IF(ISNA(VLOOKUP($A32,DSLOP,IN_DTK!F$5,0))=FALSE,VLOOKUP($A32,DSLOP,IN_DTK!F$5,0),"")</f>
        <v>14/10/1985</v>
      </c>
      <c r="G32" s="51" t="str">
        <f>IF(ISNA(VLOOKUP($A32,DSLOP,IN_DTK!G$5,0))=FALSE,VLOOKUP($A32,DSLOP,IN_DTK!G$5,0),"")</f>
        <v>K9MBA</v>
      </c>
      <c r="H32" s="47">
        <f>IF(ISNA(VLOOKUP($A32,DSLOP,IN_DTK!H$5,0))=FALSE,IF(H$8&lt;&gt;0,VLOOKUP($A32,DSLOP,IN_DTK!H$5,0),""),"")</f>
        <v>9</v>
      </c>
      <c r="I32" s="47">
        <f>IF(ISNA(VLOOKUP($A32,DSLOP,IN_DTK!I$5,0))=FALSE,IF(I$8&lt;&gt;0,VLOOKUP($A32,DSLOP,IN_DTK!I$5,0),""),"")</f>
      </c>
      <c r="J32" s="47">
        <f>IF(ISNA(VLOOKUP($A32,DSLOP,IN_DTK!J$5,0))=FALSE,IF(J$8&lt;&gt;0,VLOOKUP($A32,DSLOP,IN_DTK!J$5,0),""),"")</f>
      </c>
      <c r="K32" s="47">
        <f>IF(ISNA(VLOOKUP($A32,DSLOP,IN_DTK!K$5,0))=FALSE,IF(K$8&lt;&gt;0,VLOOKUP($A32,DSLOP,IN_DTK!K$5,0),""),"")</f>
      </c>
      <c r="L32" s="47">
        <f>IF(ISNA(VLOOKUP($A32,DSLOP,IN_DTK!L$5,0))=FALSE,IF(L$8&lt;&gt;0,VLOOKUP($A32,DSLOP,IN_DTK!L$5,0),""),"")</f>
      </c>
      <c r="M32" s="47">
        <f>IF(ISNA(VLOOKUP($A32,DSLOP,IN_DTK!M$5,0))=FALSE,IF(M$8&lt;&gt;0,VLOOKUP($A32,DSLOP,IN_DTK!M$5,0),""),"")</f>
        <v>9</v>
      </c>
      <c r="N32" s="47">
        <f>IF(ISNA(VLOOKUP($A32,DSLOP,IN_DTK!N$5,0))=FALSE,IF(N$8&lt;&gt;0,VLOOKUP($A32,DSLOP,IN_DTK!N$5,0),""),"")</f>
      </c>
      <c r="O32" s="47">
        <f>IF(ISNA(VLOOKUP($A32,DSLOP,IN_DTK!O$5,0))=FALSE,IF(O$8&lt;&gt;0,VLOOKUP($A32,DSLOP,IN_DTK!O$5,0),""),"")</f>
      </c>
      <c r="P32" s="47">
        <f>IF(ISNA(VLOOKUP($A32,DSLOP,IN_DTK!P$5,0))=FALSE,IF(P$8&lt;&gt;0,VLOOKUP($A32,DSLOP,IN_DTK!P$5,0),""),"")</f>
        <v>9</v>
      </c>
      <c r="Q32" s="47">
        <f>IF(ISNA(VLOOKUP($A32,DSLOP,IN_DTK!Q$5,0))=FALSE,IF(Q$8&lt;&gt;0,VLOOKUP($A32,DSLOP,IN_DTK!Q$5,0),""),"")</f>
        <v>9</v>
      </c>
      <c r="R32" s="52" t="str">
        <f>IF(ISNA(VLOOKUP($A32,DSLOP,IN_DTK!R$5,0))=FALSE,IF(R$8&lt;&gt;0,VLOOKUP($A32,DSLOP,IN_DTK!R$5,0),""),"")</f>
        <v>Chín</v>
      </c>
      <c r="S32" s="47">
        <f>IF(ISNA(VLOOKUP($A32,DSLOP,IN_DTK!S$5,0))=FALSE,IF(A$9&lt;&gt;0,VLOOKUP($A32,DSLOP,IN_DTK!S$5,0),""),"")</f>
        <v>0</v>
      </c>
    </row>
    <row r="33" spans="1:19" ht="19.5" customHeight="1">
      <c r="A33" s="46">
        <v>25</v>
      </c>
      <c r="B33" s="47">
        <v>25</v>
      </c>
      <c r="C33" s="47">
        <f>IF(ISNA(VLOOKUP($A33,DSLOP,IN_DTK!C$5,0))=FALSE,VLOOKUP($A33,DSLOP,IN_DTK!C$5,0),"")</f>
        <v>1931211209</v>
      </c>
      <c r="D33" s="48" t="str">
        <f>IF(ISNA(VLOOKUP($A33,DSLOP,IN_DTK!D$5,0))=FALSE,VLOOKUP($A33,DSLOP,IN_DTK!D$5,0),"")</f>
        <v>Trần Phước</v>
      </c>
      <c r="E33" s="49" t="str">
        <f>IF(ISNA(VLOOKUP($A33,DSLOP,IN_DTK!E$5,0))=FALSE,VLOOKUP($A33,DSLOP,IN_DTK!E$5,0),"")</f>
        <v>Hùng</v>
      </c>
      <c r="F33" s="50" t="str">
        <f>IF(ISNA(VLOOKUP($A33,DSLOP,IN_DTK!F$5,0))=FALSE,VLOOKUP($A33,DSLOP,IN_DTK!F$5,0),"")</f>
        <v>26/02/1989</v>
      </c>
      <c r="G33" s="51" t="str">
        <f>IF(ISNA(VLOOKUP($A33,DSLOP,IN_DTK!G$5,0))=FALSE,VLOOKUP($A33,DSLOP,IN_DTK!G$5,0),"")</f>
        <v>K9MBA</v>
      </c>
      <c r="H33" s="47">
        <f>IF(ISNA(VLOOKUP($A33,DSLOP,IN_DTK!H$5,0))=FALSE,IF(H$8&lt;&gt;0,VLOOKUP($A33,DSLOP,IN_DTK!H$5,0),""),"")</f>
        <v>9</v>
      </c>
      <c r="I33" s="47">
        <f>IF(ISNA(VLOOKUP($A33,DSLOP,IN_DTK!I$5,0))=FALSE,IF(I$8&lt;&gt;0,VLOOKUP($A33,DSLOP,IN_DTK!I$5,0),""),"")</f>
      </c>
      <c r="J33" s="47">
        <f>IF(ISNA(VLOOKUP($A33,DSLOP,IN_DTK!J$5,0))=FALSE,IF(J$8&lt;&gt;0,VLOOKUP($A33,DSLOP,IN_DTK!J$5,0),""),"")</f>
      </c>
      <c r="K33" s="47">
        <f>IF(ISNA(VLOOKUP($A33,DSLOP,IN_DTK!K$5,0))=FALSE,IF(K$8&lt;&gt;0,VLOOKUP($A33,DSLOP,IN_DTK!K$5,0),""),"")</f>
      </c>
      <c r="L33" s="47">
        <f>IF(ISNA(VLOOKUP($A33,DSLOP,IN_DTK!L$5,0))=FALSE,IF(L$8&lt;&gt;0,VLOOKUP($A33,DSLOP,IN_DTK!L$5,0),""),"")</f>
      </c>
      <c r="M33" s="47">
        <f>IF(ISNA(VLOOKUP($A33,DSLOP,IN_DTK!M$5,0))=FALSE,IF(M$8&lt;&gt;0,VLOOKUP($A33,DSLOP,IN_DTK!M$5,0),""),"")</f>
        <v>9.5</v>
      </c>
      <c r="N33" s="47">
        <f>IF(ISNA(VLOOKUP($A33,DSLOP,IN_DTK!N$5,0))=FALSE,IF(N$8&lt;&gt;0,VLOOKUP($A33,DSLOP,IN_DTK!N$5,0),""),"")</f>
      </c>
      <c r="O33" s="47">
        <f>IF(ISNA(VLOOKUP($A33,DSLOP,IN_DTK!O$5,0))=FALSE,IF(O$8&lt;&gt;0,VLOOKUP($A33,DSLOP,IN_DTK!O$5,0),""),"")</f>
      </c>
      <c r="P33" s="47">
        <f>IF(ISNA(VLOOKUP($A33,DSLOP,IN_DTK!P$5,0))=FALSE,IF(P$8&lt;&gt;0,VLOOKUP($A33,DSLOP,IN_DTK!P$5,0),""),"")</f>
        <v>8</v>
      </c>
      <c r="Q33" s="47">
        <f>IF(ISNA(VLOOKUP($A33,DSLOP,IN_DTK!Q$5,0))=FALSE,IF(Q$8&lt;&gt;0,VLOOKUP($A33,DSLOP,IN_DTK!Q$5,0),""),"")</f>
        <v>8.6</v>
      </c>
      <c r="R33" s="52" t="str">
        <f>IF(ISNA(VLOOKUP($A33,DSLOP,IN_DTK!R$5,0))=FALSE,IF(R$8&lt;&gt;0,VLOOKUP($A33,DSLOP,IN_DTK!R$5,0),""),"")</f>
        <v>Tám Phẩy Sáu</v>
      </c>
      <c r="S33" s="47">
        <f>IF(ISNA(VLOOKUP($A33,DSLOP,IN_DTK!S$5,0))=FALSE,IF(A$9&lt;&gt;0,VLOOKUP($A33,DSLOP,IN_DTK!S$5,0),""),"")</f>
        <v>0</v>
      </c>
    </row>
    <row r="34" spans="1:19" ht="19.5" customHeight="1">
      <c r="A34" s="46">
        <v>26</v>
      </c>
      <c r="B34" s="47">
        <v>26</v>
      </c>
      <c r="C34" s="47">
        <f>IF(ISNA(VLOOKUP($A34,DSLOP,IN_DTK!C$5,0))=FALSE,VLOOKUP($A34,DSLOP,IN_DTK!C$5,0),"")</f>
        <v>1930211210</v>
      </c>
      <c r="D34" s="48" t="str">
        <f>IF(ISNA(VLOOKUP($A34,DSLOP,IN_DTK!D$5,0))=FALSE,VLOOKUP($A34,DSLOP,IN_DTK!D$5,0),"")</f>
        <v>Trần Thị Mai</v>
      </c>
      <c r="E34" s="49" t="str">
        <f>IF(ISNA(VLOOKUP($A34,DSLOP,IN_DTK!E$5,0))=FALSE,VLOOKUP($A34,DSLOP,IN_DTK!E$5,0),"")</f>
        <v>Hương</v>
      </c>
      <c r="F34" s="50" t="str">
        <f>IF(ISNA(VLOOKUP($A34,DSLOP,IN_DTK!F$5,0))=FALSE,VLOOKUP($A34,DSLOP,IN_DTK!F$5,0),"")</f>
        <v>29/10/1986</v>
      </c>
      <c r="G34" s="51" t="str">
        <f>IF(ISNA(VLOOKUP($A34,DSLOP,IN_DTK!G$5,0))=FALSE,VLOOKUP($A34,DSLOP,IN_DTK!G$5,0),"")</f>
        <v>K9MBA</v>
      </c>
      <c r="H34" s="47">
        <f>IF(ISNA(VLOOKUP($A34,DSLOP,IN_DTK!H$5,0))=FALSE,IF(H$8&lt;&gt;0,VLOOKUP($A34,DSLOP,IN_DTK!H$5,0),""),"")</f>
        <v>9</v>
      </c>
      <c r="I34" s="47">
        <f>IF(ISNA(VLOOKUP($A34,DSLOP,IN_DTK!I$5,0))=FALSE,IF(I$8&lt;&gt;0,VLOOKUP($A34,DSLOP,IN_DTK!I$5,0),""),"")</f>
      </c>
      <c r="J34" s="47">
        <f>IF(ISNA(VLOOKUP($A34,DSLOP,IN_DTK!J$5,0))=FALSE,IF(J$8&lt;&gt;0,VLOOKUP($A34,DSLOP,IN_DTK!J$5,0),""),"")</f>
      </c>
      <c r="K34" s="47">
        <f>IF(ISNA(VLOOKUP($A34,DSLOP,IN_DTK!K$5,0))=FALSE,IF(K$8&lt;&gt;0,VLOOKUP($A34,DSLOP,IN_DTK!K$5,0),""),"")</f>
      </c>
      <c r="L34" s="47">
        <f>IF(ISNA(VLOOKUP($A34,DSLOP,IN_DTK!L$5,0))=FALSE,IF(L$8&lt;&gt;0,VLOOKUP($A34,DSLOP,IN_DTK!L$5,0),""),"")</f>
      </c>
      <c r="M34" s="47">
        <f>IF(ISNA(VLOOKUP($A34,DSLOP,IN_DTK!M$5,0))=FALSE,IF(M$8&lt;&gt;0,VLOOKUP($A34,DSLOP,IN_DTK!M$5,0),""),"")</f>
        <v>9</v>
      </c>
      <c r="N34" s="47">
        <f>IF(ISNA(VLOOKUP($A34,DSLOP,IN_DTK!N$5,0))=FALSE,IF(N$8&lt;&gt;0,VLOOKUP($A34,DSLOP,IN_DTK!N$5,0),""),"")</f>
      </c>
      <c r="O34" s="47">
        <f>IF(ISNA(VLOOKUP($A34,DSLOP,IN_DTK!O$5,0))=FALSE,IF(O$8&lt;&gt;0,VLOOKUP($A34,DSLOP,IN_DTK!O$5,0),""),"")</f>
      </c>
      <c r="P34" s="47">
        <f>IF(ISNA(VLOOKUP($A34,DSLOP,IN_DTK!P$5,0))=FALSE,IF(P$8&lt;&gt;0,VLOOKUP($A34,DSLOP,IN_DTK!P$5,0),""),"")</f>
        <v>8.5</v>
      </c>
      <c r="Q34" s="47">
        <f>IF(ISNA(VLOOKUP($A34,DSLOP,IN_DTK!Q$5,0))=FALSE,IF(Q$8&lt;&gt;0,VLOOKUP($A34,DSLOP,IN_DTK!Q$5,0),""),"")</f>
        <v>8.7</v>
      </c>
      <c r="R34" s="52" t="str">
        <f>IF(ISNA(VLOOKUP($A34,DSLOP,IN_DTK!R$5,0))=FALSE,IF(R$8&lt;&gt;0,VLOOKUP($A34,DSLOP,IN_DTK!R$5,0),""),"")</f>
        <v>Tám Phẩy Bảy</v>
      </c>
      <c r="S34" s="47">
        <f>IF(ISNA(VLOOKUP($A34,DSLOP,IN_DTK!S$5,0))=FALSE,IF(A$9&lt;&gt;0,VLOOKUP($A34,DSLOP,IN_DTK!S$5,0),""),"")</f>
        <v>0</v>
      </c>
    </row>
    <row r="35" spans="1:19" ht="19.5" customHeight="1">
      <c r="A35" s="46">
        <v>27</v>
      </c>
      <c r="B35" s="47">
        <v>27</v>
      </c>
      <c r="C35" s="47">
        <f>IF(ISNA(VLOOKUP($A35,DSLOP,IN_DTK!C$5,0))=FALSE,VLOOKUP($A35,DSLOP,IN_DTK!C$5,0),"")</f>
        <v>1931211211</v>
      </c>
      <c r="D35" s="48" t="str">
        <f>IF(ISNA(VLOOKUP($A35,DSLOP,IN_DTK!D$5,0))=FALSE,VLOOKUP($A35,DSLOP,IN_DTK!D$5,0),"")</f>
        <v>Lê Vũ</v>
      </c>
      <c r="E35" s="49" t="str">
        <f>IF(ISNA(VLOOKUP($A35,DSLOP,IN_DTK!E$5,0))=FALSE,VLOOKUP($A35,DSLOP,IN_DTK!E$5,0),"")</f>
        <v>Huy</v>
      </c>
      <c r="F35" s="50" t="str">
        <f>IF(ISNA(VLOOKUP($A35,DSLOP,IN_DTK!F$5,0))=FALSE,VLOOKUP($A35,DSLOP,IN_DTK!F$5,0),"")</f>
        <v>09/09/1988</v>
      </c>
      <c r="G35" s="51" t="str">
        <f>IF(ISNA(VLOOKUP($A35,DSLOP,IN_DTK!G$5,0))=FALSE,VLOOKUP($A35,DSLOP,IN_DTK!G$5,0),"")</f>
        <v>K9MBA</v>
      </c>
      <c r="H35" s="47">
        <f>IF(ISNA(VLOOKUP($A35,DSLOP,IN_DTK!H$5,0))=FALSE,IF(H$8&lt;&gt;0,VLOOKUP($A35,DSLOP,IN_DTK!H$5,0),""),"")</f>
        <v>8.5</v>
      </c>
      <c r="I35" s="47">
        <f>IF(ISNA(VLOOKUP($A35,DSLOP,IN_DTK!I$5,0))=FALSE,IF(I$8&lt;&gt;0,VLOOKUP($A35,DSLOP,IN_DTK!I$5,0),""),"")</f>
      </c>
      <c r="J35" s="47">
        <f>IF(ISNA(VLOOKUP($A35,DSLOP,IN_DTK!J$5,0))=FALSE,IF(J$8&lt;&gt;0,VLOOKUP($A35,DSLOP,IN_DTK!J$5,0),""),"")</f>
      </c>
      <c r="K35" s="47">
        <f>IF(ISNA(VLOOKUP($A35,DSLOP,IN_DTK!K$5,0))=FALSE,IF(K$8&lt;&gt;0,VLOOKUP($A35,DSLOP,IN_DTK!K$5,0),""),"")</f>
      </c>
      <c r="L35" s="47">
        <f>IF(ISNA(VLOOKUP($A35,DSLOP,IN_DTK!L$5,0))=FALSE,IF(L$8&lt;&gt;0,VLOOKUP($A35,DSLOP,IN_DTK!L$5,0),""),"")</f>
      </c>
      <c r="M35" s="47">
        <f>IF(ISNA(VLOOKUP($A35,DSLOP,IN_DTK!M$5,0))=FALSE,IF(M$8&lt;&gt;0,VLOOKUP($A35,DSLOP,IN_DTK!M$5,0),""),"")</f>
        <v>9</v>
      </c>
      <c r="N35" s="47">
        <f>IF(ISNA(VLOOKUP($A35,DSLOP,IN_DTK!N$5,0))=FALSE,IF(N$8&lt;&gt;0,VLOOKUP($A35,DSLOP,IN_DTK!N$5,0),""),"")</f>
      </c>
      <c r="O35" s="47">
        <f>IF(ISNA(VLOOKUP($A35,DSLOP,IN_DTK!O$5,0))=FALSE,IF(O$8&lt;&gt;0,VLOOKUP($A35,DSLOP,IN_DTK!O$5,0),""),"")</f>
      </c>
      <c r="P35" s="47">
        <f>IF(ISNA(VLOOKUP($A35,DSLOP,IN_DTK!P$5,0))=FALSE,IF(P$8&lt;&gt;0,VLOOKUP($A35,DSLOP,IN_DTK!P$5,0),""),"")</f>
        <v>8</v>
      </c>
      <c r="Q35" s="47">
        <f>IF(ISNA(VLOOKUP($A35,DSLOP,IN_DTK!Q$5,0))=FALSE,IF(Q$8&lt;&gt;0,VLOOKUP($A35,DSLOP,IN_DTK!Q$5,0),""),"")</f>
        <v>8.4</v>
      </c>
      <c r="R35" s="52" t="str">
        <f>IF(ISNA(VLOOKUP($A35,DSLOP,IN_DTK!R$5,0))=FALSE,IF(R$8&lt;&gt;0,VLOOKUP($A35,DSLOP,IN_DTK!R$5,0),""),"")</f>
        <v>Tám Phẩy Bốn</v>
      </c>
      <c r="S35" s="47">
        <f>IF(ISNA(VLOOKUP($A35,DSLOP,IN_DTK!S$5,0))=FALSE,IF(A$9&lt;&gt;0,VLOOKUP($A35,DSLOP,IN_DTK!S$5,0),""),"")</f>
        <v>0</v>
      </c>
    </row>
    <row r="36" spans="1:19" ht="19.5" customHeight="1">
      <c r="A36" s="46">
        <v>28</v>
      </c>
      <c r="B36" s="47">
        <v>28</v>
      </c>
      <c r="C36" s="47">
        <f>IF(ISNA(VLOOKUP($A36,DSLOP,IN_DTK!C$5,0))=FALSE,VLOOKUP($A36,DSLOP,IN_DTK!C$5,0),"")</f>
        <v>1931211212</v>
      </c>
      <c r="D36" s="48" t="str">
        <f>IF(ISNA(VLOOKUP($A36,DSLOP,IN_DTK!D$5,0))=FALSE,VLOOKUP($A36,DSLOP,IN_DTK!D$5,0),"")</f>
        <v>Nguyễn Mậu Nhật</v>
      </c>
      <c r="E36" s="49" t="str">
        <f>IF(ISNA(VLOOKUP($A36,DSLOP,IN_DTK!E$5,0))=FALSE,VLOOKUP($A36,DSLOP,IN_DTK!E$5,0),"")</f>
        <v>Khánh</v>
      </c>
      <c r="F36" s="50" t="str">
        <f>IF(ISNA(VLOOKUP($A36,DSLOP,IN_DTK!F$5,0))=FALSE,VLOOKUP($A36,DSLOP,IN_DTK!F$5,0),"")</f>
        <v>11/06/1988</v>
      </c>
      <c r="G36" s="51" t="str">
        <f>IF(ISNA(VLOOKUP($A36,DSLOP,IN_DTK!G$5,0))=FALSE,VLOOKUP($A36,DSLOP,IN_DTK!G$5,0),"")</f>
        <v>K9MBA</v>
      </c>
      <c r="H36" s="47">
        <f>IF(ISNA(VLOOKUP($A36,DSLOP,IN_DTK!H$5,0))=FALSE,IF(H$8&lt;&gt;0,VLOOKUP($A36,DSLOP,IN_DTK!H$5,0),""),"")</f>
        <v>9</v>
      </c>
      <c r="I36" s="47">
        <f>IF(ISNA(VLOOKUP($A36,DSLOP,IN_DTK!I$5,0))=FALSE,IF(I$8&lt;&gt;0,VLOOKUP($A36,DSLOP,IN_DTK!I$5,0),""),"")</f>
      </c>
      <c r="J36" s="47">
        <f>IF(ISNA(VLOOKUP($A36,DSLOP,IN_DTK!J$5,0))=FALSE,IF(J$8&lt;&gt;0,VLOOKUP($A36,DSLOP,IN_DTK!J$5,0),""),"")</f>
      </c>
      <c r="K36" s="47">
        <f>IF(ISNA(VLOOKUP($A36,DSLOP,IN_DTK!K$5,0))=FALSE,IF(K$8&lt;&gt;0,VLOOKUP($A36,DSLOP,IN_DTK!K$5,0),""),"")</f>
      </c>
      <c r="L36" s="47">
        <f>IF(ISNA(VLOOKUP($A36,DSLOP,IN_DTK!L$5,0))=FALSE,IF(L$8&lt;&gt;0,VLOOKUP($A36,DSLOP,IN_DTK!L$5,0),""),"")</f>
      </c>
      <c r="M36" s="47">
        <f>IF(ISNA(VLOOKUP($A36,DSLOP,IN_DTK!M$5,0))=FALSE,IF(M$8&lt;&gt;0,VLOOKUP($A36,DSLOP,IN_DTK!M$5,0),""),"")</f>
        <v>9</v>
      </c>
      <c r="N36" s="47">
        <f>IF(ISNA(VLOOKUP($A36,DSLOP,IN_DTK!N$5,0))=FALSE,IF(N$8&lt;&gt;0,VLOOKUP($A36,DSLOP,IN_DTK!N$5,0),""),"")</f>
      </c>
      <c r="O36" s="47">
        <f>IF(ISNA(VLOOKUP($A36,DSLOP,IN_DTK!O$5,0))=FALSE,IF(O$8&lt;&gt;0,VLOOKUP($A36,DSLOP,IN_DTK!O$5,0),""),"")</f>
      </c>
      <c r="P36" s="47">
        <f>IF(ISNA(VLOOKUP($A36,DSLOP,IN_DTK!P$5,0))=FALSE,IF(P$8&lt;&gt;0,VLOOKUP($A36,DSLOP,IN_DTK!P$5,0),""),"")</f>
        <v>8</v>
      </c>
      <c r="Q36" s="47">
        <f>IF(ISNA(VLOOKUP($A36,DSLOP,IN_DTK!Q$5,0))=FALSE,IF(Q$8&lt;&gt;0,VLOOKUP($A36,DSLOP,IN_DTK!Q$5,0),""),"")</f>
        <v>8.4</v>
      </c>
      <c r="R36" s="52" t="str">
        <f>IF(ISNA(VLOOKUP($A36,DSLOP,IN_DTK!R$5,0))=FALSE,IF(R$8&lt;&gt;0,VLOOKUP($A36,DSLOP,IN_DTK!R$5,0),""),"")</f>
        <v>Tám Phẩy Bốn</v>
      </c>
      <c r="S36" s="47">
        <f>IF(ISNA(VLOOKUP($A36,DSLOP,IN_DTK!S$5,0))=FALSE,IF(A$9&lt;&gt;0,VLOOKUP($A36,DSLOP,IN_DTK!S$5,0),""),"")</f>
        <v>0</v>
      </c>
    </row>
    <row r="37" spans="1:19" ht="19.5" customHeight="1">
      <c r="A37" s="46">
        <v>29</v>
      </c>
      <c r="B37" s="47">
        <v>29</v>
      </c>
      <c r="C37" s="47">
        <f>IF(ISNA(VLOOKUP($A37,DSLOP,IN_DTK!C$5,0))=FALSE,VLOOKUP($A37,DSLOP,IN_DTK!C$5,0),"")</f>
        <v>1931211213</v>
      </c>
      <c r="D37" s="48" t="str">
        <f>IF(ISNA(VLOOKUP($A37,DSLOP,IN_DTK!D$5,0))=FALSE,VLOOKUP($A37,DSLOP,IN_DTK!D$5,0),"")</f>
        <v>Nguyễn Quốc</v>
      </c>
      <c r="E37" s="49" t="str">
        <f>IF(ISNA(VLOOKUP($A37,DSLOP,IN_DTK!E$5,0))=FALSE,VLOOKUP($A37,DSLOP,IN_DTK!E$5,0),"")</f>
        <v>Khánh</v>
      </c>
      <c r="F37" s="50" t="str">
        <f>IF(ISNA(VLOOKUP($A37,DSLOP,IN_DTK!F$5,0))=FALSE,VLOOKUP($A37,DSLOP,IN_DTK!F$5,0),"")</f>
        <v>02/09/1988</v>
      </c>
      <c r="G37" s="51" t="str">
        <f>IF(ISNA(VLOOKUP($A37,DSLOP,IN_DTK!G$5,0))=FALSE,VLOOKUP($A37,DSLOP,IN_DTK!G$5,0),"")</f>
        <v>K9MBA</v>
      </c>
      <c r="H37" s="47">
        <f>IF(ISNA(VLOOKUP($A37,DSLOP,IN_DTK!H$5,0))=FALSE,IF(H$8&lt;&gt;0,VLOOKUP($A37,DSLOP,IN_DTK!H$5,0),""),"")</f>
        <v>9</v>
      </c>
      <c r="I37" s="47">
        <f>IF(ISNA(VLOOKUP($A37,DSLOP,IN_DTK!I$5,0))=FALSE,IF(I$8&lt;&gt;0,VLOOKUP($A37,DSLOP,IN_DTK!I$5,0),""),"")</f>
      </c>
      <c r="J37" s="47">
        <f>IF(ISNA(VLOOKUP($A37,DSLOP,IN_DTK!J$5,0))=FALSE,IF(J$8&lt;&gt;0,VLOOKUP($A37,DSLOP,IN_DTK!J$5,0),""),"")</f>
      </c>
      <c r="K37" s="47">
        <f>IF(ISNA(VLOOKUP($A37,DSLOP,IN_DTK!K$5,0))=FALSE,IF(K$8&lt;&gt;0,VLOOKUP($A37,DSLOP,IN_DTK!K$5,0),""),"")</f>
      </c>
      <c r="L37" s="47">
        <f>IF(ISNA(VLOOKUP($A37,DSLOP,IN_DTK!L$5,0))=FALSE,IF(L$8&lt;&gt;0,VLOOKUP($A37,DSLOP,IN_DTK!L$5,0),""),"")</f>
      </c>
      <c r="M37" s="47">
        <f>IF(ISNA(VLOOKUP($A37,DSLOP,IN_DTK!M$5,0))=FALSE,IF(M$8&lt;&gt;0,VLOOKUP($A37,DSLOP,IN_DTK!M$5,0),""),"")</f>
        <v>8.5</v>
      </c>
      <c r="N37" s="47">
        <f>IF(ISNA(VLOOKUP($A37,DSLOP,IN_DTK!N$5,0))=FALSE,IF(N$8&lt;&gt;0,VLOOKUP($A37,DSLOP,IN_DTK!N$5,0),""),"")</f>
      </c>
      <c r="O37" s="47">
        <f>IF(ISNA(VLOOKUP($A37,DSLOP,IN_DTK!O$5,0))=FALSE,IF(O$8&lt;&gt;0,VLOOKUP($A37,DSLOP,IN_DTK!O$5,0),""),"")</f>
      </c>
      <c r="P37" s="47">
        <f>IF(ISNA(VLOOKUP($A37,DSLOP,IN_DTK!P$5,0))=FALSE,IF(P$8&lt;&gt;0,VLOOKUP($A37,DSLOP,IN_DTK!P$5,0),""),"")</f>
        <v>8</v>
      </c>
      <c r="Q37" s="47">
        <f>IF(ISNA(VLOOKUP($A37,DSLOP,IN_DTK!Q$5,0))=FALSE,IF(Q$8&lt;&gt;0,VLOOKUP($A37,DSLOP,IN_DTK!Q$5,0),""),"")</f>
        <v>8.3</v>
      </c>
      <c r="R37" s="52" t="str">
        <f>IF(ISNA(VLOOKUP($A37,DSLOP,IN_DTK!R$5,0))=FALSE,IF(R$8&lt;&gt;0,VLOOKUP($A37,DSLOP,IN_DTK!R$5,0),""),"")</f>
        <v>Tám Phẩy Ba</v>
      </c>
      <c r="S37" s="47">
        <f>IF(ISNA(VLOOKUP($A37,DSLOP,IN_DTK!S$5,0))=FALSE,IF(A$9&lt;&gt;0,VLOOKUP($A37,DSLOP,IN_DTK!S$5,0),""),"")</f>
        <v>0</v>
      </c>
    </row>
    <row r="38" spans="1:19" ht="19.5" customHeight="1">
      <c r="A38" s="46">
        <v>30</v>
      </c>
      <c r="B38" s="47">
        <v>30</v>
      </c>
      <c r="C38" s="47">
        <f>IF(ISNA(VLOOKUP($A38,DSLOP,IN_DTK!C$5,0))=FALSE,VLOOKUP($A38,DSLOP,IN_DTK!C$5,0),"")</f>
        <v>1930211214</v>
      </c>
      <c r="D38" s="48" t="str">
        <f>IF(ISNA(VLOOKUP($A38,DSLOP,IN_DTK!D$5,0))=FALSE,VLOOKUP($A38,DSLOP,IN_DTK!D$5,0),"")</f>
        <v>Nguyễn Phan Hạ</v>
      </c>
      <c r="E38" s="49" t="str">
        <f>IF(ISNA(VLOOKUP($A38,DSLOP,IN_DTK!E$5,0))=FALSE,VLOOKUP($A38,DSLOP,IN_DTK!E$5,0),"")</f>
        <v>Kim</v>
      </c>
      <c r="F38" s="50" t="str">
        <f>IF(ISNA(VLOOKUP($A38,DSLOP,IN_DTK!F$5,0))=FALSE,VLOOKUP($A38,DSLOP,IN_DTK!F$5,0),"")</f>
        <v>02/02/1982</v>
      </c>
      <c r="G38" s="51" t="str">
        <f>IF(ISNA(VLOOKUP($A38,DSLOP,IN_DTK!G$5,0))=FALSE,VLOOKUP($A38,DSLOP,IN_DTK!G$5,0),"")</f>
        <v>K9MBA</v>
      </c>
      <c r="H38" s="47">
        <f>IF(ISNA(VLOOKUP($A38,DSLOP,IN_DTK!H$5,0))=FALSE,IF(H$8&lt;&gt;0,VLOOKUP($A38,DSLOP,IN_DTK!H$5,0),""),"")</f>
        <v>8.5</v>
      </c>
      <c r="I38" s="47">
        <f>IF(ISNA(VLOOKUP($A38,DSLOP,IN_DTK!I$5,0))=FALSE,IF(I$8&lt;&gt;0,VLOOKUP($A38,DSLOP,IN_DTK!I$5,0),""),"")</f>
      </c>
      <c r="J38" s="47">
        <f>IF(ISNA(VLOOKUP($A38,DSLOP,IN_DTK!J$5,0))=FALSE,IF(J$8&lt;&gt;0,VLOOKUP($A38,DSLOP,IN_DTK!J$5,0),""),"")</f>
      </c>
      <c r="K38" s="47">
        <f>IF(ISNA(VLOOKUP($A38,DSLOP,IN_DTK!K$5,0))=FALSE,IF(K$8&lt;&gt;0,VLOOKUP($A38,DSLOP,IN_DTK!K$5,0),""),"")</f>
      </c>
      <c r="L38" s="47">
        <f>IF(ISNA(VLOOKUP($A38,DSLOP,IN_DTK!L$5,0))=FALSE,IF(L$8&lt;&gt;0,VLOOKUP($A38,DSLOP,IN_DTK!L$5,0),""),"")</f>
      </c>
      <c r="M38" s="47">
        <f>IF(ISNA(VLOOKUP($A38,DSLOP,IN_DTK!M$5,0))=FALSE,IF(M$8&lt;&gt;0,VLOOKUP($A38,DSLOP,IN_DTK!M$5,0),""),"")</f>
        <v>8.5</v>
      </c>
      <c r="N38" s="47">
        <f>IF(ISNA(VLOOKUP($A38,DSLOP,IN_DTK!N$5,0))=FALSE,IF(N$8&lt;&gt;0,VLOOKUP($A38,DSLOP,IN_DTK!N$5,0),""),"")</f>
      </c>
      <c r="O38" s="47">
        <f>IF(ISNA(VLOOKUP($A38,DSLOP,IN_DTK!O$5,0))=FALSE,IF(O$8&lt;&gt;0,VLOOKUP($A38,DSLOP,IN_DTK!O$5,0),""),"")</f>
      </c>
      <c r="P38" s="47">
        <f>IF(ISNA(VLOOKUP($A38,DSLOP,IN_DTK!P$5,0))=FALSE,IF(P$8&lt;&gt;0,VLOOKUP($A38,DSLOP,IN_DTK!P$5,0),""),"")</f>
        <v>9</v>
      </c>
      <c r="Q38" s="47">
        <f>IF(ISNA(VLOOKUP($A38,DSLOP,IN_DTK!Q$5,0))=FALSE,IF(Q$8&lt;&gt;0,VLOOKUP($A38,DSLOP,IN_DTK!Q$5,0),""),"")</f>
        <v>8.8</v>
      </c>
      <c r="R38" s="52" t="str">
        <f>IF(ISNA(VLOOKUP($A38,DSLOP,IN_DTK!R$5,0))=FALSE,IF(R$8&lt;&gt;0,VLOOKUP($A38,DSLOP,IN_DTK!R$5,0),""),"")</f>
        <v>Tám  Phẩy Tám</v>
      </c>
      <c r="S38" s="47">
        <f>IF(ISNA(VLOOKUP($A38,DSLOP,IN_DTK!S$5,0))=FALSE,IF(A$9&lt;&gt;0,VLOOKUP($A38,DSLOP,IN_DTK!S$5,0),""),"")</f>
        <v>0</v>
      </c>
    </row>
    <row r="39" spans="1:19" ht="19.5" customHeight="1">
      <c r="A39" s="46">
        <v>31</v>
      </c>
      <c r="B39" s="47">
        <v>31</v>
      </c>
      <c r="C39" s="47">
        <f>IF(ISNA(VLOOKUP($A39,DSLOP,IN_DTK!C$5,0))=FALSE,VLOOKUP($A39,DSLOP,IN_DTK!C$5,0),"")</f>
        <v>1931211215</v>
      </c>
      <c r="D39" s="48" t="str">
        <f>IF(ISNA(VLOOKUP($A39,DSLOP,IN_DTK!D$5,0))=FALSE,VLOOKUP($A39,DSLOP,IN_DTK!D$5,0),"")</f>
        <v>Trần Anh</v>
      </c>
      <c r="E39" s="49" t="str">
        <f>IF(ISNA(VLOOKUP($A39,DSLOP,IN_DTK!E$5,0))=FALSE,VLOOKUP($A39,DSLOP,IN_DTK!E$5,0),"")</f>
        <v>Lâm</v>
      </c>
      <c r="F39" s="50" t="str">
        <f>IF(ISNA(VLOOKUP($A39,DSLOP,IN_DTK!F$5,0))=FALSE,VLOOKUP($A39,DSLOP,IN_DTK!F$5,0),"")</f>
        <v>10/04/1987</v>
      </c>
      <c r="G39" s="51" t="str">
        <f>IF(ISNA(VLOOKUP($A39,DSLOP,IN_DTK!G$5,0))=FALSE,VLOOKUP($A39,DSLOP,IN_DTK!G$5,0),"")</f>
        <v>K9MBA</v>
      </c>
      <c r="H39" s="47">
        <f>IF(ISNA(VLOOKUP($A39,DSLOP,IN_DTK!H$5,0))=FALSE,IF(H$8&lt;&gt;0,VLOOKUP($A39,DSLOP,IN_DTK!H$5,0),""),"")</f>
        <v>9</v>
      </c>
      <c r="I39" s="47">
        <f>IF(ISNA(VLOOKUP($A39,DSLOP,IN_DTK!I$5,0))=FALSE,IF(I$8&lt;&gt;0,VLOOKUP($A39,DSLOP,IN_DTK!I$5,0),""),"")</f>
      </c>
      <c r="J39" s="47">
        <f>IF(ISNA(VLOOKUP($A39,DSLOP,IN_DTK!J$5,0))=FALSE,IF(J$8&lt;&gt;0,VLOOKUP($A39,DSLOP,IN_DTK!J$5,0),""),"")</f>
      </c>
      <c r="K39" s="47">
        <f>IF(ISNA(VLOOKUP($A39,DSLOP,IN_DTK!K$5,0))=FALSE,IF(K$8&lt;&gt;0,VLOOKUP($A39,DSLOP,IN_DTK!K$5,0),""),"")</f>
      </c>
      <c r="L39" s="47">
        <f>IF(ISNA(VLOOKUP($A39,DSLOP,IN_DTK!L$5,0))=FALSE,IF(L$8&lt;&gt;0,VLOOKUP($A39,DSLOP,IN_DTK!L$5,0),""),"")</f>
      </c>
      <c r="M39" s="47">
        <f>IF(ISNA(VLOOKUP($A39,DSLOP,IN_DTK!M$5,0))=FALSE,IF(M$8&lt;&gt;0,VLOOKUP($A39,DSLOP,IN_DTK!M$5,0),""),"")</f>
        <v>8.5</v>
      </c>
      <c r="N39" s="47">
        <f>IF(ISNA(VLOOKUP($A39,DSLOP,IN_DTK!N$5,0))=FALSE,IF(N$8&lt;&gt;0,VLOOKUP($A39,DSLOP,IN_DTK!N$5,0),""),"")</f>
      </c>
      <c r="O39" s="47">
        <f>IF(ISNA(VLOOKUP($A39,DSLOP,IN_DTK!O$5,0))=FALSE,IF(O$8&lt;&gt;0,VLOOKUP($A39,DSLOP,IN_DTK!O$5,0),""),"")</f>
      </c>
      <c r="P39" s="47" t="str">
        <f>IF(ISNA(VLOOKUP($A39,DSLOP,IN_DTK!P$5,0))=FALSE,IF(P$8&lt;&gt;0,VLOOKUP($A39,DSLOP,IN_DTK!P$5,0),""),"")</f>
        <v>V</v>
      </c>
      <c r="Q39" s="47">
        <f>IF(ISNA(VLOOKUP($A39,DSLOP,IN_DTK!Q$5,0))=FALSE,IF(Q$8&lt;&gt;0,VLOOKUP($A39,DSLOP,IN_DTK!Q$5,0),""),"")</f>
        <v>0</v>
      </c>
      <c r="R39" s="52" t="str">
        <f>IF(ISNA(VLOOKUP($A39,DSLOP,IN_DTK!R$5,0))=FALSE,IF(R$8&lt;&gt;0,VLOOKUP($A39,DSLOP,IN_DTK!R$5,0),""),"")</f>
        <v>Không</v>
      </c>
      <c r="S39" s="47">
        <f>IF(ISNA(VLOOKUP($A39,DSLOP,IN_DTK!S$5,0))=FALSE,IF(A$9&lt;&gt;0,VLOOKUP($A39,DSLOP,IN_DTK!S$5,0),""),"")</f>
        <v>0</v>
      </c>
    </row>
    <row r="40" spans="1:19" ht="19.5" customHeight="1">
      <c r="A40" s="46">
        <v>32</v>
      </c>
      <c r="B40" s="47">
        <v>32</v>
      </c>
      <c r="C40" s="47">
        <f>IF(ISNA(VLOOKUP($A40,DSLOP,IN_DTK!C$5,0))=FALSE,VLOOKUP($A40,DSLOP,IN_DTK!C$5,0),"")</f>
        <v>1931211216</v>
      </c>
      <c r="D40" s="48" t="str">
        <f>IF(ISNA(VLOOKUP($A40,DSLOP,IN_DTK!D$5,0))=FALSE,VLOOKUP($A40,DSLOP,IN_DTK!D$5,0),"")</f>
        <v>Đoàn Thanh</v>
      </c>
      <c r="E40" s="49" t="str">
        <f>IF(ISNA(VLOOKUP($A40,DSLOP,IN_DTK!E$5,0))=FALSE,VLOOKUP($A40,DSLOP,IN_DTK!E$5,0),"")</f>
        <v>Liêm</v>
      </c>
      <c r="F40" s="50" t="str">
        <f>IF(ISNA(VLOOKUP($A40,DSLOP,IN_DTK!F$5,0))=FALSE,VLOOKUP($A40,DSLOP,IN_DTK!F$5,0),"")</f>
        <v>19/11/1991</v>
      </c>
      <c r="G40" s="51" t="str">
        <f>IF(ISNA(VLOOKUP($A40,DSLOP,IN_DTK!G$5,0))=FALSE,VLOOKUP($A40,DSLOP,IN_DTK!G$5,0),"")</f>
        <v>K9MBA</v>
      </c>
      <c r="H40" s="47">
        <f>IF(ISNA(VLOOKUP($A40,DSLOP,IN_DTK!H$5,0))=FALSE,IF(H$8&lt;&gt;0,VLOOKUP($A40,DSLOP,IN_DTK!H$5,0),""),"")</f>
        <v>9</v>
      </c>
      <c r="I40" s="47">
        <f>IF(ISNA(VLOOKUP($A40,DSLOP,IN_DTK!I$5,0))=FALSE,IF(I$8&lt;&gt;0,VLOOKUP($A40,DSLOP,IN_DTK!I$5,0),""),"")</f>
      </c>
      <c r="J40" s="47">
        <f>IF(ISNA(VLOOKUP($A40,DSLOP,IN_DTK!J$5,0))=FALSE,IF(J$8&lt;&gt;0,VLOOKUP($A40,DSLOP,IN_DTK!J$5,0),""),"")</f>
      </c>
      <c r="K40" s="47">
        <f>IF(ISNA(VLOOKUP($A40,DSLOP,IN_DTK!K$5,0))=FALSE,IF(K$8&lt;&gt;0,VLOOKUP($A40,DSLOP,IN_DTK!K$5,0),""),"")</f>
      </c>
      <c r="L40" s="47">
        <f>IF(ISNA(VLOOKUP($A40,DSLOP,IN_DTK!L$5,0))=FALSE,IF(L$8&lt;&gt;0,VLOOKUP($A40,DSLOP,IN_DTK!L$5,0),""),"")</f>
      </c>
      <c r="M40" s="47">
        <f>IF(ISNA(VLOOKUP($A40,DSLOP,IN_DTK!M$5,0))=FALSE,IF(M$8&lt;&gt;0,VLOOKUP($A40,DSLOP,IN_DTK!M$5,0),""),"")</f>
        <v>8.5</v>
      </c>
      <c r="N40" s="47">
        <f>IF(ISNA(VLOOKUP($A40,DSLOP,IN_DTK!N$5,0))=FALSE,IF(N$8&lt;&gt;0,VLOOKUP($A40,DSLOP,IN_DTK!N$5,0),""),"")</f>
      </c>
      <c r="O40" s="47">
        <f>IF(ISNA(VLOOKUP($A40,DSLOP,IN_DTK!O$5,0))=FALSE,IF(O$8&lt;&gt;0,VLOOKUP($A40,DSLOP,IN_DTK!O$5,0),""),"")</f>
      </c>
      <c r="P40" s="47">
        <f>IF(ISNA(VLOOKUP($A40,DSLOP,IN_DTK!P$5,0))=FALSE,IF(P$8&lt;&gt;0,VLOOKUP($A40,DSLOP,IN_DTK!P$5,0),""),"")</f>
        <v>7</v>
      </c>
      <c r="Q40" s="47">
        <f>IF(ISNA(VLOOKUP($A40,DSLOP,IN_DTK!Q$5,0))=FALSE,IF(Q$8&lt;&gt;0,VLOOKUP($A40,DSLOP,IN_DTK!Q$5,0),""),"")</f>
        <v>7.7</v>
      </c>
      <c r="R40" s="52" t="str">
        <f>IF(ISNA(VLOOKUP($A40,DSLOP,IN_DTK!R$5,0))=FALSE,IF(R$8&lt;&gt;0,VLOOKUP($A40,DSLOP,IN_DTK!R$5,0),""),"")</f>
        <v>Bảy Phẩy Bảy</v>
      </c>
      <c r="S40" s="47">
        <f>IF(ISNA(VLOOKUP($A40,DSLOP,IN_DTK!S$5,0))=FALSE,IF(A$9&lt;&gt;0,VLOOKUP($A40,DSLOP,IN_DTK!S$5,0),""),"")</f>
        <v>0</v>
      </c>
    </row>
    <row r="41" spans="1:19" ht="19.5" customHeight="1">
      <c r="A41" s="46">
        <v>33</v>
      </c>
      <c r="B41" s="47">
        <v>33</v>
      </c>
      <c r="C41" s="47">
        <f>IF(ISNA(VLOOKUP($A41,DSLOP,IN_DTK!C$5,0))=FALSE,VLOOKUP($A41,DSLOP,IN_DTK!C$5,0),"")</f>
        <v>1930211217</v>
      </c>
      <c r="D41" s="48" t="str">
        <f>IF(ISNA(VLOOKUP($A41,DSLOP,IN_DTK!D$5,0))=FALSE,VLOOKUP($A41,DSLOP,IN_DTK!D$5,0),"")</f>
        <v>Võ Thị Thùy</v>
      </c>
      <c r="E41" s="49" t="str">
        <f>IF(ISNA(VLOOKUP($A41,DSLOP,IN_DTK!E$5,0))=FALSE,VLOOKUP($A41,DSLOP,IN_DTK!E$5,0),"")</f>
        <v>Liên</v>
      </c>
      <c r="F41" s="50" t="str">
        <f>IF(ISNA(VLOOKUP($A41,DSLOP,IN_DTK!F$5,0))=FALSE,VLOOKUP($A41,DSLOP,IN_DTK!F$5,0),"")</f>
        <v>04/02/1987</v>
      </c>
      <c r="G41" s="51" t="str">
        <f>IF(ISNA(VLOOKUP($A41,DSLOP,IN_DTK!G$5,0))=FALSE,VLOOKUP($A41,DSLOP,IN_DTK!G$5,0),"")</f>
        <v>K9MBA</v>
      </c>
      <c r="H41" s="47">
        <f>IF(ISNA(VLOOKUP($A41,DSLOP,IN_DTK!H$5,0))=FALSE,IF(H$8&lt;&gt;0,VLOOKUP($A41,DSLOP,IN_DTK!H$5,0),""),"")</f>
        <v>9</v>
      </c>
      <c r="I41" s="47">
        <f>IF(ISNA(VLOOKUP($A41,DSLOP,IN_DTK!I$5,0))=FALSE,IF(I$8&lt;&gt;0,VLOOKUP($A41,DSLOP,IN_DTK!I$5,0),""),"")</f>
      </c>
      <c r="J41" s="47">
        <f>IF(ISNA(VLOOKUP($A41,DSLOP,IN_DTK!J$5,0))=FALSE,IF(J$8&lt;&gt;0,VLOOKUP($A41,DSLOP,IN_DTK!J$5,0),""),"")</f>
      </c>
      <c r="K41" s="47">
        <f>IF(ISNA(VLOOKUP($A41,DSLOP,IN_DTK!K$5,0))=FALSE,IF(K$8&lt;&gt;0,VLOOKUP($A41,DSLOP,IN_DTK!K$5,0),""),"")</f>
      </c>
      <c r="L41" s="47">
        <f>IF(ISNA(VLOOKUP($A41,DSLOP,IN_DTK!L$5,0))=FALSE,IF(L$8&lt;&gt;0,VLOOKUP($A41,DSLOP,IN_DTK!L$5,0),""),"")</f>
      </c>
      <c r="M41" s="47">
        <f>IF(ISNA(VLOOKUP($A41,DSLOP,IN_DTK!M$5,0))=FALSE,IF(M$8&lt;&gt;0,VLOOKUP($A41,DSLOP,IN_DTK!M$5,0),""),"")</f>
        <v>8.5</v>
      </c>
      <c r="N41" s="47">
        <f>IF(ISNA(VLOOKUP($A41,DSLOP,IN_DTK!N$5,0))=FALSE,IF(N$8&lt;&gt;0,VLOOKUP($A41,DSLOP,IN_DTK!N$5,0),""),"")</f>
      </c>
      <c r="O41" s="47">
        <f>IF(ISNA(VLOOKUP($A41,DSLOP,IN_DTK!O$5,0))=FALSE,IF(O$8&lt;&gt;0,VLOOKUP($A41,DSLOP,IN_DTK!O$5,0),""),"")</f>
      </c>
      <c r="P41" s="47">
        <f>IF(ISNA(VLOOKUP($A41,DSLOP,IN_DTK!P$5,0))=FALSE,IF(P$8&lt;&gt;0,VLOOKUP($A41,DSLOP,IN_DTK!P$5,0),""),"")</f>
        <v>8</v>
      </c>
      <c r="Q41" s="47">
        <f>IF(ISNA(VLOOKUP($A41,DSLOP,IN_DTK!Q$5,0))=FALSE,IF(Q$8&lt;&gt;0,VLOOKUP($A41,DSLOP,IN_DTK!Q$5,0),""),"")</f>
        <v>8.3</v>
      </c>
      <c r="R41" s="52" t="str">
        <f>IF(ISNA(VLOOKUP($A41,DSLOP,IN_DTK!R$5,0))=FALSE,IF(R$8&lt;&gt;0,VLOOKUP($A41,DSLOP,IN_DTK!R$5,0),""),"")</f>
        <v>Tám Phẩy Ba</v>
      </c>
      <c r="S41" s="47">
        <f>IF(ISNA(VLOOKUP($A41,DSLOP,IN_DTK!S$5,0))=FALSE,IF(A$9&lt;&gt;0,VLOOKUP($A41,DSLOP,IN_DTK!S$5,0),""),"")</f>
        <v>0</v>
      </c>
    </row>
    <row r="42" spans="1:19" ht="19.5" customHeight="1">
      <c r="A42" s="46">
        <v>34</v>
      </c>
      <c r="B42" s="47">
        <v>34</v>
      </c>
      <c r="C42" s="47">
        <f>IF(ISNA(VLOOKUP($A42,DSLOP,IN_DTK!C$5,0))=FALSE,VLOOKUP($A42,DSLOP,IN_DTK!C$5,0),"")</f>
        <v>1931211219</v>
      </c>
      <c r="D42" s="48" t="str">
        <f>IF(ISNA(VLOOKUP($A42,DSLOP,IN_DTK!D$5,0))=FALSE,VLOOKUP($A42,DSLOP,IN_DTK!D$5,0),"")</f>
        <v>Hoàng Thanh</v>
      </c>
      <c r="E42" s="49" t="str">
        <f>IF(ISNA(VLOOKUP($A42,DSLOP,IN_DTK!E$5,0))=FALSE,VLOOKUP($A42,DSLOP,IN_DTK!E$5,0),"")</f>
        <v>Long</v>
      </c>
      <c r="F42" s="50" t="str">
        <f>IF(ISNA(VLOOKUP($A42,DSLOP,IN_DTK!F$5,0))=FALSE,VLOOKUP($A42,DSLOP,IN_DTK!F$5,0),"")</f>
        <v>25/06/1991</v>
      </c>
      <c r="G42" s="51" t="str">
        <f>IF(ISNA(VLOOKUP($A42,DSLOP,IN_DTK!G$5,0))=FALSE,VLOOKUP($A42,DSLOP,IN_DTK!G$5,0),"")</f>
        <v>K9MBA</v>
      </c>
      <c r="H42" s="47">
        <f>IF(ISNA(VLOOKUP($A42,DSLOP,IN_DTK!H$5,0))=FALSE,IF(H$8&lt;&gt;0,VLOOKUP($A42,DSLOP,IN_DTK!H$5,0),""),"")</f>
        <v>8</v>
      </c>
      <c r="I42" s="47">
        <f>IF(ISNA(VLOOKUP($A42,DSLOP,IN_DTK!I$5,0))=FALSE,IF(I$8&lt;&gt;0,VLOOKUP($A42,DSLOP,IN_DTK!I$5,0),""),"")</f>
      </c>
      <c r="J42" s="47">
        <f>IF(ISNA(VLOOKUP($A42,DSLOP,IN_DTK!J$5,0))=FALSE,IF(J$8&lt;&gt;0,VLOOKUP($A42,DSLOP,IN_DTK!J$5,0),""),"")</f>
      </c>
      <c r="K42" s="47">
        <f>IF(ISNA(VLOOKUP($A42,DSLOP,IN_DTK!K$5,0))=FALSE,IF(K$8&lt;&gt;0,VLOOKUP($A42,DSLOP,IN_DTK!K$5,0),""),"")</f>
      </c>
      <c r="L42" s="47">
        <f>IF(ISNA(VLOOKUP($A42,DSLOP,IN_DTK!L$5,0))=FALSE,IF(L$8&lt;&gt;0,VLOOKUP($A42,DSLOP,IN_DTK!L$5,0),""),"")</f>
      </c>
      <c r="M42" s="47">
        <f>IF(ISNA(VLOOKUP($A42,DSLOP,IN_DTK!M$5,0))=FALSE,IF(M$8&lt;&gt;0,VLOOKUP($A42,DSLOP,IN_DTK!M$5,0),""),"")</f>
        <v>9</v>
      </c>
      <c r="N42" s="47">
        <f>IF(ISNA(VLOOKUP($A42,DSLOP,IN_DTK!N$5,0))=FALSE,IF(N$8&lt;&gt;0,VLOOKUP($A42,DSLOP,IN_DTK!N$5,0),""),"")</f>
      </c>
      <c r="O42" s="47">
        <f>IF(ISNA(VLOOKUP($A42,DSLOP,IN_DTK!O$5,0))=FALSE,IF(O$8&lt;&gt;0,VLOOKUP($A42,DSLOP,IN_DTK!O$5,0),""),"")</f>
      </c>
      <c r="P42" s="47">
        <f>IF(ISNA(VLOOKUP($A42,DSLOP,IN_DTK!P$5,0))=FALSE,IF(P$8&lt;&gt;0,VLOOKUP($A42,DSLOP,IN_DTK!P$5,0),""),"")</f>
        <v>8</v>
      </c>
      <c r="Q42" s="47">
        <f>IF(ISNA(VLOOKUP($A42,DSLOP,IN_DTK!Q$5,0))=FALSE,IF(Q$8&lt;&gt;0,VLOOKUP($A42,DSLOP,IN_DTK!Q$5,0),""),"")</f>
        <v>8.3</v>
      </c>
      <c r="R42" s="52" t="str">
        <f>IF(ISNA(VLOOKUP($A42,DSLOP,IN_DTK!R$5,0))=FALSE,IF(R$8&lt;&gt;0,VLOOKUP($A42,DSLOP,IN_DTK!R$5,0),""),"")</f>
        <v>Tám Phẩy Ba</v>
      </c>
      <c r="S42" s="47">
        <f>IF(ISNA(VLOOKUP($A42,DSLOP,IN_DTK!S$5,0))=FALSE,IF(A$9&lt;&gt;0,VLOOKUP($A42,DSLOP,IN_DTK!S$5,0),""),"")</f>
        <v>0</v>
      </c>
    </row>
    <row r="43" spans="1:19" ht="19.5" customHeight="1">
      <c r="A43" s="46">
        <v>35</v>
      </c>
      <c r="B43" s="47">
        <v>35</v>
      </c>
      <c r="C43" s="47">
        <f>IF(ISNA(VLOOKUP($A43,DSLOP,IN_DTK!C$5,0))=FALSE,VLOOKUP($A43,DSLOP,IN_DTK!C$5,0),"")</f>
        <v>1931211220</v>
      </c>
      <c r="D43" s="48" t="str">
        <f>IF(ISNA(VLOOKUP($A43,DSLOP,IN_DTK!D$5,0))=FALSE,VLOOKUP($A43,DSLOP,IN_DTK!D$5,0),"")</f>
        <v>Nguyễn Hoàng</v>
      </c>
      <c r="E43" s="49" t="str">
        <f>IF(ISNA(VLOOKUP($A43,DSLOP,IN_DTK!E$5,0))=FALSE,VLOOKUP($A43,DSLOP,IN_DTK!E$5,0),"")</f>
        <v>Long</v>
      </c>
      <c r="F43" s="50">
        <f>IF(ISNA(VLOOKUP($A43,DSLOP,IN_DTK!F$5,0))=FALSE,VLOOKUP($A43,DSLOP,IN_DTK!F$5,0),"")</f>
        <v>28153</v>
      </c>
      <c r="G43" s="51" t="str">
        <f>IF(ISNA(VLOOKUP($A43,DSLOP,IN_DTK!G$5,0))=FALSE,VLOOKUP($A43,DSLOP,IN_DTK!G$5,0),"")</f>
        <v>K9MBA</v>
      </c>
      <c r="H43" s="47">
        <f>IF(ISNA(VLOOKUP($A43,DSLOP,IN_DTK!H$5,0))=FALSE,IF(H$8&lt;&gt;0,VLOOKUP($A43,DSLOP,IN_DTK!H$5,0),""),"")</f>
        <v>8</v>
      </c>
      <c r="I43" s="47">
        <f>IF(ISNA(VLOOKUP($A43,DSLOP,IN_DTK!I$5,0))=FALSE,IF(I$8&lt;&gt;0,VLOOKUP($A43,DSLOP,IN_DTK!I$5,0),""),"")</f>
      </c>
      <c r="J43" s="47">
        <f>IF(ISNA(VLOOKUP($A43,DSLOP,IN_DTK!J$5,0))=FALSE,IF(J$8&lt;&gt;0,VLOOKUP($A43,DSLOP,IN_DTK!J$5,0),""),"")</f>
      </c>
      <c r="K43" s="47">
        <f>IF(ISNA(VLOOKUP($A43,DSLOP,IN_DTK!K$5,0))=FALSE,IF(K$8&lt;&gt;0,VLOOKUP($A43,DSLOP,IN_DTK!K$5,0),""),"")</f>
      </c>
      <c r="L43" s="47">
        <f>IF(ISNA(VLOOKUP($A43,DSLOP,IN_DTK!L$5,0))=FALSE,IF(L$8&lt;&gt;0,VLOOKUP($A43,DSLOP,IN_DTK!L$5,0),""),"")</f>
      </c>
      <c r="M43" s="47">
        <f>IF(ISNA(VLOOKUP($A43,DSLOP,IN_DTK!M$5,0))=FALSE,IF(M$8&lt;&gt;0,VLOOKUP($A43,DSLOP,IN_DTK!M$5,0),""),"")</f>
        <v>9</v>
      </c>
      <c r="N43" s="47">
        <f>IF(ISNA(VLOOKUP($A43,DSLOP,IN_DTK!N$5,0))=FALSE,IF(N$8&lt;&gt;0,VLOOKUP($A43,DSLOP,IN_DTK!N$5,0),""),"")</f>
      </c>
      <c r="O43" s="47">
        <f>IF(ISNA(VLOOKUP($A43,DSLOP,IN_DTK!O$5,0))=FALSE,IF(O$8&lt;&gt;0,VLOOKUP($A43,DSLOP,IN_DTK!O$5,0),""),"")</f>
      </c>
      <c r="P43" s="47">
        <f>IF(ISNA(VLOOKUP($A43,DSLOP,IN_DTK!P$5,0))=FALSE,IF(P$8&lt;&gt;0,VLOOKUP($A43,DSLOP,IN_DTK!P$5,0),""),"")</f>
        <v>8</v>
      </c>
      <c r="Q43" s="47">
        <f>IF(ISNA(VLOOKUP($A43,DSLOP,IN_DTK!Q$5,0))=FALSE,IF(Q$8&lt;&gt;0,VLOOKUP($A43,DSLOP,IN_DTK!Q$5,0),""),"")</f>
        <v>8.3</v>
      </c>
      <c r="R43" s="52" t="str">
        <f>IF(ISNA(VLOOKUP($A43,DSLOP,IN_DTK!R$5,0))=FALSE,IF(R$8&lt;&gt;0,VLOOKUP($A43,DSLOP,IN_DTK!R$5,0),""),"")</f>
        <v>Tám Phẩy Ba</v>
      </c>
      <c r="S43" s="47">
        <f>IF(ISNA(VLOOKUP($A43,DSLOP,IN_DTK!S$5,0))=FALSE,IF(A$9&lt;&gt;0,VLOOKUP($A43,DSLOP,IN_DTK!S$5,0),""),"")</f>
        <v>0</v>
      </c>
    </row>
    <row r="44" spans="1:19" ht="19.5" customHeight="1">
      <c r="A44" s="46">
        <v>36</v>
      </c>
      <c r="B44" s="47">
        <v>36</v>
      </c>
      <c r="C44" s="47">
        <f>IF(ISNA(VLOOKUP($A44,DSLOP,IN_DTK!C$5,0))=FALSE,VLOOKUP($A44,DSLOP,IN_DTK!C$5,0),"")</f>
        <v>1931211222</v>
      </c>
      <c r="D44" s="48" t="str">
        <f>IF(ISNA(VLOOKUP($A44,DSLOP,IN_DTK!D$5,0))=FALSE,VLOOKUP($A44,DSLOP,IN_DTK!D$5,0),"")</f>
        <v>Tống Công</v>
      </c>
      <c r="E44" s="49" t="str">
        <f>IF(ISNA(VLOOKUP($A44,DSLOP,IN_DTK!E$5,0))=FALSE,VLOOKUP($A44,DSLOP,IN_DTK!E$5,0),"")</f>
        <v>Minh</v>
      </c>
      <c r="F44" s="50" t="str">
        <f>IF(ISNA(VLOOKUP($A44,DSLOP,IN_DTK!F$5,0))=FALSE,VLOOKUP($A44,DSLOP,IN_DTK!F$5,0),"")</f>
        <v>08/12/1990</v>
      </c>
      <c r="G44" s="51" t="str">
        <f>IF(ISNA(VLOOKUP($A44,DSLOP,IN_DTK!G$5,0))=FALSE,VLOOKUP($A44,DSLOP,IN_DTK!G$5,0),"")</f>
        <v>K9MBA</v>
      </c>
      <c r="H44" s="47">
        <f>IF(ISNA(VLOOKUP($A44,DSLOP,IN_DTK!H$5,0))=FALSE,IF(H$8&lt;&gt;0,VLOOKUP($A44,DSLOP,IN_DTK!H$5,0),""),"")</f>
        <v>8</v>
      </c>
      <c r="I44" s="47">
        <f>IF(ISNA(VLOOKUP($A44,DSLOP,IN_DTK!I$5,0))=FALSE,IF(I$8&lt;&gt;0,VLOOKUP($A44,DSLOP,IN_DTK!I$5,0),""),"")</f>
      </c>
      <c r="J44" s="47">
        <f>IF(ISNA(VLOOKUP($A44,DSLOP,IN_DTK!J$5,0))=FALSE,IF(J$8&lt;&gt;0,VLOOKUP($A44,DSLOP,IN_DTK!J$5,0),""),"")</f>
      </c>
      <c r="K44" s="47">
        <f>IF(ISNA(VLOOKUP($A44,DSLOP,IN_DTK!K$5,0))=FALSE,IF(K$8&lt;&gt;0,VLOOKUP($A44,DSLOP,IN_DTK!K$5,0),""),"")</f>
      </c>
      <c r="L44" s="47">
        <f>IF(ISNA(VLOOKUP($A44,DSLOP,IN_DTK!L$5,0))=FALSE,IF(L$8&lt;&gt;0,VLOOKUP($A44,DSLOP,IN_DTK!L$5,0),""),"")</f>
      </c>
      <c r="M44" s="47">
        <f>IF(ISNA(VLOOKUP($A44,DSLOP,IN_DTK!M$5,0))=FALSE,IF(M$8&lt;&gt;0,VLOOKUP($A44,DSLOP,IN_DTK!M$5,0),""),"")</f>
        <v>8.5</v>
      </c>
      <c r="N44" s="47">
        <f>IF(ISNA(VLOOKUP($A44,DSLOP,IN_DTK!N$5,0))=FALSE,IF(N$8&lt;&gt;0,VLOOKUP($A44,DSLOP,IN_DTK!N$5,0),""),"")</f>
      </c>
      <c r="O44" s="47">
        <f>IF(ISNA(VLOOKUP($A44,DSLOP,IN_DTK!O$5,0))=FALSE,IF(O$8&lt;&gt;0,VLOOKUP($A44,DSLOP,IN_DTK!O$5,0),""),"")</f>
      </c>
      <c r="P44" s="47">
        <f>IF(ISNA(VLOOKUP($A44,DSLOP,IN_DTK!P$5,0))=FALSE,IF(P$8&lt;&gt;0,VLOOKUP($A44,DSLOP,IN_DTK!P$5,0),""),"")</f>
        <v>8</v>
      </c>
      <c r="Q44" s="47">
        <f>IF(ISNA(VLOOKUP($A44,DSLOP,IN_DTK!Q$5,0))=FALSE,IF(Q$8&lt;&gt;0,VLOOKUP($A44,DSLOP,IN_DTK!Q$5,0),""),"")</f>
        <v>8.2</v>
      </c>
      <c r="R44" s="52" t="str">
        <f>IF(ISNA(VLOOKUP($A44,DSLOP,IN_DTK!R$5,0))=FALSE,IF(R$8&lt;&gt;0,VLOOKUP($A44,DSLOP,IN_DTK!R$5,0),""),"")</f>
        <v>Tám Phẩy Hai</v>
      </c>
      <c r="S44" s="47">
        <f>IF(ISNA(VLOOKUP($A44,DSLOP,IN_DTK!S$5,0))=FALSE,IF(A$9&lt;&gt;0,VLOOKUP($A44,DSLOP,IN_DTK!S$5,0),""),"")</f>
        <v>0</v>
      </c>
    </row>
    <row r="45" spans="1:19" ht="19.5" customHeight="1">
      <c r="A45" s="46">
        <v>37</v>
      </c>
      <c r="B45" s="47">
        <v>37</v>
      </c>
      <c r="C45" s="47">
        <f>IF(ISNA(VLOOKUP($A45,DSLOP,IN_DTK!C$5,0))=FALSE,VLOOKUP($A45,DSLOP,IN_DTK!C$5,0),"")</f>
        <v>1931211223</v>
      </c>
      <c r="D45" s="48" t="str">
        <f>IF(ISNA(VLOOKUP($A45,DSLOP,IN_DTK!D$5,0))=FALSE,VLOOKUP($A45,DSLOP,IN_DTK!D$5,0),"")</f>
        <v>Trần Ngọc</v>
      </c>
      <c r="E45" s="49" t="str">
        <f>IF(ISNA(VLOOKUP($A45,DSLOP,IN_DTK!E$5,0))=FALSE,VLOOKUP($A45,DSLOP,IN_DTK!E$5,0),"")</f>
        <v>Minh</v>
      </c>
      <c r="F45" s="50" t="str">
        <f>IF(ISNA(VLOOKUP($A45,DSLOP,IN_DTK!F$5,0))=FALSE,VLOOKUP($A45,DSLOP,IN_DTK!F$5,0),"")</f>
        <v>30/07/1983</v>
      </c>
      <c r="G45" s="51" t="str">
        <f>IF(ISNA(VLOOKUP($A45,DSLOP,IN_DTK!G$5,0))=FALSE,VLOOKUP($A45,DSLOP,IN_DTK!G$5,0),"")</f>
        <v>K9MBA</v>
      </c>
      <c r="H45" s="47">
        <f>IF(ISNA(VLOOKUP($A45,DSLOP,IN_DTK!H$5,0))=FALSE,IF(H$8&lt;&gt;0,VLOOKUP($A45,DSLOP,IN_DTK!H$5,0),""),"")</f>
        <v>9</v>
      </c>
      <c r="I45" s="47">
        <f>IF(ISNA(VLOOKUP($A45,DSLOP,IN_DTK!I$5,0))=FALSE,IF(I$8&lt;&gt;0,VLOOKUP($A45,DSLOP,IN_DTK!I$5,0),""),"")</f>
      </c>
      <c r="J45" s="47">
        <f>IF(ISNA(VLOOKUP($A45,DSLOP,IN_DTK!J$5,0))=FALSE,IF(J$8&lt;&gt;0,VLOOKUP($A45,DSLOP,IN_DTK!J$5,0),""),"")</f>
      </c>
      <c r="K45" s="47">
        <f>IF(ISNA(VLOOKUP($A45,DSLOP,IN_DTK!K$5,0))=FALSE,IF(K$8&lt;&gt;0,VLOOKUP($A45,DSLOP,IN_DTK!K$5,0),""),"")</f>
      </c>
      <c r="L45" s="47">
        <f>IF(ISNA(VLOOKUP($A45,DSLOP,IN_DTK!L$5,0))=FALSE,IF(L$8&lt;&gt;0,VLOOKUP($A45,DSLOP,IN_DTK!L$5,0),""),"")</f>
      </c>
      <c r="M45" s="47">
        <f>IF(ISNA(VLOOKUP($A45,DSLOP,IN_DTK!M$5,0))=FALSE,IF(M$8&lt;&gt;0,VLOOKUP($A45,DSLOP,IN_DTK!M$5,0),""),"")</f>
        <v>8.5</v>
      </c>
      <c r="N45" s="47">
        <f>IF(ISNA(VLOOKUP($A45,DSLOP,IN_DTK!N$5,0))=FALSE,IF(N$8&lt;&gt;0,VLOOKUP($A45,DSLOP,IN_DTK!N$5,0),""),"")</f>
      </c>
      <c r="O45" s="47">
        <f>IF(ISNA(VLOOKUP($A45,DSLOP,IN_DTK!O$5,0))=FALSE,IF(O$8&lt;&gt;0,VLOOKUP($A45,DSLOP,IN_DTK!O$5,0),""),"")</f>
      </c>
      <c r="P45" s="47">
        <f>IF(ISNA(VLOOKUP($A45,DSLOP,IN_DTK!P$5,0))=FALSE,IF(P$8&lt;&gt;0,VLOOKUP($A45,DSLOP,IN_DTK!P$5,0),""),"")</f>
        <v>8.5</v>
      </c>
      <c r="Q45" s="47">
        <f>IF(ISNA(VLOOKUP($A45,DSLOP,IN_DTK!Q$5,0))=FALSE,IF(Q$8&lt;&gt;0,VLOOKUP($A45,DSLOP,IN_DTK!Q$5,0),""),"")</f>
        <v>8.6</v>
      </c>
      <c r="R45" s="52" t="str">
        <f>IF(ISNA(VLOOKUP($A45,DSLOP,IN_DTK!R$5,0))=FALSE,IF(R$8&lt;&gt;0,VLOOKUP($A45,DSLOP,IN_DTK!R$5,0),""),"")</f>
        <v>Tám Phẩy Sáu</v>
      </c>
      <c r="S45" s="47">
        <f>IF(ISNA(VLOOKUP($A45,DSLOP,IN_DTK!S$5,0))=FALSE,IF(A$9&lt;&gt;0,VLOOKUP($A45,DSLOP,IN_DTK!S$5,0),""),"")</f>
        <v>0</v>
      </c>
    </row>
    <row r="46" spans="1:19" ht="19.5" customHeight="1">
      <c r="A46" s="46">
        <v>38</v>
      </c>
      <c r="B46" s="47">
        <v>38</v>
      </c>
      <c r="C46" s="47">
        <f>IF(ISNA(VLOOKUP($A46,DSLOP,IN_DTK!C$5,0))=FALSE,VLOOKUP($A46,DSLOP,IN_DTK!C$5,0),"")</f>
        <v>1930211224</v>
      </c>
      <c r="D46" s="48" t="str">
        <f>IF(ISNA(VLOOKUP($A46,DSLOP,IN_DTK!D$5,0))=FALSE,VLOOKUP($A46,DSLOP,IN_DTK!D$5,0),"")</f>
        <v>Nguyễn Thị Thanh</v>
      </c>
      <c r="E46" s="49" t="str">
        <f>IF(ISNA(VLOOKUP($A46,DSLOP,IN_DTK!E$5,0))=FALSE,VLOOKUP($A46,DSLOP,IN_DTK!E$5,0),"")</f>
        <v>Nga</v>
      </c>
      <c r="F46" s="50" t="str">
        <f>IF(ISNA(VLOOKUP($A46,DSLOP,IN_DTK!F$5,0))=FALSE,VLOOKUP($A46,DSLOP,IN_DTK!F$5,0),"")</f>
        <v>29/02/1988</v>
      </c>
      <c r="G46" s="51" t="str">
        <f>IF(ISNA(VLOOKUP($A46,DSLOP,IN_DTK!G$5,0))=FALSE,VLOOKUP($A46,DSLOP,IN_DTK!G$5,0),"")</f>
        <v>K9MBA</v>
      </c>
      <c r="H46" s="47">
        <f>IF(ISNA(VLOOKUP($A46,DSLOP,IN_DTK!H$5,0))=FALSE,IF(H$8&lt;&gt;0,VLOOKUP($A46,DSLOP,IN_DTK!H$5,0),""),"")</f>
        <v>9</v>
      </c>
      <c r="I46" s="47">
        <f>IF(ISNA(VLOOKUP($A46,DSLOP,IN_DTK!I$5,0))=FALSE,IF(I$8&lt;&gt;0,VLOOKUP($A46,DSLOP,IN_DTK!I$5,0),""),"")</f>
      </c>
      <c r="J46" s="47">
        <f>IF(ISNA(VLOOKUP($A46,DSLOP,IN_DTK!J$5,0))=FALSE,IF(J$8&lt;&gt;0,VLOOKUP($A46,DSLOP,IN_DTK!J$5,0),""),"")</f>
      </c>
      <c r="K46" s="47">
        <f>IF(ISNA(VLOOKUP($A46,DSLOP,IN_DTK!K$5,0))=FALSE,IF(K$8&lt;&gt;0,VLOOKUP($A46,DSLOP,IN_DTK!K$5,0),""),"")</f>
      </c>
      <c r="L46" s="47">
        <f>IF(ISNA(VLOOKUP($A46,DSLOP,IN_DTK!L$5,0))=FALSE,IF(L$8&lt;&gt;0,VLOOKUP($A46,DSLOP,IN_DTK!L$5,0),""),"")</f>
      </c>
      <c r="M46" s="47">
        <f>IF(ISNA(VLOOKUP($A46,DSLOP,IN_DTK!M$5,0))=FALSE,IF(M$8&lt;&gt;0,VLOOKUP($A46,DSLOP,IN_DTK!M$5,0),""),"")</f>
        <v>8.5</v>
      </c>
      <c r="N46" s="47">
        <f>IF(ISNA(VLOOKUP($A46,DSLOP,IN_DTK!N$5,0))=FALSE,IF(N$8&lt;&gt;0,VLOOKUP($A46,DSLOP,IN_DTK!N$5,0),""),"")</f>
      </c>
      <c r="O46" s="47">
        <f>IF(ISNA(VLOOKUP($A46,DSLOP,IN_DTK!O$5,0))=FALSE,IF(O$8&lt;&gt;0,VLOOKUP($A46,DSLOP,IN_DTK!O$5,0),""),"")</f>
      </c>
      <c r="P46" s="47">
        <f>IF(ISNA(VLOOKUP($A46,DSLOP,IN_DTK!P$5,0))=FALSE,IF(P$8&lt;&gt;0,VLOOKUP($A46,DSLOP,IN_DTK!P$5,0),""),"")</f>
        <v>9</v>
      </c>
      <c r="Q46" s="47">
        <f>IF(ISNA(VLOOKUP($A46,DSLOP,IN_DTK!Q$5,0))=FALSE,IF(Q$8&lt;&gt;0,VLOOKUP($A46,DSLOP,IN_DTK!Q$5,0),""),"")</f>
        <v>8.9</v>
      </c>
      <c r="R46" s="52" t="str">
        <f>IF(ISNA(VLOOKUP($A46,DSLOP,IN_DTK!R$5,0))=FALSE,IF(R$8&lt;&gt;0,VLOOKUP($A46,DSLOP,IN_DTK!R$5,0),""),"")</f>
        <v>Tám Phẩy Chín</v>
      </c>
      <c r="S46" s="47">
        <f>IF(ISNA(VLOOKUP($A46,DSLOP,IN_DTK!S$5,0))=FALSE,IF(A$9&lt;&gt;0,VLOOKUP($A46,DSLOP,IN_DTK!S$5,0),""),"")</f>
        <v>0</v>
      </c>
    </row>
    <row r="47" spans="1:19" ht="19.5" customHeight="1">
      <c r="A47" s="46">
        <v>39</v>
      </c>
      <c r="B47" s="47">
        <v>39</v>
      </c>
      <c r="C47" s="47">
        <f>IF(ISNA(VLOOKUP($A47,DSLOP,IN_DTK!C$5,0))=FALSE,VLOOKUP($A47,DSLOP,IN_DTK!C$5,0),"")</f>
        <v>1931211225</v>
      </c>
      <c r="D47" s="48" t="str">
        <f>IF(ISNA(VLOOKUP($A47,DSLOP,IN_DTK!D$5,0))=FALSE,VLOOKUP($A47,DSLOP,IN_DTK!D$5,0),"")</f>
        <v>Mai Phước</v>
      </c>
      <c r="E47" s="49" t="str">
        <f>IF(ISNA(VLOOKUP($A47,DSLOP,IN_DTK!E$5,0))=FALSE,VLOOKUP($A47,DSLOP,IN_DTK!E$5,0),"")</f>
        <v>Nghê</v>
      </c>
      <c r="F47" s="50" t="str">
        <f>IF(ISNA(VLOOKUP($A47,DSLOP,IN_DTK!F$5,0))=FALSE,VLOOKUP($A47,DSLOP,IN_DTK!F$5,0),"")</f>
        <v>20/12/1970</v>
      </c>
      <c r="G47" s="51" t="str">
        <f>IF(ISNA(VLOOKUP($A47,DSLOP,IN_DTK!G$5,0))=FALSE,VLOOKUP($A47,DSLOP,IN_DTK!G$5,0),"")</f>
        <v>K9MBA</v>
      </c>
      <c r="H47" s="47">
        <f>IF(ISNA(VLOOKUP($A47,DSLOP,IN_DTK!H$5,0))=FALSE,IF(H$8&lt;&gt;0,VLOOKUP($A47,DSLOP,IN_DTK!H$5,0),""),"")</f>
        <v>9</v>
      </c>
      <c r="I47" s="47">
        <f>IF(ISNA(VLOOKUP($A47,DSLOP,IN_DTK!I$5,0))=FALSE,IF(I$8&lt;&gt;0,VLOOKUP($A47,DSLOP,IN_DTK!I$5,0),""),"")</f>
      </c>
      <c r="J47" s="47">
        <f>IF(ISNA(VLOOKUP($A47,DSLOP,IN_DTK!J$5,0))=FALSE,IF(J$8&lt;&gt;0,VLOOKUP($A47,DSLOP,IN_DTK!J$5,0),""),"")</f>
      </c>
      <c r="K47" s="47">
        <f>IF(ISNA(VLOOKUP($A47,DSLOP,IN_DTK!K$5,0))=FALSE,IF(K$8&lt;&gt;0,VLOOKUP($A47,DSLOP,IN_DTK!K$5,0),""),"")</f>
      </c>
      <c r="L47" s="47">
        <f>IF(ISNA(VLOOKUP($A47,DSLOP,IN_DTK!L$5,0))=FALSE,IF(L$8&lt;&gt;0,VLOOKUP($A47,DSLOP,IN_DTK!L$5,0),""),"")</f>
      </c>
      <c r="M47" s="47">
        <f>IF(ISNA(VLOOKUP($A47,DSLOP,IN_DTK!M$5,0))=FALSE,IF(M$8&lt;&gt;0,VLOOKUP($A47,DSLOP,IN_DTK!M$5,0),""),"")</f>
        <v>8.5</v>
      </c>
      <c r="N47" s="47">
        <f>IF(ISNA(VLOOKUP($A47,DSLOP,IN_DTK!N$5,0))=FALSE,IF(N$8&lt;&gt;0,VLOOKUP($A47,DSLOP,IN_DTK!N$5,0),""),"")</f>
      </c>
      <c r="O47" s="47">
        <f>IF(ISNA(VLOOKUP($A47,DSLOP,IN_DTK!O$5,0))=FALSE,IF(O$8&lt;&gt;0,VLOOKUP($A47,DSLOP,IN_DTK!O$5,0),""),"")</f>
      </c>
      <c r="P47" s="47">
        <f>IF(ISNA(VLOOKUP($A47,DSLOP,IN_DTK!P$5,0))=FALSE,IF(P$8&lt;&gt;0,VLOOKUP($A47,DSLOP,IN_DTK!P$5,0),""),"")</f>
        <v>9</v>
      </c>
      <c r="Q47" s="47">
        <f>IF(ISNA(VLOOKUP($A47,DSLOP,IN_DTK!Q$5,0))=FALSE,IF(Q$8&lt;&gt;0,VLOOKUP($A47,DSLOP,IN_DTK!Q$5,0),""),"")</f>
        <v>8.9</v>
      </c>
      <c r="R47" s="52" t="str">
        <f>IF(ISNA(VLOOKUP($A47,DSLOP,IN_DTK!R$5,0))=FALSE,IF(R$8&lt;&gt;0,VLOOKUP($A47,DSLOP,IN_DTK!R$5,0),""),"")</f>
        <v>Tám Phẩy Chín</v>
      </c>
      <c r="S47" s="47">
        <f>IF(ISNA(VLOOKUP($A47,DSLOP,IN_DTK!S$5,0))=FALSE,IF(A$9&lt;&gt;0,VLOOKUP($A47,DSLOP,IN_DTK!S$5,0),""),"")</f>
        <v>0</v>
      </c>
    </row>
    <row r="48" spans="1:19" ht="19.5" customHeight="1">
      <c r="A48" s="46">
        <v>40</v>
      </c>
      <c r="B48" s="47">
        <v>40</v>
      </c>
      <c r="C48" s="47">
        <f>IF(ISNA(VLOOKUP($A48,DSLOP,IN_DTK!C$5,0))=FALSE,VLOOKUP($A48,DSLOP,IN_DTK!C$5,0),"")</f>
        <v>1931211226</v>
      </c>
      <c r="D48" s="48" t="str">
        <f>IF(ISNA(VLOOKUP($A48,DSLOP,IN_DTK!D$5,0))=FALSE,VLOOKUP($A48,DSLOP,IN_DTK!D$5,0),"")</f>
        <v>Trần Lê Đại</v>
      </c>
      <c r="E48" s="49" t="str">
        <f>IF(ISNA(VLOOKUP($A48,DSLOP,IN_DTK!E$5,0))=FALSE,VLOOKUP($A48,DSLOP,IN_DTK!E$5,0),"")</f>
        <v>Nghĩa</v>
      </c>
      <c r="F48" s="50" t="str">
        <f>IF(ISNA(VLOOKUP($A48,DSLOP,IN_DTK!F$5,0))=FALSE,VLOOKUP($A48,DSLOP,IN_DTK!F$5,0),"")</f>
        <v>23/09/1984</v>
      </c>
      <c r="G48" s="51" t="str">
        <f>IF(ISNA(VLOOKUP($A48,DSLOP,IN_DTK!G$5,0))=FALSE,VLOOKUP($A48,DSLOP,IN_DTK!G$5,0),"")</f>
        <v>K9MBA</v>
      </c>
      <c r="H48" s="47">
        <f>IF(ISNA(VLOOKUP($A48,DSLOP,IN_DTK!H$5,0))=FALSE,IF(H$8&lt;&gt;0,VLOOKUP($A48,DSLOP,IN_DTK!H$5,0),""),"")</f>
        <v>8.5</v>
      </c>
      <c r="I48" s="47">
        <f>IF(ISNA(VLOOKUP($A48,DSLOP,IN_DTK!I$5,0))=FALSE,IF(I$8&lt;&gt;0,VLOOKUP($A48,DSLOP,IN_DTK!I$5,0),""),"")</f>
      </c>
      <c r="J48" s="47">
        <f>IF(ISNA(VLOOKUP($A48,DSLOP,IN_DTK!J$5,0))=FALSE,IF(J$8&lt;&gt;0,VLOOKUP($A48,DSLOP,IN_DTK!J$5,0),""),"")</f>
      </c>
      <c r="K48" s="47">
        <f>IF(ISNA(VLOOKUP($A48,DSLOP,IN_DTK!K$5,0))=FALSE,IF(K$8&lt;&gt;0,VLOOKUP($A48,DSLOP,IN_DTK!K$5,0),""),"")</f>
      </c>
      <c r="L48" s="47">
        <f>IF(ISNA(VLOOKUP($A48,DSLOP,IN_DTK!L$5,0))=FALSE,IF(L$8&lt;&gt;0,VLOOKUP($A48,DSLOP,IN_DTK!L$5,0),""),"")</f>
      </c>
      <c r="M48" s="47">
        <f>IF(ISNA(VLOOKUP($A48,DSLOP,IN_DTK!M$5,0))=FALSE,IF(M$8&lt;&gt;0,VLOOKUP($A48,DSLOP,IN_DTK!M$5,0),""),"")</f>
        <v>9</v>
      </c>
      <c r="N48" s="47">
        <f>IF(ISNA(VLOOKUP($A48,DSLOP,IN_DTK!N$5,0))=FALSE,IF(N$8&lt;&gt;0,VLOOKUP($A48,DSLOP,IN_DTK!N$5,0),""),"")</f>
      </c>
      <c r="O48" s="47">
        <f>IF(ISNA(VLOOKUP($A48,DSLOP,IN_DTK!O$5,0))=FALSE,IF(O$8&lt;&gt;0,VLOOKUP($A48,DSLOP,IN_DTK!O$5,0),""),"")</f>
      </c>
      <c r="P48" s="47">
        <f>IF(ISNA(VLOOKUP($A48,DSLOP,IN_DTK!P$5,0))=FALSE,IF(P$8&lt;&gt;0,VLOOKUP($A48,DSLOP,IN_DTK!P$5,0),""),"")</f>
        <v>7</v>
      </c>
      <c r="Q48" s="47">
        <f>IF(ISNA(VLOOKUP($A48,DSLOP,IN_DTK!Q$5,0))=FALSE,IF(Q$8&lt;&gt;0,VLOOKUP($A48,DSLOP,IN_DTK!Q$5,0),""),"")</f>
        <v>7.8</v>
      </c>
      <c r="R48" s="52" t="str">
        <f>IF(ISNA(VLOOKUP($A48,DSLOP,IN_DTK!R$5,0))=FALSE,IF(R$8&lt;&gt;0,VLOOKUP($A48,DSLOP,IN_DTK!R$5,0),""),"")</f>
        <v>Bảy  Phẩy Tám</v>
      </c>
      <c r="S48" s="47">
        <f>IF(ISNA(VLOOKUP($A48,DSLOP,IN_DTK!S$5,0))=FALSE,IF(A$9&lt;&gt;0,VLOOKUP($A48,DSLOP,IN_DTK!S$5,0),""),"")</f>
        <v>0</v>
      </c>
    </row>
    <row r="49" spans="1:19" ht="19.5" customHeight="1">
      <c r="A49" s="46">
        <v>41</v>
      </c>
      <c r="B49" s="47">
        <v>41</v>
      </c>
      <c r="C49" s="47">
        <f>IF(ISNA(VLOOKUP($A49,DSLOP,IN_DTK!C$5,0))=FALSE,VLOOKUP($A49,DSLOP,IN_DTK!C$5,0),"")</f>
        <v>1930211227</v>
      </c>
      <c r="D49" s="48" t="str">
        <f>IF(ISNA(VLOOKUP($A49,DSLOP,IN_DTK!D$5,0))=FALSE,VLOOKUP($A49,DSLOP,IN_DTK!D$5,0),"")</f>
        <v>Nguyễn Thị Tuyết</v>
      </c>
      <c r="E49" s="49" t="str">
        <f>IF(ISNA(VLOOKUP($A49,DSLOP,IN_DTK!E$5,0))=FALSE,VLOOKUP($A49,DSLOP,IN_DTK!E$5,0),"")</f>
        <v>Ngọc</v>
      </c>
      <c r="F49" s="50">
        <f>IF(ISNA(VLOOKUP($A49,DSLOP,IN_DTK!F$5,0))=FALSE,VLOOKUP($A49,DSLOP,IN_DTK!F$5,0),"")</f>
        <v>32052</v>
      </c>
      <c r="G49" s="51" t="str">
        <f>IF(ISNA(VLOOKUP($A49,DSLOP,IN_DTK!G$5,0))=FALSE,VLOOKUP($A49,DSLOP,IN_DTK!G$5,0),"")</f>
        <v>K9MBA</v>
      </c>
      <c r="H49" s="47">
        <f>IF(ISNA(VLOOKUP($A49,DSLOP,IN_DTK!H$5,0))=FALSE,IF(H$8&lt;&gt;0,VLOOKUP($A49,DSLOP,IN_DTK!H$5,0),""),"")</f>
        <v>9</v>
      </c>
      <c r="I49" s="47">
        <f>IF(ISNA(VLOOKUP($A49,DSLOP,IN_DTK!I$5,0))=FALSE,IF(I$8&lt;&gt;0,VLOOKUP($A49,DSLOP,IN_DTK!I$5,0),""),"")</f>
      </c>
      <c r="J49" s="47">
        <f>IF(ISNA(VLOOKUP($A49,DSLOP,IN_DTK!J$5,0))=FALSE,IF(J$8&lt;&gt;0,VLOOKUP($A49,DSLOP,IN_DTK!J$5,0),""),"")</f>
      </c>
      <c r="K49" s="47">
        <f>IF(ISNA(VLOOKUP($A49,DSLOP,IN_DTK!K$5,0))=FALSE,IF(K$8&lt;&gt;0,VLOOKUP($A49,DSLOP,IN_DTK!K$5,0),""),"")</f>
      </c>
      <c r="L49" s="47">
        <f>IF(ISNA(VLOOKUP($A49,DSLOP,IN_DTK!L$5,0))=FALSE,IF(L$8&lt;&gt;0,VLOOKUP($A49,DSLOP,IN_DTK!L$5,0),""),"")</f>
      </c>
      <c r="M49" s="47">
        <f>IF(ISNA(VLOOKUP($A49,DSLOP,IN_DTK!M$5,0))=FALSE,IF(M$8&lt;&gt;0,VLOOKUP($A49,DSLOP,IN_DTK!M$5,0),""),"")</f>
        <v>9.5</v>
      </c>
      <c r="N49" s="47">
        <f>IF(ISNA(VLOOKUP($A49,DSLOP,IN_DTK!N$5,0))=FALSE,IF(N$8&lt;&gt;0,VLOOKUP($A49,DSLOP,IN_DTK!N$5,0),""),"")</f>
      </c>
      <c r="O49" s="47">
        <f>IF(ISNA(VLOOKUP($A49,DSLOP,IN_DTK!O$5,0))=FALSE,IF(O$8&lt;&gt;0,VLOOKUP($A49,DSLOP,IN_DTK!O$5,0),""),"")</f>
      </c>
      <c r="P49" s="47">
        <f>IF(ISNA(VLOOKUP($A49,DSLOP,IN_DTK!P$5,0))=FALSE,IF(P$8&lt;&gt;0,VLOOKUP($A49,DSLOP,IN_DTK!P$5,0),""),"")</f>
        <v>8</v>
      </c>
      <c r="Q49" s="47">
        <f>IF(ISNA(VLOOKUP($A49,DSLOP,IN_DTK!Q$5,0))=FALSE,IF(Q$8&lt;&gt;0,VLOOKUP($A49,DSLOP,IN_DTK!Q$5,0),""),"")</f>
        <v>8.6</v>
      </c>
      <c r="R49" s="52" t="str">
        <f>IF(ISNA(VLOOKUP($A49,DSLOP,IN_DTK!R$5,0))=FALSE,IF(R$8&lt;&gt;0,VLOOKUP($A49,DSLOP,IN_DTK!R$5,0),""),"")</f>
        <v>Tám Phẩy Sáu</v>
      </c>
      <c r="S49" s="47">
        <f>IF(ISNA(VLOOKUP($A49,DSLOP,IN_DTK!S$5,0))=FALSE,IF(A$9&lt;&gt;0,VLOOKUP($A49,DSLOP,IN_DTK!S$5,0),""),"")</f>
        <v>0</v>
      </c>
    </row>
    <row r="50" spans="1:19" ht="19.5" customHeight="1">
      <c r="A50" s="46">
        <v>42</v>
      </c>
      <c r="B50" s="47">
        <v>42</v>
      </c>
      <c r="C50" s="47">
        <f>IF(ISNA(VLOOKUP($A50,DSLOP,IN_DTK!C$5,0))=FALSE,VLOOKUP($A50,DSLOP,IN_DTK!C$5,0),"")</f>
        <v>1930211228</v>
      </c>
      <c r="D50" s="48" t="str">
        <f>IF(ISNA(VLOOKUP($A50,DSLOP,IN_DTK!D$5,0))=FALSE,VLOOKUP($A50,DSLOP,IN_DTK!D$5,0),"")</f>
        <v>Bùi Thị Kim</v>
      </c>
      <c r="E50" s="49" t="str">
        <f>IF(ISNA(VLOOKUP($A50,DSLOP,IN_DTK!E$5,0))=FALSE,VLOOKUP($A50,DSLOP,IN_DTK!E$5,0),"")</f>
        <v>Oanh</v>
      </c>
      <c r="F50" s="50" t="str">
        <f>IF(ISNA(VLOOKUP($A50,DSLOP,IN_DTK!F$5,0))=FALSE,VLOOKUP($A50,DSLOP,IN_DTK!F$5,0),"")</f>
        <v>15/06/1991</v>
      </c>
      <c r="G50" s="51" t="str">
        <f>IF(ISNA(VLOOKUP($A50,DSLOP,IN_DTK!G$5,0))=FALSE,VLOOKUP($A50,DSLOP,IN_DTK!G$5,0),"")</f>
        <v>K9MBA</v>
      </c>
      <c r="H50" s="47">
        <f>IF(ISNA(VLOOKUP($A50,DSLOP,IN_DTK!H$5,0))=FALSE,IF(H$8&lt;&gt;0,VLOOKUP($A50,DSLOP,IN_DTK!H$5,0),""),"")</f>
        <v>9</v>
      </c>
      <c r="I50" s="47">
        <f>IF(ISNA(VLOOKUP($A50,DSLOP,IN_DTK!I$5,0))=FALSE,IF(I$8&lt;&gt;0,VLOOKUP($A50,DSLOP,IN_DTK!I$5,0),""),"")</f>
      </c>
      <c r="J50" s="47">
        <f>IF(ISNA(VLOOKUP($A50,DSLOP,IN_DTK!J$5,0))=FALSE,IF(J$8&lt;&gt;0,VLOOKUP($A50,DSLOP,IN_DTK!J$5,0),""),"")</f>
      </c>
      <c r="K50" s="47">
        <f>IF(ISNA(VLOOKUP($A50,DSLOP,IN_DTK!K$5,0))=FALSE,IF(K$8&lt;&gt;0,VLOOKUP($A50,DSLOP,IN_DTK!K$5,0),""),"")</f>
      </c>
      <c r="L50" s="47">
        <f>IF(ISNA(VLOOKUP($A50,DSLOP,IN_DTK!L$5,0))=FALSE,IF(L$8&lt;&gt;0,VLOOKUP($A50,DSLOP,IN_DTK!L$5,0),""),"")</f>
      </c>
      <c r="M50" s="47">
        <f>IF(ISNA(VLOOKUP($A50,DSLOP,IN_DTK!M$5,0))=FALSE,IF(M$8&lt;&gt;0,VLOOKUP($A50,DSLOP,IN_DTK!M$5,0),""),"")</f>
        <v>9.5</v>
      </c>
      <c r="N50" s="47">
        <f>IF(ISNA(VLOOKUP($A50,DSLOP,IN_DTK!N$5,0))=FALSE,IF(N$8&lt;&gt;0,VLOOKUP($A50,DSLOP,IN_DTK!N$5,0),""),"")</f>
      </c>
      <c r="O50" s="47">
        <f>IF(ISNA(VLOOKUP($A50,DSLOP,IN_DTK!O$5,0))=FALSE,IF(O$8&lt;&gt;0,VLOOKUP($A50,DSLOP,IN_DTK!O$5,0),""),"")</f>
      </c>
      <c r="P50" s="47">
        <f>IF(ISNA(VLOOKUP($A50,DSLOP,IN_DTK!P$5,0))=FALSE,IF(P$8&lt;&gt;0,VLOOKUP($A50,DSLOP,IN_DTK!P$5,0),""),"")</f>
        <v>8.5</v>
      </c>
      <c r="Q50" s="47">
        <f>IF(ISNA(VLOOKUP($A50,DSLOP,IN_DTK!Q$5,0))=FALSE,IF(Q$8&lt;&gt;0,VLOOKUP($A50,DSLOP,IN_DTK!Q$5,0),""),"")</f>
        <v>8.9</v>
      </c>
      <c r="R50" s="52" t="str">
        <f>IF(ISNA(VLOOKUP($A50,DSLOP,IN_DTK!R$5,0))=FALSE,IF(R$8&lt;&gt;0,VLOOKUP($A50,DSLOP,IN_DTK!R$5,0),""),"")</f>
        <v>Tám Phẩy Chín</v>
      </c>
      <c r="S50" s="47">
        <f>IF(ISNA(VLOOKUP($A50,DSLOP,IN_DTK!S$5,0))=FALSE,IF(A$9&lt;&gt;0,VLOOKUP($A50,DSLOP,IN_DTK!S$5,0),""),"")</f>
        <v>0</v>
      </c>
    </row>
    <row r="51" spans="1:19" ht="19.5" customHeight="1">
      <c r="A51" s="46">
        <v>43</v>
      </c>
      <c r="B51" s="47">
        <v>43</v>
      </c>
      <c r="C51" s="47">
        <f>IF(ISNA(VLOOKUP($A51,DSLOP,IN_DTK!C$5,0))=FALSE,VLOOKUP($A51,DSLOP,IN_DTK!C$5,0),"")</f>
        <v>1931211229</v>
      </c>
      <c r="D51" s="48" t="str">
        <f>IF(ISNA(VLOOKUP($A51,DSLOP,IN_DTK!D$5,0))=FALSE,VLOOKUP($A51,DSLOP,IN_DTK!D$5,0),"")</f>
        <v>Lê Tất</v>
      </c>
      <c r="E51" s="49" t="str">
        <f>IF(ISNA(VLOOKUP($A51,DSLOP,IN_DTK!E$5,0))=FALSE,VLOOKUP($A51,DSLOP,IN_DTK!E$5,0),"")</f>
        <v>Phong</v>
      </c>
      <c r="F51" s="50" t="str">
        <f>IF(ISNA(VLOOKUP($A51,DSLOP,IN_DTK!F$5,0))=FALSE,VLOOKUP($A51,DSLOP,IN_DTK!F$5,0),"")</f>
        <v>28/01/1989</v>
      </c>
      <c r="G51" s="51" t="str">
        <f>IF(ISNA(VLOOKUP($A51,DSLOP,IN_DTK!G$5,0))=FALSE,VLOOKUP($A51,DSLOP,IN_DTK!G$5,0),"")</f>
        <v>K9MBA</v>
      </c>
      <c r="H51" s="47">
        <f>IF(ISNA(VLOOKUP($A51,DSLOP,IN_DTK!H$5,0))=FALSE,IF(H$8&lt;&gt;0,VLOOKUP($A51,DSLOP,IN_DTK!H$5,0),""),"")</f>
        <v>8</v>
      </c>
      <c r="I51" s="47">
        <f>IF(ISNA(VLOOKUP($A51,DSLOP,IN_DTK!I$5,0))=FALSE,IF(I$8&lt;&gt;0,VLOOKUP($A51,DSLOP,IN_DTK!I$5,0),""),"")</f>
      </c>
      <c r="J51" s="47">
        <f>IF(ISNA(VLOOKUP($A51,DSLOP,IN_DTK!J$5,0))=FALSE,IF(J$8&lt;&gt;0,VLOOKUP($A51,DSLOP,IN_DTK!J$5,0),""),"")</f>
      </c>
      <c r="K51" s="47">
        <f>IF(ISNA(VLOOKUP($A51,DSLOP,IN_DTK!K$5,0))=FALSE,IF(K$8&lt;&gt;0,VLOOKUP($A51,DSLOP,IN_DTK!K$5,0),""),"")</f>
      </c>
      <c r="L51" s="47">
        <f>IF(ISNA(VLOOKUP($A51,DSLOP,IN_DTK!L$5,0))=FALSE,IF(L$8&lt;&gt;0,VLOOKUP($A51,DSLOP,IN_DTK!L$5,0),""),"")</f>
      </c>
      <c r="M51" s="47">
        <f>IF(ISNA(VLOOKUP($A51,DSLOP,IN_DTK!M$5,0))=FALSE,IF(M$8&lt;&gt;0,VLOOKUP($A51,DSLOP,IN_DTK!M$5,0),""),"")</f>
        <v>9</v>
      </c>
      <c r="N51" s="47">
        <f>IF(ISNA(VLOOKUP($A51,DSLOP,IN_DTK!N$5,0))=FALSE,IF(N$8&lt;&gt;0,VLOOKUP($A51,DSLOP,IN_DTK!N$5,0),""),"")</f>
      </c>
      <c r="O51" s="47">
        <f>IF(ISNA(VLOOKUP($A51,DSLOP,IN_DTK!O$5,0))=FALSE,IF(O$8&lt;&gt;0,VLOOKUP($A51,DSLOP,IN_DTK!O$5,0),""),"")</f>
      </c>
      <c r="P51" s="47">
        <f>IF(ISNA(VLOOKUP($A51,DSLOP,IN_DTK!P$5,0))=FALSE,IF(P$8&lt;&gt;0,VLOOKUP($A51,DSLOP,IN_DTK!P$5,0),""),"")</f>
        <v>8</v>
      </c>
      <c r="Q51" s="47">
        <f>IF(ISNA(VLOOKUP($A51,DSLOP,IN_DTK!Q$5,0))=FALSE,IF(Q$8&lt;&gt;0,VLOOKUP($A51,DSLOP,IN_DTK!Q$5,0),""),"")</f>
        <v>8.3</v>
      </c>
      <c r="R51" s="52" t="str">
        <f>IF(ISNA(VLOOKUP($A51,DSLOP,IN_DTK!R$5,0))=FALSE,IF(R$8&lt;&gt;0,VLOOKUP($A51,DSLOP,IN_DTK!R$5,0),""),"")</f>
        <v>Tám Phẩy Ba</v>
      </c>
      <c r="S51" s="47">
        <f>IF(ISNA(VLOOKUP($A51,DSLOP,IN_DTK!S$5,0))=FALSE,IF(A$9&lt;&gt;0,VLOOKUP($A51,DSLOP,IN_DTK!S$5,0),""),"")</f>
        <v>0</v>
      </c>
    </row>
    <row r="52" spans="1:19" ht="19.5" customHeight="1">
      <c r="A52" s="46">
        <v>44</v>
      </c>
      <c r="B52" s="47">
        <v>44</v>
      </c>
      <c r="C52" s="47">
        <f>IF(ISNA(VLOOKUP($A52,DSLOP,IN_DTK!C$5,0))=FALSE,VLOOKUP($A52,DSLOP,IN_DTK!C$5,0),"")</f>
        <v>1931211230</v>
      </c>
      <c r="D52" s="48" t="str">
        <f>IF(ISNA(VLOOKUP($A52,DSLOP,IN_DTK!D$5,0))=FALSE,VLOOKUP($A52,DSLOP,IN_DTK!D$5,0),"")</f>
        <v>Trần Ngọc</v>
      </c>
      <c r="E52" s="49" t="str">
        <f>IF(ISNA(VLOOKUP($A52,DSLOP,IN_DTK!E$5,0))=FALSE,VLOOKUP($A52,DSLOP,IN_DTK!E$5,0),"")</f>
        <v>Phúc</v>
      </c>
      <c r="F52" s="50" t="str">
        <f>IF(ISNA(VLOOKUP($A52,DSLOP,IN_DTK!F$5,0))=FALSE,VLOOKUP($A52,DSLOP,IN_DTK!F$5,0),"")</f>
        <v>15/04/1989</v>
      </c>
      <c r="G52" s="51" t="str">
        <f>IF(ISNA(VLOOKUP($A52,DSLOP,IN_DTK!G$5,0))=FALSE,VLOOKUP($A52,DSLOP,IN_DTK!G$5,0),"")</f>
        <v>K9MBA</v>
      </c>
      <c r="H52" s="47">
        <f>IF(ISNA(VLOOKUP($A52,DSLOP,IN_DTK!H$5,0))=FALSE,IF(H$8&lt;&gt;0,VLOOKUP($A52,DSLOP,IN_DTK!H$5,0),""),"")</f>
        <v>8.5</v>
      </c>
      <c r="I52" s="47">
        <f>IF(ISNA(VLOOKUP($A52,DSLOP,IN_DTK!I$5,0))=FALSE,IF(I$8&lt;&gt;0,VLOOKUP($A52,DSLOP,IN_DTK!I$5,0),""),"")</f>
      </c>
      <c r="J52" s="47">
        <f>IF(ISNA(VLOOKUP($A52,DSLOP,IN_DTK!J$5,0))=FALSE,IF(J$8&lt;&gt;0,VLOOKUP($A52,DSLOP,IN_DTK!J$5,0),""),"")</f>
      </c>
      <c r="K52" s="47">
        <f>IF(ISNA(VLOOKUP($A52,DSLOP,IN_DTK!K$5,0))=FALSE,IF(K$8&lt;&gt;0,VLOOKUP($A52,DSLOP,IN_DTK!K$5,0),""),"")</f>
      </c>
      <c r="L52" s="47">
        <f>IF(ISNA(VLOOKUP($A52,DSLOP,IN_DTK!L$5,0))=FALSE,IF(L$8&lt;&gt;0,VLOOKUP($A52,DSLOP,IN_DTK!L$5,0),""),"")</f>
      </c>
      <c r="M52" s="47">
        <f>IF(ISNA(VLOOKUP($A52,DSLOP,IN_DTK!M$5,0))=FALSE,IF(M$8&lt;&gt;0,VLOOKUP($A52,DSLOP,IN_DTK!M$5,0),""),"")</f>
        <v>8.5</v>
      </c>
      <c r="N52" s="47">
        <f>IF(ISNA(VLOOKUP($A52,DSLOP,IN_DTK!N$5,0))=FALSE,IF(N$8&lt;&gt;0,VLOOKUP($A52,DSLOP,IN_DTK!N$5,0),""),"")</f>
      </c>
      <c r="O52" s="47">
        <f>IF(ISNA(VLOOKUP($A52,DSLOP,IN_DTK!O$5,0))=FALSE,IF(O$8&lt;&gt;0,VLOOKUP($A52,DSLOP,IN_DTK!O$5,0),""),"")</f>
      </c>
      <c r="P52" s="47">
        <f>IF(ISNA(VLOOKUP($A52,DSLOP,IN_DTK!P$5,0))=FALSE,IF(P$8&lt;&gt;0,VLOOKUP($A52,DSLOP,IN_DTK!P$5,0),""),"")</f>
        <v>8.5</v>
      </c>
      <c r="Q52" s="47">
        <f>IF(ISNA(VLOOKUP($A52,DSLOP,IN_DTK!Q$5,0))=FALSE,IF(Q$8&lt;&gt;0,VLOOKUP($A52,DSLOP,IN_DTK!Q$5,0),""),"")</f>
        <v>8.5</v>
      </c>
      <c r="R52" s="52" t="str">
        <f>IF(ISNA(VLOOKUP($A52,DSLOP,IN_DTK!R$5,0))=FALSE,IF(R$8&lt;&gt;0,VLOOKUP($A52,DSLOP,IN_DTK!R$5,0),""),"")</f>
        <v>Tám Phẩy Năm</v>
      </c>
      <c r="S52" s="47">
        <f>IF(ISNA(VLOOKUP($A52,DSLOP,IN_DTK!S$5,0))=FALSE,IF(A$9&lt;&gt;0,VLOOKUP($A52,DSLOP,IN_DTK!S$5,0),""),"")</f>
        <v>0</v>
      </c>
    </row>
    <row r="53" spans="1:19" ht="19.5" customHeight="1">
      <c r="A53" s="46">
        <v>45</v>
      </c>
      <c r="B53" s="47">
        <v>45</v>
      </c>
      <c r="C53" s="47">
        <f>IF(ISNA(VLOOKUP($A53,DSLOP,IN_DTK!C$5,0))=FALSE,VLOOKUP($A53,DSLOP,IN_DTK!C$5,0),"")</f>
        <v>1931211231</v>
      </c>
      <c r="D53" s="48" t="str">
        <f>IF(ISNA(VLOOKUP($A53,DSLOP,IN_DTK!D$5,0))=FALSE,VLOOKUP($A53,DSLOP,IN_DTK!D$5,0),"")</f>
        <v>Huỳnh Đăng</v>
      </c>
      <c r="E53" s="49" t="str">
        <f>IF(ISNA(VLOOKUP($A53,DSLOP,IN_DTK!E$5,0))=FALSE,VLOOKUP($A53,DSLOP,IN_DTK!E$5,0),"")</f>
        <v>Phương</v>
      </c>
      <c r="F53" s="50" t="str">
        <f>IF(ISNA(VLOOKUP($A53,DSLOP,IN_DTK!F$5,0))=FALSE,VLOOKUP($A53,DSLOP,IN_DTK!F$5,0),"")</f>
        <v>01/06/1987</v>
      </c>
      <c r="G53" s="51" t="str">
        <f>IF(ISNA(VLOOKUP($A53,DSLOP,IN_DTK!G$5,0))=FALSE,VLOOKUP($A53,DSLOP,IN_DTK!G$5,0),"")</f>
        <v>K9MBA</v>
      </c>
      <c r="H53" s="47">
        <f>IF(ISNA(VLOOKUP($A53,DSLOP,IN_DTK!H$5,0))=FALSE,IF(H$8&lt;&gt;0,VLOOKUP($A53,DSLOP,IN_DTK!H$5,0),""),"")</f>
        <v>9</v>
      </c>
      <c r="I53" s="47">
        <f>IF(ISNA(VLOOKUP($A53,DSLOP,IN_DTK!I$5,0))=FALSE,IF(I$8&lt;&gt;0,VLOOKUP($A53,DSLOP,IN_DTK!I$5,0),""),"")</f>
      </c>
      <c r="J53" s="47">
        <f>IF(ISNA(VLOOKUP($A53,DSLOP,IN_DTK!J$5,0))=FALSE,IF(J$8&lt;&gt;0,VLOOKUP($A53,DSLOP,IN_DTK!J$5,0),""),"")</f>
      </c>
      <c r="K53" s="47">
        <f>IF(ISNA(VLOOKUP($A53,DSLOP,IN_DTK!K$5,0))=FALSE,IF(K$8&lt;&gt;0,VLOOKUP($A53,DSLOP,IN_DTK!K$5,0),""),"")</f>
      </c>
      <c r="L53" s="47">
        <f>IF(ISNA(VLOOKUP($A53,DSLOP,IN_DTK!L$5,0))=FALSE,IF(L$8&lt;&gt;0,VLOOKUP($A53,DSLOP,IN_DTK!L$5,0),""),"")</f>
      </c>
      <c r="M53" s="47">
        <f>IF(ISNA(VLOOKUP($A53,DSLOP,IN_DTK!M$5,0))=FALSE,IF(M$8&lt;&gt;0,VLOOKUP($A53,DSLOP,IN_DTK!M$5,0),""),"")</f>
        <v>8.5</v>
      </c>
      <c r="N53" s="47">
        <f>IF(ISNA(VLOOKUP($A53,DSLOP,IN_DTK!N$5,0))=FALSE,IF(N$8&lt;&gt;0,VLOOKUP($A53,DSLOP,IN_DTK!N$5,0),""),"")</f>
      </c>
      <c r="O53" s="47">
        <f>IF(ISNA(VLOOKUP($A53,DSLOP,IN_DTK!O$5,0))=FALSE,IF(O$8&lt;&gt;0,VLOOKUP($A53,DSLOP,IN_DTK!O$5,0),""),"")</f>
      </c>
      <c r="P53" s="47">
        <f>IF(ISNA(VLOOKUP($A53,DSLOP,IN_DTK!P$5,0))=FALSE,IF(P$8&lt;&gt;0,VLOOKUP($A53,DSLOP,IN_DTK!P$5,0),""),"")</f>
        <v>8.5</v>
      </c>
      <c r="Q53" s="47">
        <f>IF(ISNA(VLOOKUP($A53,DSLOP,IN_DTK!Q$5,0))=FALSE,IF(Q$8&lt;&gt;0,VLOOKUP($A53,DSLOP,IN_DTK!Q$5,0),""),"")</f>
        <v>8.6</v>
      </c>
      <c r="R53" s="52" t="str">
        <f>IF(ISNA(VLOOKUP($A53,DSLOP,IN_DTK!R$5,0))=FALSE,IF(R$8&lt;&gt;0,VLOOKUP($A53,DSLOP,IN_DTK!R$5,0),""),"")</f>
        <v>Tám Phẩy Sáu</v>
      </c>
      <c r="S53" s="47">
        <f>IF(ISNA(VLOOKUP($A53,DSLOP,IN_DTK!S$5,0))=FALSE,IF(A$9&lt;&gt;0,VLOOKUP($A53,DSLOP,IN_DTK!S$5,0),""),"")</f>
        <v>0</v>
      </c>
    </row>
    <row r="54" spans="1:19" ht="19.5" customHeight="1">
      <c r="A54" s="46">
        <v>46</v>
      </c>
      <c r="B54" s="47">
        <v>46</v>
      </c>
      <c r="C54" s="47">
        <f>IF(ISNA(VLOOKUP($A54,DSLOP,IN_DTK!C$5,0))=FALSE,VLOOKUP($A54,DSLOP,IN_DTK!C$5,0),"")</f>
        <v>1931211232</v>
      </c>
      <c r="D54" s="48" t="str">
        <f>IF(ISNA(VLOOKUP($A54,DSLOP,IN_DTK!D$5,0))=FALSE,VLOOKUP($A54,DSLOP,IN_DTK!D$5,0),"")</f>
        <v>Trần Thanh</v>
      </c>
      <c r="E54" s="49" t="str">
        <f>IF(ISNA(VLOOKUP($A54,DSLOP,IN_DTK!E$5,0))=FALSE,VLOOKUP($A54,DSLOP,IN_DTK!E$5,0),"")</f>
        <v>Phương</v>
      </c>
      <c r="F54" s="50" t="str">
        <f>IF(ISNA(VLOOKUP($A54,DSLOP,IN_DTK!F$5,0))=FALSE,VLOOKUP($A54,DSLOP,IN_DTK!F$5,0),"")</f>
        <v>09/03/1987</v>
      </c>
      <c r="G54" s="51" t="str">
        <f>IF(ISNA(VLOOKUP($A54,DSLOP,IN_DTK!G$5,0))=FALSE,VLOOKUP($A54,DSLOP,IN_DTK!G$5,0),"")</f>
        <v>K9MBA</v>
      </c>
      <c r="H54" s="47">
        <f>IF(ISNA(VLOOKUP($A54,DSLOP,IN_DTK!H$5,0))=FALSE,IF(H$8&lt;&gt;0,VLOOKUP($A54,DSLOP,IN_DTK!H$5,0),""),"")</f>
        <v>8</v>
      </c>
      <c r="I54" s="47">
        <f>IF(ISNA(VLOOKUP($A54,DSLOP,IN_DTK!I$5,0))=FALSE,IF(I$8&lt;&gt;0,VLOOKUP($A54,DSLOP,IN_DTK!I$5,0),""),"")</f>
      </c>
      <c r="J54" s="47">
        <f>IF(ISNA(VLOOKUP($A54,DSLOP,IN_DTK!J$5,0))=FALSE,IF(J$8&lt;&gt;0,VLOOKUP($A54,DSLOP,IN_DTK!J$5,0),""),"")</f>
      </c>
      <c r="K54" s="47">
        <f>IF(ISNA(VLOOKUP($A54,DSLOP,IN_DTK!K$5,0))=FALSE,IF(K$8&lt;&gt;0,VLOOKUP($A54,DSLOP,IN_DTK!K$5,0),""),"")</f>
      </c>
      <c r="L54" s="47">
        <f>IF(ISNA(VLOOKUP($A54,DSLOP,IN_DTK!L$5,0))=FALSE,IF(L$8&lt;&gt;0,VLOOKUP($A54,DSLOP,IN_DTK!L$5,0),""),"")</f>
      </c>
      <c r="M54" s="47">
        <f>IF(ISNA(VLOOKUP($A54,DSLOP,IN_DTK!M$5,0))=FALSE,IF(M$8&lt;&gt;0,VLOOKUP($A54,DSLOP,IN_DTK!M$5,0),""),"")</f>
        <v>8.5</v>
      </c>
      <c r="N54" s="47">
        <f>IF(ISNA(VLOOKUP($A54,DSLOP,IN_DTK!N$5,0))=FALSE,IF(N$8&lt;&gt;0,VLOOKUP($A54,DSLOP,IN_DTK!N$5,0),""),"")</f>
      </c>
      <c r="O54" s="47">
        <f>IF(ISNA(VLOOKUP($A54,DSLOP,IN_DTK!O$5,0))=FALSE,IF(O$8&lt;&gt;0,VLOOKUP($A54,DSLOP,IN_DTK!O$5,0),""),"")</f>
      </c>
      <c r="P54" s="47">
        <f>IF(ISNA(VLOOKUP($A54,DSLOP,IN_DTK!P$5,0))=FALSE,IF(P$8&lt;&gt;0,VLOOKUP($A54,DSLOP,IN_DTK!P$5,0),""),"")</f>
        <v>8</v>
      </c>
      <c r="Q54" s="47">
        <f>IF(ISNA(VLOOKUP($A54,DSLOP,IN_DTK!Q$5,0))=FALSE,IF(Q$8&lt;&gt;0,VLOOKUP($A54,DSLOP,IN_DTK!Q$5,0),""),"")</f>
        <v>8.2</v>
      </c>
      <c r="R54" s="52" t="str">
        <f>IF(ISNA(VLOOKUP($A54,DSLOP,IN_DTK!R$5,0))=FALSE,IF(R$8&lt;&gt;0,VLOOKUP($A54,DSLOP,IN_DTK!R$5,0),""),"")</f>
        <v>Tám Phẩy Hai</v>
      </c>
      <c r="S54" s="47">
        <f>IF(ISNA(VLOOKUP($A54,DSLOP,IN_DTK!S$5,0))=FALSE,IF(A$9&lt;&gt;0,VLOOKUP($A54,DSLOP,IN_DTK!S$5,0),""),"")</f>
        <v>0</v>
      </c>
    </row>
    <row r="55" spans="1:19" ht="19.5" customHeight="1">
      <c r="A55" s="46">
        <v>47</v>
      </c>
      <c r="B55" s="47">
        <v>47</v>
      </c>
      <c r="C55" s="47">
        <f>IF(ISNA(VLOOKUP($A55,DSLOP,IN_DTK!C$5,0))=FALSE,VLOOKUP($A55,DSLOP,IN_DTK!C$5,0),"")</f>
        <v>1931211233</v>
      </c>
      <c r="D55" s="48" t="str">
        <f>IF(ISNA(VLOOKUP($A55,DSLOP,IN_DTK!D$5,0))=FALSE,VLOOKUP($A55,DSLOP,IN_DTK!D$5,0),"")</f>
        <v>Trần Văn</v>
      </c>
      <c r="E55" s="49" t="str">
        <f>IF(ISNA(VLOOKUP($A55,DSLOP,IN_DTK!E$5,0))=FALSE,VLOOKUP($A55,DSLOP,IN_DTK!E$5,0),"")</f>
        <v>Phương</v>
      </c>
      <c r="F55" s="50" t="str">
        <f>IF(ISNA(VLOOKUP($A55,DSLOP,IN_DTK!F$5,0))=FALSE,VLOOKUP($A55,DSLOP,IN_DTK!F$5,0),"")</f>
        <v>01/02/1981</v>
      </c>
      <c r="G55" s="51" t="str">
        <f>IF(ISNA(VLOOKUP($A55,DSLOP,IN_DTK!G$5,0))=FALSE,VLOOKUP($A55,DSLOP,IN_DTK!G$5,0),"")</f>
        <v>K9MBA</v>
      </c>
      <c r="H55" s="47">
        <f>IF(ISNA(VLOOKUP($A55,DSLOP,IN_DTK!H$5,0))=FALSE,IF(H$8&lt;&gt;0,VLOOKUP($A55,DSLOP,IN_DTK!H$5,0),""),"")</f>
        <v>8</v>
      </c>
      <c r="I55" s="47">
        <f>IF(ISNA(VLOOKUP($A55,DSLOP,IN_DTK!I$5,0))=FALSE,IF(I$8&lt;&gt;0,VLOOKUP($A55,DSLOP,IN_DTK!I$5,0),""),"")</f>
      </c>
      <c r="J55" s="47">
        <f>IF(ISNA(VLOOKUP($A55,DSLOP,IN_DTK!J$5,0))=FALSE,IF(J$8&lt;&gt;0,VLOOKUP($A55,DSLOP,IN_DTK!J$5,0),""),"")</f>
      </c>
      <c r="K55" s="47">
        <f>IF(ISNA(VLOOKUP($A55,DSLOP,IN_DTK!K$5,0))=FALSE,IF(K$8&lt;&gt;0,VLOOKUP($A55,DSLOP,IN_DTK!K$5,0),""),"")</f>
      </c>
      <c r="L55" s="47">
        <f>IF(ISNA(VLOOKUP($A55,DSLOP,IN_DTK!L$5,0))=FALSE,IF(L$8&lt;&gt;0,VLOOKUP($A55,DSLOP,IN_DTK!L$5,0),""),"")</f>
      </c>
      <c r="M55" s="47">
        <f>IF(ISNA(VLOOKUP($A55,DSLOP,IN_DTK!M$5,0))=FALSE,IF(M$8&lt;&gt;0,VLOOKUP($A55,DSLOP,IN_DTK!M$5,0),""),"")</f>
        <v>9</v>
      </c>
      <c r="N55" s="47">
        <f>IF(ISNA(VLOOKUP($A55,DSLOP,IN_DTK!N$5,0))=FALSE,IF(N$8&lt;&gt;0,VLOOKUP($A55,DSLOP,IN_DTK!N$5,0),""),"")</f>
      </c>
      <c r="O55" s="47">
        <f>IF(ISNA(VLOOKUP($A55,DSLOP,IN_DTK!O$5,0))=FALSE,IF(O$8&lt;&gt;0,VLOOKUP($A55,DSLOP,IN_DTK!O$5,0),""),"")</f>
      </c>
      <c r="P55" s="47">
        <f>IF(ISNA(VLOOKUP($A55,DSLOP,IN_DTK!P$5,0))=FALSE,IF(P$8&lt;&gt;0,VLOOKUP($A55,DSLOP,IN_DTK!P$5,0),""),"")</f>
        <v>8</v>
      </c>
      <c r="Q55" s="47">
        <f>IF(ISNA(VLOOKUP($A55,DSLOP,IN_DTK!Q$5,0))=FALSE,IF(Q$8&lt;&gt;0,VLOOKUP($A55,DSLOP,IN_DTK!Q$5,0),""),"")</f>
        <v>8.3</v>
      </c>
      <c r="R55" s="52" t="str">
        <f>IF(ISNA(VLOOKUP($A55,DSLOP,IN_DTK!R$5,0))=FALSE,IF(R$8&lt;&gt;0,VLOOKUP($A55,DSLOP,IN_DTK!R$5,0),""),"")</f>
        <v>Tám Phẩy Ba</v>
      </c>
      <c r="S55" s="47">
        <f>IF(ISNA(VLOOKUP($A55,DSLOP,IN_DTK!S$5,0))=FALSE,IF(A$9&lt;&gt;0,VLOOKUP($A55,DSLOP,IN_DTK!S$5,0),""),"")</f>
        <v>0</v>
      </c>
    </row>
    <row r="56" spans="1:19" ht="19.5" customHeight="1">
      <c r="A56" s="46">
        <v>48</v>
      </c>
      <c r="B56" s="47">
        <v>48</v>
      </c>
      <c r="C56" s="47">
        <f>IF(ISNA(VLOOKUP($A56,DSLOP,IN_DTK!C$5,0))=FALSE,VLOOKUP($A56,DSLOP,IN_DTK!C$5,0),"")</f>
        <v>1931211234</v>
      </c>
      <c r="D56" s="48" t="str">
        <f>IF(ISNA(VLOOKUP($A56,DSLOP,IN_DTK!D$5,0))=FALSE,VLOOKUP($A56,DSLOP,IN_DTK!D$5,0),"")</f>
        <v>Nguyễn Tấn Hồng</v>
      </c>
      <c r="E56" s="49" t="str">
        <f>IF(ISNA(VLOOKUP($A56,DSLOP,IN_DTK!E$5,0))=FALSE,VLOOKUP($A56,DSLOP,IN_DTK!E$5,0),"")</f>
        <v>Quân</v>
      </c>
      <c r="F56" s="50" t="str">
        <f>IF(ISNA(VLOOKUP($A56,DSLOP,IN_DTK!F$5,0))=FALSE,VLOOKUP($A56,DSLOP,IN_DTK!F$5,0),"")</f>
        <v>21/07/1987</v>
      </c>
      <c r="G56" s="51" t="str">
        <f>IF(ISNA(VLOOKUP($A56,DSLOP,IN_DTK!G$5,0))=FALSE,VLOOKUP($A56,DSLOP,IN_DTK!G$5,0),"")</f>
        <v>K9MBA</v>
      </c>
      <c r="H56" s="47">
        <f>IF(ISNA(VLOOKUP($A56,DSLOP,IN_DTK!H$5,0))=FALSE,IF(H$8&lt;&gt;0,VLOOKUP($A56,DSLOP,IN_DTK!H$5,0),""),"")</f>
        <v>8</v>
      </c>
      <c r="I56" s="47">
        <f>IF(ISNA(VLOOKUP($A56,DSLOP,IN_DTK!I$5,0))=FALSE,IF(I$8&lt;&gt;0,VLOOKUP($A56,DSLOP,IN_DTK!I$5,0),""),"")</f>
      </c>
      <c r="J56" s="47">
        <f>IF(ISNA(VLOOKUP($A56,DSLOP,IN_DTK!J$5,0))=FALSE,IF(J$8&lt;&gt;0,VLOOKUP($A56,DSLOP,IN_DTK!J$5,0),""),"")</f>
      </c>
      <c r="K56" s="47">
        <f>IF(ISNA(VLOOKUP($A56,DSLOP,IN_DTK!K$5,0))=FALSE,IF(K$8&lt;&gt;0,VLOOKUP($A56,DSLOP,IN_DTK!K$5,0),""),"")</f>
      </c>
      <c r="L56" s="47">
        <f>IF(ISNA(VLOOKUP($A56,DSLOP,IN_DTK!L$5,0))=FALSE,IF(L$8&lt;&gt;0,VLOOKUP($A56,DSLOP,IN_DTK!L$5,0),""),"")</f>
      </c>
      <c r="M56" s="47">
        <f>IF(ISNA(VLOOKUP($A56,DSLOP,IN_DTK!M$5,0))=FALSE,IF(M$8&lt;&gt;0,VLOOKUP($A56,DSLOP,IN_DTK!M$5,0),""),"")</f>
        <v>8.5</v>
      </c>
      <c r="N56" s="47">
        <f>IF(ISNA(VLOOKUP($A56,DSLOP,IN_DTK!N$5,0))=FALSE,IF(N$8&lt;&gt;0,VLOOKUP($A56,DSLOP,IN_DTK!N$5,0),""),"")</f>
      </c>
      <c r="O56" s="47">
        <f>IF(ISNA(VLOOKUP($A56,DSLOP,IN_DTK!O$5,0))=FALSE,IF(O$8&lt;&gt;0,VLOOKUP($A56,DSLOP,IN_DTK!O$5,0),""),"")</f>
      </c>
      <c r="P56" s="47">
        <f>IF(ISNA(VLOOKUP($A56,DSLOP,IN_DTK!P$5,0))=FALSE,IF(P$8&lt;&gt;0,VLOOKUP($A56,DSLOP,IN_DTK!P$5,0),""),"")</f>
        <v>8</v>
      </c>
      <c r="Q56" s="47">
        <f>IF(ISNA(VLOOKUP($A56,DSLOP,IN_DTK!Q$5,0))=FALSE,IF(Q$8&lt;&gt;0,VLOOKUP($A56,DSLOP,IN_DTK!Q$5,0),""),"")</f>
        <v>8.2</v>
      </c>
      <c r="R56" s="52" t="str">
        <f>IF(ISNA(VLOOKUP($A56,DSLOP,IN_DTK!R$5,0))=FALSE,IF(R$8&lt;&gt;0,VLOOKUP($A56,DSLOP,IN_DTK!R$5,0),""),"")</f>
        <v>Tám Phẩy Hai</v>
      </c>
      <c r="S56" s="47">
        <f>IF(ISNA(VLOOKUP($A56,DSLOP,IN_DTK!S$5,0))=FALSE,IF(A$9&lt;&gt;0,VLOOKUP($A56,DSLOP,IN_DTK!S$5,0),""),"")</f>
        <v>0</v>
      </c>
    </row>
    <row r="57" spans="1:19" ht="19.5" customHeight="1">
      <c r="A57" s="46">
        <v>49</v>
      </c>
      <c r="B57" s="47">
        <v>49</v>
      </c>
      <c r="C57" s="47">
        <f>IF(ISNA(VLOOKUP($A57,DSLOP,IN_DTK!C$5,0))=FALSE,VLOOKUP($A57,DSLOP,IN_DTK!C$5,0),"")</f>
        <v>1931211236</v>
      </c>
      <c r="D57" s="48" t="str">
        <f>IF(ISNA(VLOOKUP($A57,DSLOP,IN_DTK!D$5,0))=FALSE,VLOOKUP($A57,DSLOP,IN_DTK!D$5,0),"")</f>
        <v>Nguyễn Dương</v>
      </c>
      <c r="E57" s="49" t="str">
        <f>IF(ISNA(VLOOKUP($A57,DSLOP,IN_DTK!E$5,0))=FALSE,VLOOKUP($A57,DSLOP,IN_DTK!E$5,0),"")</f>
        <v>Quang</v>
      </c>
      <c r="F57" s="50" t="str">
        <f>IF(ISNA(VLOOKUP($A57,DSLOP,IN_DTK!F$5,0))=FALSE,VLOOKUP($A57,DSLOP,IN_DTK!F$5,0),"")</f>
        <v>15/05/1983</v>
      </c>
      <c r="G57" s="51" t="str">
        <f>IF(ISNA(VLOOKUP($A57,DSLOP,IN_DTK!G$5,0))=FALSE,VLOOKUP($A57,DSLOP,IN_DTK!G$5,0),"")</f>
        <v>K9MBA</v>
      </c>
      <c r="H57" s="47">
        <f>IF(ISNA(VLOOKUP($A57,DSLOP,IN_DTK!H$5,0))=FALSE,IF(H$8&lt;&gt;0,VLOOKUP($A57,DSLOP,IN_DTK!H$5,0),""),"")</f>
        <v>8</v>
      </c>
      <c r="I57" s="47">
        <f>IF(ISNA(VLOOKUP($A57,DSLOP,IN_DTK!I$5,0))=FALSE,IF(I$8&lt;&gt;0,VLOOKUP($A57,DSLOP,IN_DTK!I$5,0),""),"")</f>
      </c>
      <c r="J57" s="47">
        <f>IF(ISNA(VLOOKUP($A57,DSLOP,IN_DTK!J$5,0))=FALSE,IF(J$8&lt;&gt;0,VLOOKUP($A57,DSLOP,IN_DTK!J$5,0),""),"")</f>
      </c>
      <c r="K57" s="47">
        <f>IF(ISNA(VLOOKUP($A57,DSLOP,IN_DTK!K$5,0))=FALSE,IF(K$8&lt;&gt;0,VLOOKUP($A57,DSLOP,IN_DTK!K$5,0),""),"")</f>
      </c>
      <c r="L57" s="47">
        <f>IF(ISNA(VLOOKUP($A57,DSLOP,IN_DTK!L$5,0))=FALSE,IF(L$8&lt;&gt;0,VLOOKUP($A57,DSLOP,IN_DTK!L$5,0),""),"")</f>
      </c>
      <c r="M57" s="47">
        <f>IF(ISNA(VLOOKUP($A57,DSLOP,IN_DTK!M$5,0))=FALSE,IF(M$8&lt;&gt;0,VLOOKUP($A57,DSLOP,IN_DTK!M$5,0),""),"")</f>
        <v>9</v>
      </c>
      <c r="N57" s="47">
        <f>IF(ISNA(VLOOKUP($A57,DSLOP,IN_DTK!N$5,0))=FALSE,IF(N$8&lt;&gt;0,VLOOKUP($A57,DSLOP,IN_DTK!N$5,0),""),"")</f>
      </c>
      <c r="O57" s="47">
        <f>IF(ISNA(VLOOKUP($A57,DSLOP,IN_DTK!O$5,0))=FALSE,IF(O$8&lt;&gt;0,VLOOKUP($A57,DSLOP,IN_DTK!O$5,0),""),"")</f>
      </c>
      <c r="P57" s="47">
        <f>IF(ISNA(VLOOKUP($A57,DSLOP,IN_DTK!P$5,0))=FALSE,IF(P$8&lt;&gt;0,VLOOKUP($A57,DSLOP,IN_DTK!P$5,0),""),"")</f>
        <v>8</v>
      </c>
      <c r="Q57" s="47">
        <f>IF(ISNA(VLOOKUP($A57,DSLOP,IN_DTK!Q$5,0))=FALSE,IF(Q$8&lt;&gt;0,VLOOKUP($A57,DSLOP,IN_DTK!Q$5,0),""),"")</f>
        <v>8.3</v>
      </c>
      <c r="R57" s="52" t="str">
        <f>IF(ISNA(VLOOKUP($A57,DSLOP,IN_DTK!R$5,0))=FALSE,IF(R$8&lt;&gt;0,VLOOKUP($A57,DSLOP,IN_DTK!R$5,0),""),"")</f>
        <v>Tám Phẩy Ba</v>
      </c>
      <c r="S57" s="47">
        <f>IF(ISNA(VLOOKUP($A57,DSLOP,IN_DTK!S$5,0))=FALSE,IF(A$9&lt;&gt;0,VLOOKUP($A57,DSLOP,IN_DTK!S$5,0),""),"")</f>
        <v>0</v>
      </c>
    </row>
    <row r="58" spans="1:19" ht="19.5" customHeight="1">
      <c r="A58" s="46">
        <v>50</v>
      </c>
      <c r="B58" s="47">
        <v>50</v>
      </c>
      <c r="C58" s="47">
        <f>IF(ISNA(VLOOKUP($A58,DSLOP,IN_DTK!C$5,0))=FALSE,VLOOKUP($A58,DSLOP,IN_DTK!C$5,0),"")</f>
        <v>1931211237</v>
      </c>
      <c r="D58" s="48" t="str">
        <f>IF(ISNA(VLOOKUP($A58,DSLOP,IN_DTK!D$5,0))=FALSE,VLOOKUP($A58,DSLOP,IN_DTK!D$5,0),"")</f>
        <v>Dương Lê Bảo</v>
      </c>
      <c r="E58" s="49" t="str">
        <f>IF(ISNA(VLOOKUP($A58,DSLOP,IN_DTK!E$5,0))=FALSE,VLOOKUP($A58,DSLOP,IN_DTK!E$5,0),"")</f>
        <v>Quốc</v>
      </c>
      <c r="F58" s="50" t="str">
        <f>IF(ISNA(VLOOKUP($A58,DSLOP,IN_DTK!F$5,0))=FALSE,VLOOKUP($A58,DSLOP,IN_DTK!F$5,0),"")</f>
        <v>08/09/1972</v>
      </c>
      <c r="G58" s="51" t="str">
        <f>IF(ISNA(VLOOKUP($A58,DSLOP,IN_DTK!G$5,0))=FALSE,VLOOKUP($A58,DSLOP,IN_DTK!G$5,0),"")</f>
        <v>K9MBA</v>
      </c>
      <c r="H58" s="47">
        <f>IF(ISNA(VLOOKUP($A58,DSLOP,IN_DTK!H$5,0))=FALSE,IF(H$8&lt;&gt;0,VLOOKUP($A58,DSLOP,IN_DTK!H$5,0),""),"")</f>
        <v>9</v>
      </c>
      <c r="I58" s="47">
        <f>IF(ISNA(VLOOKUP($A58,DSLOP,IN_DTK!I$5,0))=FALSE,IF(I$8&lt;&gt;0,VLOOKUP($A58,DSLOP,IN_DTK!I$5,0),""),"")</f>
      </c>
      <c r="J58" s="47">
        <f>IF(ISNA(VLOOKUP($A58,DSLOP,IN_DTK!J$5,0))=FALSE,IF(J$8&lt;&gt;0,VLOOKUP($A58,DSLOP,IN_DTK!J$5,0),""),"")</f>
      </c>
      <c r="K58" s="47">
        <f>IF(ISNA(VLOOKUP($A58,DSLOP,IN_DTK!K$5,0))=FALSE,IF(K$8&lt;&gt;0,VLOOKUP($A58,DSLOP,IN_DTK!K$5,0),""),"")</f>
      </c>
      <c r="L58" s="47">
        <f>IF(ISNA(VLOOKUP($A58,DSLOP,IN_DTK!L$5,0))=FALSE,IF(L$8&lt;&gt;0,VLOOKUP($A58,DSLOP,IN_DTK!L$5,0),""),"")</f>
      </c>
      <c r="M58" s="47">
        <f>IF(ISNA(VLOOKUP($A58,DSLOP,IN_DTK!M$5,0))=FALSE,IF(M$8&lt;&gt;0,VLOOKUP($A58,DSLOP,IN_DTK!M$5,0),""),"")</f>
        <v>9</v>
      </c>
      <c r="N58" s="47">
        <f>IF(ISNA(VLOOKUP($A58,DSLOP,IN_DTK!N$5,0))=FALSE,IF(N$8&lt;&gt;0,VLOOKUP($A58,DSLOP,IN_DTK!N$5,0),""),"")</f>
      </c>
      <c r="O58" s="47">
        <f>IF(ISNA(VLOOKUP($A58,DSLOP,IN_DTK!O$5,0))=FALSE,IF(O$8&lt;&gt;0,VLOOKUP($A58,DSLOP,IN_DTK!O$5,0),""),"")</f>
      </c>
      <c r="P58" s="47">
        <f>IF(ISNA(VLOOKUP($A58,DSLOP,IN_DTK!P$5,0))=FALSE,IF(P$8&lt;&gt;0,VLOOKUP($A58,DSLOP,IN_DTK!P$5,0),""),"")</f>
        <v>8</v>
      </c>
      <c r="Q58" s="47">
        <f>IF(ISNA(VLOOKUP($A58,DSLOP,IN_DTK!Q$5,0))=FALSE,IF(Q$8&lt;&gt;0,VLOOKUP($A58,DSLOP,IN_DTK!Q$5,0),""),"")</f>
        <v>8.4</v>
      </c>
      <c r="R58" s="52" t="str">
        <f>IF(ISNA(VLOOKUP($A58,DSLOP,IN_DTK!R$5,0))=FALSE,IF(R$8&lt;&gt;0,VLOOKUP($A58,DSLOP,IN_DTK!R$5,0),""),"")</f>
        <v>Tám Phẩy Bốn</v>
      </c>
      <c r="S58" s="47">
        <f>IF(ISNA(VLOOKUP($A58,DSLOP,IN_DTK!S$5,0))=FALSE,IF(A$9&lt;&gt;0,VLOOKUP($A58,DSLOP,IN_DTK!S$5,0),""),"")</f>
        <v>0</v>
      </c>
    </row>
    <row r="59" spans="1:19" ht="19.5" customHeight="1">
      <c r="A59" s="46">
        <v>51</v>
      </c>
      <c r="B59" s="47">
        <v>51</v>
      </c>
      <c r="C59" s="47" t="str">
        <f>IF(ISNA(VLOOKUP($A59,DSLOP,IN_DTK!C$5,0))=FALSE,VLOOKUP($A59,DSLOP,IN_DTK!C$5,0),"")</f>
        <v>K6MBA067</v>
      </c>
      <c r="D59" s="48" t="str">
        <f>IF(ISNA(VLOOKUP($A59,DSLOP,IN_DTK!D$5,0))=FALSE,VLOOKUP($A59,DSLOP,IN_DTK!D$5,0),"")</f>
        <v>Mai Thanh</v>
      </c>
      <c r="E59" s="49" t="str">
        <f>IF(ISNA(VLOOKUP($A59,DSLOP,IN_DTK!E$5,0))=FALSE,VLOOKUP($A59,DSLOP,IN_DTK!E$5,0),"")</f>
        <v>Sang</v>
      </c>
      <c r="F59" s="50" t="str">
        <f>IF(ISNA(VLOOKUP($A59,DSLOP,IN_DTK!F$5,0))=FALSE,VLOOKUP($A59,DSLOP,IN_DTK!F$5,0),"")</f>
        <v>20/10/1987</v>
      </c>
      <c r="G59" s="51" t="str">
        <f>IF(ISNA(VLOOKUP($A59,DSLOP,IN_DTK!G$5,0))=FALSE,VLOOKUP($A59,DSLOP,IN_DTK!G$5,0),"")</f>
        <v>K9MBA</v>
      </c>
      <c r="H59" s="47">
        <f>IF(ISNA(VLOOKUP($A59,DSLOP,IN_DTK!H$5,0))=FALSE,IF(H$8&lt;&gt;0,VLOOKUP($A59,DSLOP,IN_DTK!H$5,0),""),"")</f>
        <v>8</v>
      </c>
      <c r="I59" s="47">
        <f>IF(ISNA(VLOOKUP($A59,DSLOP,IN_DTK!I$5,0))=FALSE,IF(I$8&lt;&gt;0,VLOOKUP($A59,DSLOP,IN_DTK!I$5,0),""),"")</f>
      </c>
      <c r="J59" s="47">
        <f>IF(ISNA(VLOOKUP($A59,DSLOP,IN_DTK!J$5,0))=FALSE,IF(J$8&lt;&gt;0,VLOOKUP($A59,DSLOP,IN_DTK!J$5,0),""),"")</f>
      </c>
      <c r="K59" s="47">
        <f>IF(ISNA(VLOOKUP($A59,DSLOP,IN_DTK!K$5,0))=FALSE,IF(K$8&lt;&gt;0,VLOOKUP($A59,DSLOP,IN_DTK!K$5,0),""),"")</f>
      </c>
      <c r="L59" s="47">
        <f>IF(ISNA(VLOOKUP($A59,DSLOP,IN_DTK!L$5,0))=FALSE,IF(L$8&lt;&gt;0,VLOOKUP($A59,DSLOP,IN_DTK!L$5,0),""),"")</f>
      </c>
      <c r="M59" s="47">
        <f>IF(ISNA(VLOOKUP($A59,DSLOP,IN_DTK!M$5,0))=FALSE,IF(M$8&lt;&gt;0,VLOOKUP($A59,DSLOP,IN_DTK!M$5,0),""),"")</f>
        <v>0</v>
      </c>
      <c r="N59" s="47">
        <f>IF(ISNA(VLOOKUP($A59,DSLOP,IN_DTK!N$5,0))=FALSE,IF(N$8&lt;&gt;0,VLOOKUP($A59,DSLOP,IN_DTK!N$5,0),""),"")</f>
      </c>
      <c r="O59" s="47">
        <f>IF(ISNA(VLOOKUP($A59,DSLOP,IN_DTK!O$5,0))=FALSE,IF(O$8&lt;&gt;0,VLOOKUP($A59,DSLOP,IN_DTK!O$5,0),""),"")</f>
      </c>
      <c r="P59" s="47" t="str">
        <f>IF(ISNA(VLOOKUP($A59,DSLOP,IN_DTK!P$5,0))=FALSE,IF(P$8&lt;&gt;0,VLOOKUP($A59,DSLOP,IN_DTK!P$5,0),""),"")</f>
        <v>P</v>
      </c>
      <c r="Q59" s="47">
        <f>IF(ISNA(VLOOKUP($A59,DSLOP,IN_DTK!Q$5,0))=FALSE,IF(Q$8&lt;&gt;0,VLOOKUP($A59,DSLOP,IN_DTK!Q$5,0),""),"")</f>
        <v>0</v>
      </c>
      <c r="R59" s="52" t="str">
        <f>IF(ISNA(VLOOKUP($A59,DSLOP,IN_DTK!R$5,0))=FALSE,IF(R$8&lt;&gt;0,VLOOKUP($A59,DSLOP,IN_DTK!R$5,0),""),"")</f>
        <v>Không</v>
      </c>
      <c r="S59" s="47" t="str">
        <f>IF(ISNA(VLOOKUP($A59,DSLOP,IN_DTK!S$5,0))=FALSE,IF(A$9&lt;&gt;0,VLOOKUP($A59,DSLOP,IN_DTK!S$5,0),""),"")</f>
        <v>Nợ HP</v>
      </c>
    </row>
    <row r="60" spans="1:19" ht="19.5" customHeight="1">
      <c r="A60" s="46">
        <v>52</v>
      </c>
      <c r="B60" s="47">
        <v>52</v>
      </c>
      <c r="C60" s="47">
        <f>IF(ISNA(VLOOKUP($A60,DSLOP,IN_DTK!C$5,0))=FALSE,VLOOKUP($A60,DSLOP,IN_DTK!C$5,0),"")</f>
        <v>1931211238</v>
      </c>
      <c r="D60" s="48" t="str">
        <f>IF(ISNA(VLOOKUP($A60,DSLOP,IN_DTK!D$5,0))=FALSE,VLOOKUP($A60,DSLOP,IN_DTK!D$5,0),"")</f>
        <v>Mai Quốc</v>
      </c>
      <c r="E60" s="49" t="str">
        <f>IF(ISNA(VLOOKUP($A60,DSLOP,IN_DTK!E$5,0))=FALSE,VLOOKUP($A60,DSLOP,IN_DTK!E$5,0),"")</f>
        <v>Thắng</v>
      </c>
      <c r="F60" s="50" t="str">
        <f>IF(ISNA(VLOOKUP($A60,DSLOP,IN_DTK!F$5,0))=FALSE,VLOOKUP($A60,DSLOP,IN_DTK!F$5,0),"")</f>
        <v>31/10/1983</v>
      </c>
      <c r="G60" s="51" t="str">
        <f>IF(ISNA(VLOOKUP($A60,DSLOP,IN_DTK!G$5,0))=FALSE,VLOOKUP($A60,DSLOP,IN_DTK!G$5,0),"")</f>
        <v>K9MBA</v>
      </c>
      <c r="H60" s="47">
        <f>IF(ISNA(VLOOKUP($A60,DSLOP,IN_DTK!H$5,0))=FALSE,IF(H$8&lt;&gt;0,VLOOKUP($A60,DSLOP,IN_DTK!H$5,0),""),"")</f>
        <v>8</v>
      </c>
      <c r="I60" s="47">
        <f>IF(ISNA(VLOOKUP($A60,DSLOP,IN_DTK!I$5,0))=FALSE,IF(I$8&lt;&gt;0,VLOOKUP($A60,DSLOP,IN_DTK!I$5,0),""),"")</f>
      </c>
      <c r="J60" s="47">
        <f>IF(ISNA(VLOOKUP($A60,DSLOP,IN_DTK!J$5,0))=FALSE,IF(J$8&lt;&gt;0,VLOOKUP($A60,DSLOP,IN_DTK!J$5,0),""),"")</f>
      </c>
      <c r="K60" s="47">
        <f>IF(ISNA(VLOOKUP($A60,DSLOP,IN_DTK!K$5,0))=FALSE,IF(K$8&lt;&gt;0,VLOOKUP($A60,DSLOP,IN_DTK!K$5,0),""),"")</f>
      </c>
      <c r="L60" s="47">
        <f>IF(ISNA(VLOOKUP($A60,DSLOP,IN_DTK!L$5,0))=FALSE,IF(L$8&lt;&gt;0,VLOOKUP($A60,DSLOP,IN_DTK!L$5,0),""),"")</f>
      </c>
      <c r="M60" s="47">
        <f>IF(ISNA(VLOOKUP($A60,DSLOP,IN_DTK!M$5,0))=FALSE,IF(M$8&lt;&gt;0,VLOOKUP($A60,DSLOP,IN_DTK!M$5,0),""),"")</f>
        <v>9</v>
      </c>
      <c r="N60" s="47">
        <f>IF(ISNA(VLOOKUP($A60,DSLOP,IN_DTK!N$5,0))=FALSE,IF(N$8&lt;&gt;0,VLOOKUP($A60,DSLOP,IN_DTK!N$5,0),""),"")</f>
      </c>
      <c r="O60" s="47">
        <f>IF(ISNA(VLOOKUP($A60,DSLOP,IN_DTK!O$5,0))=FALSE,IF(O$8&lt;&gt;0,VLOOKUP($A60,DSLOP,IN_DTK!O$5,0),""),"")</f>
      </c>
      <c r="P60" s="47">
        <f>IF(ISNA(VLOOKUP($A60,DSLOP,IN_DTK!P$5,0))=FALSE,IF(P$8&lt;&gt;0,VLOOKUP($A60,DSLOP,IN_DTK!P$5,0),""),"")</f>
        <v>8</v>
      </c>
      <c r="Q60" s="47">
        <f>IF(ISNA(VLOOKUP($A60,DSLOP,IN_DTK!Q$5,0))=FALSE,IF(Q$8&lt;&gt;0,VLOOKUP($A60,DSLOP,IN_DTK!Q$5,0),""),"")</f>
        <v>8.3</v>
      </c>
      <c r="R60" s="52" t="str">
        <f>IF(ISNA(VLOOKUP($A60,DSLOP,IN_DTK!R$5,0))=FALSE,IF(R$8&lt;&gt;0,VLOOKUP($A60,DSLOP,IN_DTK!R$5,0),""),"")</f>
        <v>Tám Phẩy Ba</v>
      </c>
      <c r="S60" s="47">
        <f>IF(ISNA(VLOOKUP($A60,DSLOP,IN_DTK!S$5,0))=FALSE,IF(A$9&lt;&gt;0,VLOOKUP($A60,DSLOP,IN_DTK!S$5,0),""),"")</f>
        <v>0</v>
      </c>
    </row>
    <row r="61" spans="1:19" ht="19.5" customHeight="1">
      <c r="A61" s="46">
        <v>53</v>
      </c>
      <c r="B61" s="47">
        <v>53</v>
      </c>
      <c r="C61" s="47">
        <f>IF(ISNA(VLOOKUP($A61,DSLOP,IN_DTK!C$5,0))=FALSE,VLOOKUP($A61,DSLOP,IN_DTK!C$5,0),"")</f>
        <v>1930211239</v>
      </c>
      <c r="D61" s="48" t="str">
        <f>IF(ISNA(VLOOKUP($A61,DSLOP,IN_DTK!D$5,0))=FALSE,VLOOKUP($A61,DSLOP,IN_DTK!D$5,0),"")</f>
        <v>Cao Thị Phương</v>
      </c>
      <c r="E61" s="49" t="str">
        <f>IF(ISNA(VLOOKUP($A61,DSLOP,IN_DTK!E$5,0))=FALSE,VLOOKUP($A61,DSLOP,IN_DTK!E$5,0),"")</f>
        <v>Thảo</v>
      </c>
      <c r="F61" s="50" t="str">
        <f>IF(ISNA(VLOOKUP($A61,DSLOP,IN_DTK!F$5,0))=FALSE,VLOOKUP($A61,DSLOP,IN_DTK!F$5,0),"")</f>
        <v>19/06/1982</v>
      </c>
      <c r="G61" s="51" t="str">
        <f>IF(ISNA(VLOOKUP($A61,DSLOP,IN_DTK!G$5,0))=FALSE,VLOOKUP($A61,DSLOP,IN_DTK!G$5,0),"")</f>
        <v>K9MBA</v>
      </c>
      <c r="H61" s="47">
        <f>IF(ISNA(VLOOKUP($A61,DSLOP,IN_DTK!H$5,0))=FALSE,IF(H$8&lt;&gt;0,VLOOKUP($A61,DSLOP,IN_DTK!H$5,0),""),"")</f>
        <v>9</v>
      </c>
      <c r="I61" s="47">
        <f>IF(ISNA(VLOOKUP($A61,DSLOP,IN_DTK!I$5,0))=FALSE,IF(I$8&lt;&gt;0,VLOOKUP($A61,DSLOP,IN_DTK!I$5,0),""),"")</f>
      </c>
      <c r="J61" s="47">
        <f>IF(ISNA(VLOOKUP($A61,DSLOP,IN_DTK!J$5,0))=FALSE,IF(J$8&lt;&gt;0,VLOOKUP($A61,DSLOP,IN_DTK!J$5,0),""),"")</f>
      </c>
      <c r="K61" s="47">
        <f>IF(ISNA(VLOOKUP($A61,DSLOP,IN_DTK!K$5,0))=FALSE,IF(K$8&lt;&gt;0,VLOOKUP($A61,DSLOP,IN_DTK!K$5,0),""),"")</f>
      </c>
      <c r="L61" s="47">
        <f>IF(ISNA(VLOOKUP($A61,DSLOP,IN_DTK!L$5,0))=FALSE,IF(L$8&lt;&gt;0,VLOOKUP($A61,DSLOP,IN_DTK!L$5,0),""),"")</f>
      </c>
      <c r="M61" s="47">
        <f>IF(ISNA(VLOOKUP($A61,DSLOP,IN_DTK!M$5,0))=FALSE,IF(M$8&lt;&gt;0,VLOOKUP($A61,DSLOP,IN_DTK!M$5,0),""),"")</f>
        <v>9.5</v>
      </c>
      <c r="N61" s="47">
        <f>IF(ISNA(VLOOKUP($A61,DSLOP,IN_DTK!N$5,0))=FALSE,IF(N$8&lt;&gt;0,VLOOKUP($A61,DSLOP,IN_DTK!N$5,0),""),"")</f>
      </c>
      <c r="O61" s="47">
        <f>IF(ISNA(VLOOKUP($A61,DSLOP,IN_DTK!O$5,0))=FALSE,IF(O$8&lt;&gt;0,VLOOKUP($A61,DSLOP,IN_DTK!O$5,0),""),"")</f>
      </c>
      <c r="P61" s="47">
        <f>IF(ISNA(VLOOKUP($A61,DSLOP,IN_DTK!P$5,0))=FALSE,IF(P$8&lt;&gt;0,VLOOKUP($A61,DSLOP,IN_DTK!P$5,0),""),"")</f>
        <v>9</v>
      </c>
      <c r="Q61" s="47">
        <f>IF(ISNA(VLOOKUP($A61,DSLOP,IN_DTK!Q$5,0))=FALSE,IF(Q$8&lt;&gt;0,VLOOKUP($A61,DSLOP,IN_DTK!Q$5,0),""),"")</f>
        <v>9.2</v>
      </c>
      <c r="R61" s="52" t="str">
        <f>IF(ISNA(VLOOKUP($A61,DSLOP,IN_DTK!R$5,0))=FALSE,IF(R$8&lt;&gt;0,VLOOKUP($A61,DSLOP,IN_DTK!R$5,0),""),"")</f>
        <v>Chín Phẩy Hai</v>
      </c>
      <c r="S61" s="47">
        <f>IF(ISNA(VLOOKUP($A61,DSLOP,IN_DTK!S$5,0))=FALSE,IF(A$9&lt;&gt;0,VLOOKUP($A61,DSLOP,IN_DTK!S$5,0),""),"")</f>
        <v>0</v>
      </c>
    </row>
    <row r="62" spans="1:19" ht="19.5" customHeight="1">
      <c r="A62" s="46">
        <v>54</v>
      </c>
      <c r="B62" s="47">
        <v>54</v>
      </c>
      <c r="C62" s="47">
        <f>IF(ISNA(VLOOKUP($A62,DSLOP,IN_DTK!C$5,0))=FALSE,VLOOKUP($A62,DSLOP,IN_DTK!C$5,0),"")</f>
        <v>1930211240</v>
      </c>
      <c r="D62" s="48" t="str">
        <f>IF(ISNA(VLOOKUP($A62,DSLOP,IN_DTK!D$5,0))=FALSE,VLOOKUP($A62,DSLOP,IN_DTK!D$5,0),"")</f>
        <v>Vũ Thị Thu</v>
      </c>
      <c r="E62" s="49" t="str">
        <f>IF(ISNA(VLOOKUP($A62,DSLOP,IN_DTK!E$5,0))=FALSE,VLOOKUP($A62,DSLOP,IN_DTK!E$5,0),"")</f>
        <v>Thảo</v>
      </c>
      <c r="F62" s="50" t="str">
        <f>IF(ISNA(VLOOKUP($A62,DSLOP,IN_DTK!F$5,0))=FALSE,VLOOKUP($A62,DSLOP,IN_DTK!F$5,0),"")</f>
        <v>13/03/1977</v>
      </c>
      <c r="G62" s="51" t="str">
        <f>IF(ISNA(VLOOKUP($A62,DSLOP,IN_DTK!G$5,0))=FALSE,VLOOKUP($A62,DSLOP,IN_DTK!G$5,0),"")</f>
        <v>K9MBA</v>
      </c>
      <c r="H62" s="47">
        <f>IF(ISNA(VLOOKUP($A62,DSLOP,IN_DTK!H$5,0))=FALSE,IF(H$8&lt;&gt;0,VLOOKUP($A62,DSLOP,IN_DTK!H$5,0),""),"")</f>
        <v>9</v>
      </c>
      <c r="I62" s="47">
        <f>IF(ISNA(VLOOKUP($A62,DSLOP,IN_DTK!I$5,0))=FALSE,IF(I$8&lt;&gt;0,VLOOKUP($A62,DSLOP,IN_DTK!I$5,0),""),"")</f>
      </c>
      <c r="J62" s="47">
        <f>IF(ISNA(VLOOKUP($A62,DSLOP,IN_DTK!J$5,0))=FALSE,IF(J$8&lt;&gt;0,VLOOKUP($A62,DSLOP,IN_DTK!J$5,0),""),"")</f>
      </c>
      <c r="K62" s="47">
        <f>IF(ISNA(VLOOKUP($A62,DSLOP,IN_DTK!K$5,0))=FALSE,IF(K$8&lt;&gt;0,VLOOKUP($A62,DSLOP,IN_DTK!K$5,0),""),"")</f>
      </c>
      <c r="L62" s="47">
        <f>IF(ISNA(VLOOKUP($A62,DSLOP,IN_DTK!L$5,0))=FALSE,IF(L$8&lt;&gt;0,VLOOKUP($A62,DSLOP,IN_DTK!L$5,0),""),"")</f>
      </c>
      <c r="M62" s="47">
        <f>IF(ISNA(VLOOKUP($A62,DSLOP,IN_DTK!M$5,0))=FALSE,IF(M$8&lt;&gt;0,VLOOKUP($A62,DSLOP,IN_DTK!M$5,0),""),"")</f>
        <v>9</v>
      </c>
      <c r="N62" s="47">
        <f>IF(ISNA(VLOOKUP($A62,DSLOP,IN_DTK!N$5,0))=FALSE,IF(N$8&lt;&gt;0,VLOOKUP($A62,DSLOP,IN_DTK!N$5,0),""),"")</f>
      </c>
      <c r="O62" s="47">
        <f>IF(ISNA(VLOOKUP($A62,DSLOP,IN_DTK!O$5,0))=FALSE,IF(O$8&lt;&gt;0,VLOOKUP($A62,DSLOP,IN_DTK!O$5,0),""),"")</f>
      </c>
      <c r="P62" s="47">
        <f>IF(ISNA(VLOOKUP($A62,DSLOP,IN_DTK!P$5,0))=FALSE,IF(P$8&lt;&gt;0,VLOOKUP($A62,DSLOP,IN_DTK!P$5,0),""),"")</f>
        <v>9</v>
      </c>
      <c r="Q62" s="47">
        <f>IF(ISNA(VLOOKUP($A62,DSLOP,IN_DTK!Q$5,0))=FALSE,IF(Q$8&lt;&gt;0,VLOOKUP($A62,DSLOP,IN_DTK!Q$5,0),""),"")</f>
        <v>9</v>
      </c>
      <c r="R62" s="52" t="str">
        <f>IF(ISNA(VLOOKUP($A62,DSLOP,IN_DTK!R$5,0))=FALSE,IF(R$8&lt;&gt;0,VLOOKUP($A62,DSLOP,IN_DTK!R$5,0),""),"")</f>
        <v>Chín</v>
      </c>
      <c r="S62" s="47">
        <f>IF(ISNA(VLOOKUP($A62,DSLOP,IN_DTK!S$5,0))=FALSE,IF(A$9&lt;&gt;0,VLOOKUP($A62,DSLOP,IN_DTK!S$5,0),""),"")</f>
        <v>0</v>
      </c>
    </row>
    <row r="63" spans="1:19" ht="19.5" customHeight="1">
      <c r="A63" s="46">
        <v>55</v>
      </c>
      <c r="B63" s="47">
        <v>55</v>
      </c>
      <c r="C63" s="47">
        <f>IF(ISNA(VLOOKUP($A63,DSLOP,IN_DTK!C$5,0))=FALSE,VLOOKUP($A63,DSLOP,IN_DTK!C$5,0),"")</f>
        <v>1931211241</v>
      </c>
      <c r="D63" s="48" t="str">
        <f>IF(ISNA(VLOOKUP($A63,DSLOP,IN_DTK!D$5,0))=FALSE,VLOOKUP($A63,DSLOP,IN_DTK!D$5,0),"")</f>
        <v>Phan Thanh</v>
      </c>
      <c r="E63" s="49" t="str">
        <f>IF(ISNA(VLOOKUP($A63,DSLOP,IN_DTK!E$5,0))=FALSE,VLOOKUP($A63,DSLOP,IN_DTK!E$5,0),"")</f>
        <v>Thiên</v>
      </c>
      <c r="F63" s="50" t="str">
        <f>IF(ISNA(VLOOKUP($A63,DSLOP,IN_DTK!F$5,0))=FALSE,VLOOKUP($A63,DSLOP,IN_DTK!F$5,0),"")</f>
        <v>20/11/1966</v>
      </c>
      <c r="G63" s="51" t="str">
        <f>IF(ISNA(VLOOKUP($A63,DSLOP,IN_DTK!G$5,0))=FALSE,VLOOKUP($A63,DSLOP,IN_DTK!G$5,0),"")</f>
        <v>K9MBA</v>
      </c>
      <c r="H63" s="47">
        <f>IF(ISNA(VLOOKUP($A63,DSLOP,IN_DTK!H$5,0))=FALSE,IF(H$8&lt;&gt;0,VLOOKUP($A63,DSLOP,IN_DTK!H$5,0),""),"")</f>
        <v>8.5</v>
      </c>
      <c r="I63" s="47">
        <f>IF(ISNA(VLOOKUP($A63,DSLOP,IN_DTK!I$5,0))=FALSE,IF(I$8&lt;&gt;0,VLOOKUP($A63,DSLOP,IN_DTK!I$5,0),""),"")</f>
      </c>
      <c r="J63" s="47">
        <f>IF(ISNA(VLOOKUP($A63,DSLOP,IN_DTK!J$5,0))=FALSE,IF(J$8&lt;&gt;0,VLOOKUP($A63,DSLOP,IN_DTK!J$5,0),""),"")</f>
      </c>
      <c r="K63" s="47">
        <f>IF(ISNA(VLOOKUP($A63,DSLOP,IN_DTK!K$5,0))=FALSE,IF(K$8&lt;&gt;0,VLOOKUP($A63,DSLOP,IN_DTK!K$5,0),""),"")</f>
      </c>
      <c r="L63" s="47">
        <f>IF(ISNA(VLOOKUP($A63,DSLOP,IN_DTK!L$5,0))=FALSE,IF(L$8&lt;&gt;0,VLOOKUP($A63,DSLOP,IN_DTK!L$5,0),""),"")</f>
      </c>
      <c r="M63" s="47">
        <f>IF(ISNA(VLOOKUP($A63,DSLOP,IN_DTK!M$5,0))=FALSE,IF(M$8&lt;&gt;0,VLOOKUP($A63,DSLOP,IN_DTK!M$5,0),""),"")</f>
        <v>9</v>
      </c>
      <c r="N63" s="47">
        <f>IF(ISNA(VLOOKUP($A63,DSLOP,IN_DTK!N$5,0))=FALSE,IF(N$8&lt;&gt;0,VLOOKUP($A63,DSLOP,IN_DTK!N$5,0),""),"")</f>
      </c>
      <c r="O63" s="47">
        <f>IF(ISNA(VLOOKUP($A63,DSLOP,IN_DTK!O$5,0))=FALSE,IF(O$8&lt;&gt;0,VLOOKUP($A63,DSLOP,IN_DTK!O$5,0),""),"")</f>
      </c>
      <c r="P63" s="47">
        <f>IF(ISNA(VLOOKUP($A63,DSLOP,IN_DTK!P$5,0))=FALSE,IF(P$8&lt;&gt;0,VLOOKUP($A63,DSLOP,IN_DTK!P$5,0),""),"")</f>
        <v>8</v>
      </c>
      <c r="Q63" s="47">
        <f>IF(ISNA(VLOOKUP($A63,DSLOP,IN_DTK!Q$5,0))=FALSE,IF(Q$8&lt;&gt;0,VLOOKUP($A63,DSLOP,IN_DTK!Q$5,0),""),"")</f>
        <v>8.4</v>
      </c>
      <c r="R63" s="52" t="str">
        <f>IF(ISNA(VLOOKUP($A63,DSLOP,IN_DTK!R$5,0))=FALSE,IF(R$8&lt;&gt;0,VLOOKUP($A63,DSLOP,IN_DTK!R$5,0),""),"")</f>
        <v>Tám Phẩy Bốn</v>
      </c>
      <c r="S63" s="47">
        <f>IF(ISNA(VLOOKUP($A63,DSLOP,IN_DTK!S$5,0))=FALSE,IF(A$9&lt;&gt;0,VLOOKUP($A63,DSLOP,IN_DTK!S$5,0),""),"")</f>
        <v>0</v>
      </c>
    </row>
    <row r="64" spans="1:19" ht="19.5" customHeight="1">
      <c r="A64" s="46">
        <v>56</v>
      </c>
      <c r="B64" s="47">
        <v>56</v>
      </c>
      <c r="C64" s="47">
        <f>IF(ISNA(VLOOKUP($A64,DSLOP,IN_DTK!C$5,0))=FALSE,VLOOKUP($A64,DSLOP,IN_DTK!C$5,0),"")</f>
        <v>1930211242</v>
      </c>
      <c r="D64" s="48" t="str">
        <f>IF(ISNA(VLOOKUP($A64,DSLOP,IN_DTK!D$5,0))=FALSE,VLOOKUP($A64,DSLOP,IN_DTK!D$5,0),"")</f>
        <v>Nguyễn Thị Mỹ</v>
      </c>
      <c r="E64" s="49" t="str">
        <f>IF(ISNA(VLOOKUP($A64,DSLOP,IN_DTK!E$5,0))=FALSE,VLOOKUP($A64,DSLOP,IN_DTK!E$5,0),"")</f>
        <v>Thịnh</v>
      </c>
      <c r="F64" s="50" t="str">
        <f>IF(ISNA(VLOOKUP($A64,DSLOP,IN_DTK!F$5,0))=FALSE,VLOOKUP($A64,DSLOP,IN_DTK!F$5,0),"")</f>
        <v>22/08/1978</v>
      </c>
      <c r="G64" s="51" t="str">
        <f>IF(ISNA(VLOOKUP($A64,DSLOP,IN_DTK!G$5,0))=FALSE,VLOOKUP($A64,DSLOP,IN_DTK!G$5,0),"")</f>
        <v>K9MBA</v>
      </c>
      <c r="H64" s="47">
        <f>IF(ISNA(VLOOKUP($A64,DSLOP,IN_DTK!H$5,0))=FALSE,IF(H$8&lt;&gt;0,VLOOKUP($A64,DSLOP,IN_DTK!H$5,0),""),"")</f>
        <v>8.5</v>
      </c>
      <c r="I64" s="47">
        <f>IF(ISNA(VLOOKUP($A64,DSLOP,IN_DTK!I$5,0))=FALSE,IF(I$8&lt;&gt;0,VLOOKUP($A64,DSLOP,IN_DTK!I$5,0),""),"")</f>
      </c>
      <c r="J64" s="47">
        <f>IF(ISNA(VLOOKUP($A64,DSLOP,IN_DTK!J$5,0))=FALSE,IF(J$8&lt;&gt;0,VLOOKUP($A64,DSLOP,IN_DTK!J$5,0),""),"")</f>
      </c>
      <c r="K64" s="47">
        <f>IF(ISNA(VLOOKUP($A64,DSLOP,IN_DTK!K$5,0))=FALSE,IF(K$8&lt;&gt;0,VLOOKUP($A64,DSLOP,IN_DTK!K$5,0),""),"")</f>
      </c>
      <c r="L64" s="47">
        <f>IF(ISNA(VLOOKUP($A64,DSLOP,IN_DTK!L$5,0))=FALSE,IF(L$8&lt;&gt;0,VLOOKUP($A64,DSLOP,IN_DTK!L$5,0),""),"")</f>
      </c>
      <c r="M64" s="47">
        <f>IF(ISNA(VLOOKUP($A64,DSLOP,IN_DTK!M$5,0))=FALSE,IF(M$8&lt;&gt;0,VLOOKUP($A64,DSLOP,IN_DTK!M$5,0),""),"")</f>
        <v>8.5</v>
      </c>
      <c r="N64" s="47">
        <f>IF(ISNA(VLOOKUP($A64,DSLOP,IN_DTK!N$5,0))=FALSE,IF(N$8&lt;&gt;0,VLOOKUP($A64,DSLOP,IN_DTK!N$5,0),""),"")</f>
      </c>
      <c r="O64" s="47">
        <f>IF(ISNA(VLOOKUP($A64,DSLOP,IN_DTK!O$5,0))=FALSE,IF(O$8&lt;&gt;0,VLOOKUP($A64,DSLOP,IN_DTK!O$5,0),""),"")</f>
      </c>
      <c r="P64" s="47">
        <f>IF(ISNA(VLOOKUP($A64,DSLOP,IN_DTK!P$5,0))=FALSE,IF(P$8&lt;&gt;0,VLOOKUP($A64,DSLOP,IN_DTK!P$5,0),""),"")</f>
        <v>9</v>
      </c>
      <c r="Q64" s="47">
        <f>IF(ISNA(VLOOKUP($A64,DSLOP,IN_DTK!Q$5,0))=FALSE,IF(Q$8&lt;&gt;0,VLOOKUP($A64,DSLOP,IN_DTK!Q$5,0),""),"")</f>
        <v>8.8</v>
      </c>
      <c r="R64" s="52" t="str">
        <f>IF(ISNA(VLOOKUP($A64,DSLOP,IN_DTK!R$5,0))=FALSE,IF(R$8&lt;&gt;0,VLOOKUP($A64,DSLOP,IN_DTK!R$5,0),""),"")</f>
        <v>Tám  Phẩy Tám</v>
      </c>
      <c r="S64" s="47">
        <f>IF(ISNA(VLOOKUP($A64,DSLOP,IN_DTK!S$5,0))=FALSE,IF(A$9&lt;&gt;0,VLOOKUP($A64,DSLOP,IN_DTK!S$5,0),""),"")</f>
        <v>0</v>
      </c>
    </row>
    <row r="65" spans="1:19" ht="19.5" customHeight="1">
      <c r="A65" s="46">
        <v>57</v>
      </c>
      <c r="B65" s="47">
        <v>57</v>
      </c>
      <c r="C65" s="47">
        <f>IF(ISNA(VLOOKUP($A65,DSLOP,IN_DTK!C$5,0))=FALSE,VLOOKUP($A65,DSLOP,IN_DTK!C$5,0),"")</f>
        <v>1930211243</v>
      </c>
      <c r="D65" s="48" t="str">
        <f>IF(ISNA(VLOOKUP($A65,DSLOP,IN_DTK!D$5,0))=FALSE,VLOOKUP($A65,DSLOP,IN_DTK!D$5,0),"")</f>
        <v>Hồ Diệu</v>
      </c>
      <c r="E65" s="49" t="str">
        <f>IF(ISNA(VLOOKUP($A65,DSLOP,IN_DTK!E$5,0))=FALSE,VLOOKUP($A65,DSLOP,IN_DTK!E$5,0),"")</f>
        <v>Thúy</v>
      </c>
      <c r="F65" s="50" t="str">
        <f>IF(ISNA(VLOOKUP($A65,DSLOP,IN_DTK!F$5,0))=FALSE,VLOOKUP($A65,DSLOP,IN_DTK!F$5,0),"")</f>
        <v>04/07/1990</v>
      </c>
      <c r="G65" s="51" t="str">
        <f>IF(ISNA(VLOOKUP($A65,DSLOP,IN_DTK!G$5,0))=FALSE,VLOOKUP($A65,DSLOP,IN_DTK!G$5,0),"")</f>
        <v>K9MBA</v>
      </c>
      <c r="H65" s="47">
        <f>IF(ISNA(VLOOKUP($A65,DSLOP,IN_DTK!H$5,0))=FALSE,IF(H$8&lt;&gt;0,VLOOKUP($A65,DSLOP,IN_DTK!H$5,0),""),"")</f>
        <v>9</v>
      </c>
      <c r="I65" s="47">
        <f>IF(ISNA(VLOOKUP($A65,DSLOP,IN_DTK!I$5,0))=FALSE,IF(I$8&lt;&gt;0,VLOOKUP($A65,DSLOP,IN_DTK!I$5,0),""),"")</f>
      </c>
      <c r="J65" s="47">
        <f>IF(ISNA(VLOOKUP($A65,DSLOP,IN_DTK!J$5,0))=FALSE,IF(J$8&lt;&gt;0,VLOOKUP($A65,DSLOP,IN_DTK!J$5,0),""),"")</f>
      </c>
      <c r="K65" s="47">
        <f>IF(ISNA(VLOOKUP($A65,DSLOP,IN_DTK!K$5,0))=FALSE,IF(K$8&lt;&gt;0,VLOOKUP($A65,DSLOP,IN_DTK!K$5,0),""),"")</f>
      </c>
      <c r="L65" s="47">
        <f>IF(ISNA(VLOOKUP($A65,DSLOP,IN_DTK!L$5,0))=FALSE,IF(L$8&lt;&gt;0,VLOOKUP($A65,DSLOP,IN_DTK!L$5,0),""),"")</f>
      </c>
      <c r="M65" s="47">
        <f>IF(ISNA(VLOOKUP($A65,DSLOP,IN_DTK!M$5,0))=FALSE,IF(M$8&lt;&gt;0,VLOOKUP($A65,DSLOP,IN_DTK!M$5,0),""),"")</f>
        <v>8.5</v>
      </c>
      <c r="N65" s="47">
        <f>IF(ISNA(VLOOKUP($A65,DSLOP,IN_DTK!N$5,0))=FALSE,IF(N$8&lt;&gt;0,VLOOKUP($A65,DSLOP,IN_DTK!N$5,0),""),"")</f>
      </c>
      <c r="O65" s="47">
        <f>IF(ISNA(VLOOKUP($A65,DSLOP,IN_DTK!O$5,0))=FALSE,IF(O$8&lt;&gt;0,VLOOKUP($A65,DSLOP,IN_DTK!O$5,0),""),"")</f>
      </c>
      <c r="P65" s="47">
        <f>IF(ISNA(VLOOKUP($A65,DSLOP,IN_DTK!P$5,0))=FALSE,IF(P$8&lt;&gt;0,VLOOKUP($A65,DSLOP,IN_DTK!P$5,0),""),"")</f>
        <v>8</v>
      </c>
      <c r="Q65" s="47">
        <f>IF(ISNA(VLOOKUP($A65,DSLOP,IN_DTK!Q$5,0))=FALSE,IF(Q$8&lt;&gt;0,VLOOKUP($A65,DSLOP,IN_DTK!Q$5,0),""),"")</f>
        <v>8.3</v>
      </c>
      <c r="R65" s="52" t="str">
        <f>IF(ISNA(VLOOKUP($A65,DSLOP,IN_DTK!R$5,0))=FALSE,IF(R$8&lt;&gt;0,VLOOKUP($A65,DSLOP,IN_DTK!R$5,0),""),"")</f>
        <v>Tám Phẩy Ba</v>
      </c>
      <c r="S65" s="47">
        <f>IF(ISNA(VLOOKUP($A65,DSLOP,IN_DTK!S$5,0))=FALSE,IF(A$9&lt;&gt;0,VLOOKUP($A65,DSLOP,IN_DTK!S$5,0),""),"")</f>
        <v>0</v>
      </c>
    </row>
    <row r="66" spans="1:19" ht="19.5" customHeight="1">
      <c r="A66" s="46">
        <v>58</v>
      </c>
      <c r="B66" s="47">
        <v>58</v>
      </c>
      <c r="C66" s="47">
        <f>IF(ISNA(VLOOKUP($A66,DSLOP,IN_DTK!C$5,0))=FALSE,VLOOKUP($A66,DSLOP,IN_DTK!C$5,0),"")</f>
        <v>1930211244</v>
      </c>
      <c r="D66" s="48" t="str">
        <f>IF(ISNA(VLOOKUP($A66,DSLOP,IN_DTK!D$5,0))=FALSE,VLOOKUP($A66,DSLOP,IN_DTK!D$5,0),"")</f>
        <v>Nguyễn Thị Thanh</v>
      </c>
      <c r="E66" s="49" t="str">
        <f>IF(ISNA(VLOOKUP($A66,DSLOP,IN_DTK!E$5,0))=FALSE,VLOOKUP($A66,DSLOP,IN_DTK!E$5,0),"")</f>
        <v>Thủy</v>
      </c>
      <c r="F66" s="50">
        <f>IF(ISNA(VLOOKUP($A66,DSLOP,IN_DTK!F$5,0))=FALSE,VLOOKUP($A66,DSLOP,IN_DTK!F$5,0),"")</f>
        <v>33118</v>
      </c>
      <c r="G66" s="51" t="str">
        <f>IF(ISNA(VLOOKUP($A66,DSLOP,IN_DTK!G$5,0))=FALSE,VLOOKUP($A66,DSLOP,IN_DTK!G$5,0),"")</f>
        <v>K9MBA</v>
      </c>
      <c r="H66" s="47">
        <f>IF(ISNA(VLOOKUP($A66,DSLOP,IN_DTK!H$5,0))=FALSE,IF(H$8&lt;&gt;0,VLOOKUP($A66,DSLOP,IN_DTK!H$5,0),""),"")</f>
        <v>9</v>
      </c>
      <c r="I66" s="47">
        <f>IF(ISNA(VLOOKUP($A66,DSLOP,IN_DTK!I$5,0))=FALSE,IF(I$8&lt;&gt;0,VLOOKUP($A66,DSLOP,IN_DTK!I$5,0),""),"")</f>
      </c>
      <c r="J66" s="47">
        <f>IF(ISNA(VLOOKUP($A66,DSLOP,IN_DTK!J$5,0))=FALSE,IF(J$8&lt;&gt;0,VLOOKUP($A66,DSLOP,IN_DTK!J$5,0),""),"")</f>
      </c>
      <c r="K66" s="47">
        <f>IF(ISNA(VLOOKUP($A66,DSLOP,IN_DTK!K$5,0))=FALSE,IF(K$8&lt;&gt;0,VLOOKUP($A66,DSLOP,IN_DTK!K$5,0),""),"")</f>
      </c>
      <c r="L66" s="47">
        <f>IF(ISNA(VLOOKUP($A66,DSLOP,IN_DTK!L$5,0))=FALSE,IF(L$8&lt;&gt;0,VLOOKUP($A66,DSLOP,IN_DTK!L$5,0),""),"")</f>
      </c>
      <c r="M66" s="47">
        <f>IF(ISNA(VLOOKUP($A66,DSLOP,IN_DTK!M$5,0))=FALSE,IF(M$8&lt;&gt;0,VLOOKUP($A66,DSLOP,IN_DTK!M$5,0),""),"")</f>
        <v>9</v>
      </c>
      <c r="N66" s="47">
        <f>IF(ISNA(VLOOKUP($A66,DSLOP,IN_DTK!N$5,0))=FALSE,IF(N$8&lt;&gt;0,VLOOKUP($A66,DSLOP,IN_DTK!N$5,0),""),"")</f>
      </c>
      <c r="O66" s="47">
        <f>IF(ISNA(VLOOKUP($A66,DSLOP,IN_DTK!O$5,0))=FALSE,IF(O$8&lt;&gt;0,VLOOKUP($A66,DSLOP,IN_DTK!O$5,0),""),"")</f>
      </c>
      <c r="P66" s="47">
        <f>IF(ISNA(VLOOKUP($A66,DSLOP,IN_DTK!P$5,0))=FALSE,IF(P$8&lt;&gt;0,VLOOKUP($A66,DSLOP,IN_DTK!P$5,0),""),"")</f>
        <v>8.5</v>
      </c>
      <c r="Q66" s="47">
        <f>IF(ISNA(VLOOKUP($A66,DSLOP,IN_DTK!Q$5,0))=FALSE,IF(Q$8&lt;&gt;0,VLOOKUP($A66,DSLOP,IN_DTK!Q$5,0),""),"")</f>
        <v>8.7</v>
      </c>
      <c r="R66" s="52" t="str">
        <f>IF(ISNA(VLOOKUP($A66,DSLOP,IN_DTK!R$5,0))=FALSE,IF(R$8&lt;&gt;0,VLOOKUP($A66,DSLOP,IN_DTK!R$5,0),""),"")</f>
        <v>Tám Phẩy Bảy</v>
      </c>
      <c r="S66" s="47">
        <f>IF(ISNA(VLOOKUP($A66,DSLOP,IN_DTK!S$5,0))=FALSE,IF(A$9&lt;&gt;0,VLOOKUP($A66,DSLOP,IN_DTK!S$5,0),""),"")</f>
        <v>0</v>
      </c>
    </row>
    <row r="67" spans="1:19" ht="19.5" customHeight="1">
      <c r="A67" s="46">
        <v>59</v>
      </c>
      <c r="B67" s="47">
        <v>59</v>
      </c>
      <c r="C67" s="47">
        <f>IF(ISNA(VLOOKUP($A67,DSLOP,IN_DTK!C$5,0))=FALSE,VLOOKUP($A67,DSLOP,IN_DTK!C$5,0),"")</f>
        <v>1930211245</v>
      </c>
      <c r="D67" s="48" t="str">
        <f>IF(ISNA(VLOOKUP($A67,DSLOP,IN_DTK!D$5,0))=FALSE,VLOOKUP($A67,DSLOP,IN_DTK!D$5,0),"")</f>
        <v>Lê Thị Thanh</v>
      </c>
      <c r="E67" s="49" t="str">
        <f>IF(ISNA(VLOOKUP($A67,DSLOP,IN_DTK!E$5,0))=FALSE,VLOOKUP($A67,DSLOP,IN_DTK!E$5,0),"")</f>
        <v>Tịnh</v>
      </c>
      <c r="F67" s="50" t="str">
        <f>IF(ISNA(VLOOKUP($A67,DSLOP,IN_DTK!F$5,0))=FALSE,VLOOKUP($A67,DSLOP,IN_DTK!F$5,0),"")</f>
        <v>07/02/1984</v>
      </c>
      <c r="G67" s="51" t="str">
        <f>IF(ISNA(VLOOKUP($A67,DSLOP,IN_DTK!G$5,0))=FALSE,VLOOKUP($A67,DSLOP,IN_DTK!G$5,0),"")</f>
        <v>K9MBA</v>
      </c>
      <c r="H67" s="47">
        <f>IF(ISNA(VLOOKUP($A67,DSLOP,IN_DTK!H$5,0))=FALSE,IF(H$8&lt;&gt;0,VLOOKUP($A67,DSLOP,IN_DTK!H$5,0),""),"")</f>
        <v>9</v>
      </c>
      <c r="I67" s="47">
        <f>IF(ISNA(VLOOKUP($A67,DSLOP,IN_DTK!I$5,0))=FALSE,IF(I$8&lt;&gt;0,VLOOKUP($A67,DSLOP,IN_DTK!I$5,0),""),"")</f>
      </c>
      <c r="J67" s="47">
        <f>IF(ISNA(VLOOKUP($A67,DSLOP,IN_DTK!J$5,0))=FALSE,IF(J$8&lt;&gt;0,VLOOKUP($A67,DSLOP,IN_DTK!J$5,0),""),"")</f>
      </c>
      <c r="K67" s="47">
        <f>IF(ISNA(VLOOKUP($A67,DSLOP,IN_DTK!K$5,0))=FALSE,IF(K$8&lt;&gt;0,VLOOKUP($A67,DSLOP,IN_DTK!K$5,0),""),"")</f>
      </c>
      <c r="L67" s="47">
        <f>IF(ISNA(VLOOKUP($A67,DSLOP,IN_DTK!L$5,0))=FALSE,IF(L$8&lt;&gt;0,VLOOKUP($A67,DSLOP,IN_DTK!L$5,0),""),"")</f>
      </c>
      <c r="M67" s="47">
        <f>IF(ISNA(VLOOKUP($A67,DSLOP,IN_DTK!M$5,0))=FALSE,IF(M$8&lt;&gt;0,VLOOKUP($A67,DSLOP,IN_DTK!M$5,0),""),"")</f>
        <v>9</v>
      </c>
      <c r="N67" s="47">
        <f>IF(ISNA(VLOOKUP($A67,DSLOP,IN_DTK!N$5,0))=FALSE,IF(N$8&lt;&gt;0,VLOOKUP($A67,DSLOP,IN_DTK!N$5,0),""),"")</f>
      </c>
      <c r="O67" s="47">
        <f>IF(ISNA(VLOOKUP($A67,DSLOP,IN_DTK!O$5,0))=FALSE,IF(O$8&lt;&gt;0,VLOOKUP($A67,DSLOP,IN_DTK!O$5,0),""),"")</f>
      </c>
      <c r="P67" s="47">
        <f>IF(ISNA(VLOOKUP($A67,DSLOP,IN_DTK!P$5,0))=FALSE,IF(P$8&lt;&gt;0,VLOOKUP($A67,DSLOP,IN_DTK!P$5,0),""),"")</f>
        <v>8.5</v>
      </c>
      <c r="Q67" s="47">
        <f>IF(ISNA(VLOOKUP($A67,DSLOP,IN_DTK!Q$5,0))=FALSE,IF(Q$8&lt;&gt;0,VLOOKUP($A67,DSLOP,IN_DTK!Q$5,0),""),"")</f>
        <v>8.7</v>
      </c>
      <c r="R67" s="52" t="str">
        <f>IF(ISNA(VLOOKUP($A67,DSLOP,IN_DTK!R$5,0))=FALSE,IF(R$8&lt;&gt;0,VLOOKUP($A67,DSLOP,IN_DTK!R$5,0),""),"")</f>
        <v>Tám Phẩy Bảy</v>
      </c>
      <c r="S67" s="47">
        <f>IF(ISNA(VLOOKUP($A67,DSLOP,IN_DTK!S$5,0))=FALSE,IF(A$9&lt;&gt;0,VLOOKUP($A67,DSLOP,IN_DTK!S$5,0),""),"")</f>
        <v>0</v>
      </c>
    </row>
    <row r="68" spans="1:19" ht="19.5" customHeight="1">
      <c r="A68" s="46">
        <v>60</v>
      </c>
      <c r="B68" s="47">
        <v>60</v>
      </c>
      <c r="C68" s="47">
        <f>IF(ISNA(VLOOKUP($A68,DSLOP,IN_DTK!C$5,0))=FALSE,VLOOKUP($A68,DSLOP,IN_DTK!C$5,0),"")</f>
        <v>1930211246</v>
      </c>
      <c r="D68" s="48" t="str">
        <f>IF(ISNA(VLOOKUP($A68,DSLOP,IN_DTK!D$5,0))=FALSE,VLOOKUP($A68,DSLOP,IN_DTK!D$5,0),"")</f>
        <v>Trương Thị Thu</v>
      </c>
      <c r="E68" s="49" t="str">
        <f>IF(ISNA(VLOOKUP($A68,DSLOP,IN_DTK!E$5,0))=FALSE,VLOOKUP($A68,DSLOP,IN_DTK!E$5,0),"")</f>
        <v>Trang</v>
      </c>
      <c r="F68" s="50" t="str">
        <f>IF(ISNA(VLOOKUP($A68,DSLOP,IN_DTK!F$5,0))=FALSE,VLOOKUP($A68,DSLOP,IN_DTK!F$5,0),"")</f>
        <v>04/04/1982</v>
      </c>
      <c r="G68" s="51" t="str">
        <f>IF(ISNA(VLOOKUP($A68,DSLOP,IN_DTK!G$5,0))=FALSE,VLOOKUP($A68,DSLOP,IN_DTK!G$5,0),"")</f>
        <v>K9MBA</v>
      </c>
      <c r="H68" s="47">
        <f>IF(ISNA(VLOOKUP($A68,DSLOP,IN_DTK!H$5,0))=FALSE,IF(H$8&lt;&gt;0,VLOOKUP($A68,DSLOP,IN_DTK!H$5,0),""),"")</f>
        <v>8.5</v>
      </c>
      <c r="I68" s="47">
        <f>IF(ISNA(VLOOKUP($A68,DSLOP,IN_DTK!I$5,0))=FALSE,IF(I$8&lt;&gt;0,VLOOKUP($A68,DSLOP,IN_DTK!I$5,0),""),"")</f>
      </c>
      <c r="J68" s="47">
        <f>IF(ISNA(VLOOKUP($A68,DSLOP,IN_DTK!J$5,0))=FALSE,IF(J$8&lt;&gt;0,VLOOKUP($A68,DSLOP,IN_DTK!J$5,0),""),"")</f>
      </c>
      <c r="K68" s="47">
        <f>IF(ISNA(VLOOKUP($A68,DSLOP,IN_DTK!K$5,0))=FALSE,IF(K$8&lt;&gt;0,VLOOKUP($A68,DSLOP,IN_DTK!K$5,0),""),"")</f>
      </c>
      <c r="L68" s="47">
        <f>IF(ISNA(VLOOKUP($A68,DSLOP,IN_DTK!L$5,0))=FALSE,IF(L$8&lt;&gt;0,VLOOKUP($A68,DSLOP,IN_DTK!L$5,0),""),"")</f>
      </c>
      <c r="M68" s="47">
        <f>IF(ISNA(VLOOKUP($A68,DSLOP,IN_DTK!M$5,0))=FALSE,IF(M$8&lt;&gt;0,VLOOKUP($A68,DSLOP,IN_DTK!M$5,0),""),"")</f>
        <v>9.5</v>
      </c>
      <c r="N68" s="47">
        <f>IF(ISNA(VLOOKUP($A68,DSLOP,IN_DTK!N$5,0))=FALSE,IF(N$8&lt;&gt;0,VLOOKUP($A68,DSLOP,IN_DTK!N$5,0),""),"")</f>
      </c>
      <c r="O68" s="47">
        <f>IF(ISNA(VLOOKUP($A68,DSLOP,IN_DTK!O$5,0))=FALSE,IF(O$8&lt;&gt;0,VLOOKUP($A68,DSLOP,IN_DTK!O$5,0),""),"")</f>
      </c>
      <c r="P68" s="47">
        <f>IF(ISNA(VLOOKUP($A68,DSLOP,IN_DTK!P$5,0))=FALSE,IF(P$8&lt;&gt;0,VLOOKUP($A68,DSLOP,IN_DTK!P$5,0),""),"")</f>
        <v>9.5</v>
      </c>
      <c r="Q68" s="47">
        <f>IF(ISNA(VLOOKUP($A68,DSLOP,IN_DTK!Q$5,0))=FALSE,IF(Q$8&lt;&gt;0,VLOOKUP($A68,DSLOP,IN_DTK!Q$5,0),""),"")</f>
        <v>9.4</v>
      </c>
      <c r="R68" s="52" t="str">
        <f>IF(ISNA(VLOOKUP($A68,DSLOP,IN_DTK!R$5,0))=FALSE,IF(R$8&lt;&gt;0,VLOOKUP($A68,DSLOP,IN_DTK!R$5,0),""),"")</f>
        <v>ChínPhẩy Bốn</v>
      </c>
      <c r="S68" s="47">
        <f>IF(ISNA(VLOOKUP($A68,DSLOP,IN_DTK!S$5,0))=FALSE,IF(A$9&lt;&gt;0,VLOOKUP($A68,DSLOP,IN_DTK!S$5,0),""),"")</f>
        <v>0</v>
      </c>
    </row>
    <row r="69" spans="1:19" ht="19.5" customHeight="1">
      <c r="A69" s="46">
        <v>61</v>
      </c>
      <c r="B69" s="47">
        <v>61</v>
      </c>
      <c r="C69" s="47">
        <f>IF(ISNA(VLOOKUP($A69,DSLOP,IN_DTK!C$5,0))=FALSE,VLOOKUP($A69,DSLOP,IN_DTK!C$5,0),"")</f>
        <v>1931211247</v>
      </c>
      <c r="D69" s="48" t="str">
        <f>IF(ISNA(VLOOKUP($A69,DSLOP,IN_DTK!D$5,0))=FALSE,VLOOKUP($A69,DSLOP,IN_DTK!D$5,0),"")</f>
        <v>Nguyễn Minh</v>
      </c>
      <c r="E69" s="49" t="str">
        <f>IF(ISNA(VLOOKUP($A69,DSLOP,IN_DTK!E$5,0))=FALSE,VLOOKUP($A69,DSLOP,IN_DTK!E$5,0),"")</f>
        <v>Trí</v>
      </c>
      <c r="F69" s="50" t="str">
        <f>IF(ISNA(VLOOKUP($A69,DSLOP,IN_DTK!F$5,0))=FALSE,VLOOKUP($A69,DSLOP,IN_DTK!F$5,0),"")</f>
        <v>12/09/1982</v>
      </c>
      <c r="G69" s="51" t="str">
        <f>IF(ISNA(VLOOKUP($A69,DSLOP,IN_DTK!G$5,0))=FALSE,VLOOKUP($A69,DSLOP,IN_DTK!G$5,0),"")</f>
        <v>K9MBA</v>
      </c>
      <c r="H69" s="47">
        <f>IF(ISNA(VLOOKUP($A69,DSLOP,IN_DTK!H$5,0))=FALSE,IF(H$8&lt;&gt;0,VLOOKUP($A69,DSLOP,IN_DTK!H$5,0),""),"")</f>
        <v>9</v>
      </c>
      <c r="I69" s="47">
        <f>IF(ISNA(VLOOKUP($A69,DSLOP,IN_DTK!I$5,0))=FALSE,IF(I$8&lt;&gt;0,VLOOKUP($A69,DSLOP,IN_DTK!I$5,0),""),"")</f>
      </c>
      <c r="J69" s="47">
        <f>IF(ISNA(VLOOKUP($A69,DSLOP,IN_DTK!J$5,0))=FALSE,IF(J$8&lt;&gt;0,VLOOKUP($A69,DSLOP,IN_DTK!J$5,0),""),"")</f>
      </c>
      <c r="K69" s="47">
        <f>IF(ISNA(VLOOKUP($A69,DSLOP,IN_DTK!K$5,0))=FALSE,IF(K$8&lt;&gt;0,VLOOKUP($A69,DSLOP,IN_DTK!K$5,0),""),"")</f>
      </c>
      <c r="L69" s="47">
        <f>IF(ISNA(VLOOKUP($A69,DSLOP,IN_DTK!L$5,0))=FALSE,IF(L$8&lt;&gt;0,VLOOKUP($A69,DSLOP,IN_DTK!L$5,0),""),"")</f>
      </c>
      <c r="M69" s="47">
        <f>IF(ISNA(VLOOKUP($A69,DSLOP,IN_DTK!M$5,0))=FALSE,IF(M$8&lt;&gt;0,VLOOKUP($A69,DSLOP,IN_DTK!M$5,0),""),"")</f>
        <v>9.5</v>
      </c>
      <c r="N69" s="47">
        <f>IF(ISNA(VLOOKUP($A69,DSLOP,IN_DTK!N$5,0))=FALSE,IF(N$8&lt;&gt;0,VLOOKUP($A69,DSLOP,IN_DTK!N$5,0),""),"")</f>
      </c>
      <c r="O69" s="47">
        <f>IF(ISNA(VLOOKUP($A69,DSLOP,IN_DTK!O$5,0))=FALSE,IF(O$8&lt;&gt;0,VLOOKUP($A69,DSLOP,IN_DTK!O$5,0),""),"")</f>
      </c>
      <c r="P69" s="47">
        <f>IF(ISNA(VLOOKUP($A69,DSLOP,IN_DTK!P$5,0))=FALSE,IF(P$8&lt;&gt;0,VLOOKUP($A69,DSLOP,IN_DTK!P$5,0),""),"")</f>
        <v>8.5</v>
      </c>
      <c r="Q69" s="47">
        <f>IF(ISNA(VLOOKUP($A69,DSLOP,IN_DTK!Q$5,0))=FALSE,IF(Q$8&lt;&gt;0,VLOOKUP($A69,DSLOP,IN_DTK!Q$5,0),""),"")</f>
        <v>8.9</v>
      </c>
      <c r="R69" s="52" t="str">
        <f>IF(ISNA(VLOOKUP($A69,DSLOP,IN_DTK!R$5,0))=FALSE,IF(R$8&lt;&gt;0,VLOOKUP($A69,DSLOP,IN_DTK!R$5,0),""),"")</f>
        <v>Tám Phẩy Chín</v>
      </c>
      <c r="S69" s="47">
        <f>IF(ISNA(VLOOKUP($A69,DSLOP,IN_DTK!S$5,0))=FALSE,IF(A$9&lt;&gt;0,VLOOKUP($A69,DSLOP,IN_DTK!S$5,0),""),"")</f>
        <v>0</v>
      </c>
    </row>
    <row r="70" spans="1:19" ht="19.5" customHeight="1">
      <c r="A70" s="46">
        <v>62</v>
      </c>
      <c r="B70" s="47">
        <v>62</v>
      </c>
      <c r="C70" s="47">
        <f>IF(ISNA(VLOOKUP($A70,DSLOP,IN_DTK!C$5,0))=FALSE,VLOOKUP($A70,DSLOP,IN_DTK!C$5,0),"")</f>
        <v>1931211249</v>
      </c>
      <c r="D70" s="48" t="str">
        <f>IF(ISNA(VLOOKUP($A70,DSLOP,IN_DTK!D$5,0))=FALSE,VLOOKUP($A70,DSLOP,IN_DTK!D$5,0),"")</f>
        <v>Lê Minh</v>
      </c>
      <c r="E70" s="49" t="str">
        <f>IF(ISNA(VLOOKUP($A70,DSLOP,IN_DTK!E$5,0))=FALSE,VLOOKUP($A70,DSLOP,IN_DTK!E$5,0),"")</f>
        <v>Trung</v>
      </c>
      <c r="F70" s="50" t="str">
        <f>IF(ISNA(VLOOKUP($A70,DSLOP,IN_DTK!F$5,0))=FALSE,VLOOKUP($A70,DSLOP,IN_DTK!F$5,0),"")</f>
        <v>07/05/1971</v>
      </c>
      <c r="G70" s="51" t="str">
        <f>IF(ISNA(VLOOKUP($A70,DSLOP,IN_DTK!G$5,0))=FALSE,VLOOKUP($A70,DSLOP,IN_DTK!G$5,0),"")</f>
        <v>K9MBA</v>
      </c>
      <c r="H70" s="47">
        <f>IF(ISNA(VLOOKUP($A70,DSLOP,IN_DTK!H$5,0))=FALSE,IF(H$8&lt;&gt;0,VLOOKUP($A70,DSLOP,IN_DTK!H$5,0),""),"")</f>
        <v>8</v>
      </c>
      <c r="I70" s="47">
        <f>IF(ISNA(VLOOKUP($A70,DSLOP,IN_DTK!I$5,0))=FALSE,IF(I$8&lt;&gt;0,VLOOKUP($A70,DSLOP,IN_DTK!I$5,0),""),"")</f>
      </c>
      <c r="J70" s="47">
        <f>IF(ISNA(VLOOKUP($A70,DSLOP,IN_DTK!J$5,0))=FALSE,IF(J$8&lt;&gt;0,VLOOKUP($A70,DSLOP,IN_DTK!J$5,0),""),"")</f>
      </c>
      <c r="K70" s="47">
        <f>IF(ISNA(VLOOKUP($A70,DSLOP,IN_DTK!K$5,0))=FALSE,IF(K$8&lt;&gt;0,VLOOKUP($A70,DSLOP,IN_DTK!K$5,0),""),"")</f>
      </c>
      <c r="L70" s="47">
        <f>IF(ISNA(VLOOKUP($A70,DSLOP,IN_DTK!L$5,0))=FALSE,IF(L$8&lt;&gt;0,VLOOKUP($A70,DSLOP,IN_DTK!L$5,0),""),"")</f>
      </c>
      <c r="M70" s="47">
        <f>IF(ISNA(VLOOKUP($A70,DSLOP,IN_DTK!M$5,0))=FALSE,IF(M$8&lt;&gt;0,VLOOKUP($A70,DSLOP,IN_DTK!M$5,0),""),"")</f>
        <v>9</v>
      </c>
      <c r="N70" s="47">
        <f>IF(ISNA(VLOOKUP($A70,DSLOP,IN_DTK!N$5,0))=FALSE,IF(N$8&lt;&gt;0,VLOOKUP($A70,DSLOP,IN_DTK!N$5,0),""),"")</f>
      </c>
      <c r="O70" s="47">
        <f>IF(ISNA(VLOOKUP($A70,DSLOP,IN_DTK!O$5,0))=FALSE,IF(O$8&lt;&gt;0,VLOOKUP($A70,DSLOP,IN_DTK!O$5,0),""),"")</f>
      </c>
      <c r="P70" s="47">
        <f>IF(ISNA(VLOOKUP($A70,DSLOP,IN_DTK!P$5,0))=FALSE,IF(P$8&lt;&gt;0,VLOOKUP($A70,DSLOP,IN_DTK!P$5,0),""),"")</f>
        <v>9</v>
      </c>
      <c r="Q70" s="47">
        <f>IF(ISNA(VLOOKUP($A70,DSLOP,IN_DTK!Q$5,0))=FALSE,IF(Q$8&lt;&gt;0,VLOOKUP($A70,DSLOP,IN_DTK!Q$5,0),""),"")</f>
        <v>8.9</v>
      </c>
      <c r="R70" s="52" t="str">
        <f>IF(ISNA(VLOOKUP($A70,DSLOP,IN_DTK!R$5,0))=FALSE,IF(R$8&lt;&gt;0,VLOOKUP($A70,DSLOP,IN_DTK!R$5,0),""),"")</f>
        <v>Tám Phẩy Chín</v>
      </c>
      <c r="S70" s="47">
        <f>IF(ISNA(VLOOKUP($A70,DSLOP,IN_DTK!S$5,0))=FALSE,IF(A$9&lt;&gt;0,VLOOKUP($A70,DSLOP,IN_DTK!S$5,0),""),"")</f>
        <v>0</v>
      </c>
    </row>
    <row r="71" spans="1:19" ht="19.5" customHeight="1">
      <c r="A71" s="46">
        <v>63</v>
      </c>
      <c r="B71" s="47">
        <v>63</v>
      </c>
      <c r="C71" s="47">
        <f>IF(ISNA(VLOOKUP($A71,DSLOP,IN_DTK!C$5,0))=FALSE,VLOOKUP($A71,DSLOP,IN_DTK!C$5,0),"")</f>
        <v>1930211250</v>
      </c>
      <c r="D71" s="48" t="str">
        <f>IF(ISNA(VLOOKUP($A71,DSLOP,IN_DTK!D$5,0))=FALSE,VLOOKUP($A71,DSLOP,IN_DTK!D$5,0),"")</f>
        <v>Nguyễn Thị Ánh</v>
      </c>
      <c r="E71" s="49" t="str">
        <f>IF(ISNA(VLOOKUP($A71,DSLOP,IN_DTK!E$5,0))=FALSE,VLOOKUP($A71,DSLOP,IN_DTK!E$5,0),"")</f>
        <v>Tuyết</v>
      </c>
      <c r="F71" s="50" t="str">
        <f>IF(ISNA(VLOOKUP($A71,DSLOP,IN_DTK!F$5,0))=FALSE,VLOOKUP($A71,DSLOP,IN_DTK!F$5,0),"")</f>
        <v>28/07/1988</v>
      </c>
      <c r="G71" s="51" t="str">
        <f>IF(ISNA(VLOOKUP($A71,DSLOP,IN_DTK!G$5,0))=FALSE,VLOOKUP($A71,DSLOP,IN_DTK!G$5,0),"")</f>
        <v>K9MBA</v>
      </c>
      <c r="H71" s="47">
        <f>IF(ISNA(VLOOKUP($A71,DSLOP,IN_DTK!H$5,0))=FALSE,IF(H$8&lt;&gt;0,VLOOKUP($A71,DSLOP,IN_DTK!H$5,0),""),"")</f>
        <v>8</v>
      </c>
      <c r="I71" s="47">
        <f>IF(ISNA(VLOOKUP($A71,DSLOP,IN_DTK!I$5,0))=FALSE,IF(I$8&lt;&gt;0,VLOOKUP($A71,DSLOP,IN_DTK!I$5,0),""),"")</f>
      </c>
      <c r="J71" s="47">
        <f>IF(ISNA(VLOOKUP($A71,DSLOP,IN_DTK!J$5,0))=FALSE,IF(J$8&lt;&gt;0,VLOOKUP($A71,DSLOP,IN_DTK!J$5,0),""),"")</f>
      </c>
      <c r="K71" s="47">
        <f>IF(ISNA(VLOOKUP($A71,DSLOP,IN_DTK!K$5,0))=FALSE,IF(K$8&lt;&gt;0,VLOOKUP($A71,DSLOP,IN_DTK!K$5,0),""),"")</f>
      </c>
      <c r="L71" s="47">
        <f>IF(ISNA(VLOOKUP($A71,DSLOP,IN_DTK!L$5,0))=FALSE,IF(L$8&lt;&gt;0,VLOOKUP($A71,DSLOP,IN_DTK!L$5,0),""),"")</f>
      </c>
      <c r="M71" s="47">
        <f>IF(ISNA(VLOOKUP($A71,DSLOP,IN_DTK!M$5,0))=FALSE,IF(M$8&lt;&gt;0,VLOOKUP($A71,DSLOP,IN_DTK!M$5,0),""),"")</f>
        <v>9.5</v>
      </c>
      <c r="N71" s="47">
        <f>IF(ISNA(VLOOKUP($A71,DSLOP,IN_DTK!N$5,0))=FALSE,IF(N$8&lt;&gt;0,VLOOKUP($A71,DSLOP,IN_DTK!N$5,0),""),"")</f>
      </c>
      <c r="O71" s="47">
        <f>IF(ISNA(VLOOKUP($A71,DSLOP,IN_DTK!O$5,0))=FALSE,IF(O$8&lt;&gt;0,VLOOKUP($A71,DSLOP,IN_DTK!O$5,0),""),"")</f>
      </c>
      <c r="P71" s="47">
        <f>IF(ISNA(VLOOKUP($A71,DSLOP,IN_DTK!P$5,0))=FALSE,IF(P$8&lt;&gt;0,VLOOKUP($A71,DSLOP,IN_DTK!P$5,0),""),"")</f>
        <v>8.5</v>
      </c>
      <c r="Q71" s="47">
        <f>IF(ISNA(VLOOKUP($A71,DSLOP,IN_DTK!Q$5,0))=FALSE,IF(Q$8&lt;&gt;0,VLOOKUP($A71,DSLOP,IN_DTK!Q$5,0),""),"")</f>
        <v>8.8</v>
      </c>
      <c r="R71" s="52" t="str">
        <f>IF(ISNA(VLOOKUP($A71,DSLOP,IN_DTK!R$5,0))=FALSE,IF(R$8&lt;&gt;0,VLOOKUP($A71,DSLOP,IN_DTK!R$5,0),""),"")</f>
        <v>Tám  Phẩy Tám</v>
      </c>
      <c r="S71" s="47">
        <f>IF(ISNA(VLOOKUP($A71,DSLOP,IN_DTK!S$5,0))=FALSE,IF(A$9&lt;&gt;0,VLOOKUP($A71,DSLOP,IN_DTK!S$5,0),""),"")</f>
        <v>0</v>
      </c>
    </row>
    <row r="72" spans="1:19" ht="19.5" customHeight="1">
      <c r="A72" s="46">
        <v>64</v>
      </c>
      <c r="B72" s="47">
        <v>64</v>
      </c>
      <c r="C72" s="47">
        <f>IF(ISNA(VLOOKUP($A72,DSLOP,IN_DTK!C$5,0))=FALSE,VLOOKUP($A72,DSLOP,IN_DTK!C$5,0),"")</f>
        <v>1930211251</v>
      </c>
      <c r="D72" s="48" t="str">
        <f>IF(ISNA(VLOOKUP($A72,DSLOP,IN_DTK!D$5,0))=FALSE,VLOOKUP($A72,DSLOP,IN_DTK!D$5,0),"")</f>
        <v>Võ Thị Ánh</v>
      </c>
      <c r="E72" s="49" t="str">
        <f>IF(ISNA(VLOOKUP($A72,DSLOP,IN_DTK!E$5,0))=FALSE,VLOOKUP($A72,DSLOP,IN_DTK!E$5,0),"")</f>
        <v>Tuyết</v>
      </c>
      <c r="F72" s="50" t="str">
        <f>IF(ISNA(VLOOKUP($A72,DSLOP,IN_DTK!F$5,0))=FALSE,VLOOKUP($A72,DSLOP,IN_DTK!F$5,0),"")</f>
        <v>26/07/1986</v>
      </c>
      <c r="G72" s="51" t="str">
        <f>IF(ISNA(VLOOKUP($A72,DSLOP,IN_DTK!G$5,0))=FALSE,VLOOKUP($A72,DSLOP,IN_DTK!G$5,0),"")</f>
        <v>K9MBA</v>
      </c>
      <c r="H72" s="47">
        <f>IF(ISNA(VLOOKUP($A72,DSLOP,IN_DTK!H$5,0))=FALSE,IF(H$8&lt;&gt;0,VLOOKUP($A72,DSLOP,IN_DTK!H$5,0),""),"")</f>
        <v>8</v>
      </c>
      <c r="I72" s="47">
        <f>IF(ISNA(VLOOKUP($A72,DSLOP,IN_DTK!I$5,0))=FALSE,IF(I$8&lt;&gt;0,VLOOKUP($A72,DSLOP,IN_DTK!I$5,0),""),"")</f>
      </c>
      <c r="J72" s="47">
        <f>IF(ISNA(VLOOKUP($A72,DSLOP,IN_DTK!J$5,0))=FALSE,IF(J$8&lt;&gt;0,VLOOKUP($A72,DSLOP,IN_DTK!J$5,0),""),"")</f>
      </c>
      <c r="K72" s="47">
        <f>IF(ISNA(VLOOKUP($A72,DSLOP,IN_DTK!K$5,0))=FALSE,IF(K$8&lt;&gt;0,VLOOKUP($A72,DSLOP,IN_DTK!K$5,0),""),"")</f>
      </c>
      <c r="L72" s="47">
        <f>IF(ISNA(VLOOKUP($A72,DSLOP,IN_DTK!L$5,0))=FALSE,IF(L$8&lt;&gt;0,VLOOKUP($A72,DSLOP,IN_DTK!L$5,0),""),"")</f>
      </c>
      <c r="M72" s="47">
        <f>IF(ISNA(VLOOKUP($A72,DSLOP,IN_DTK!M$5,0))=FALSE,IF(M$8&lt;&gt;0,VLOOKUP($A72,DSLOP,IN_DTK!M$5,0),""),"")</f>
        <v>9</v>
      </c>
      <c r="N72" s="47">
        <f>IF(ISNA(VLOOKUP($A72,DSLOP,IN_DTK!N$5,0))=FALSE,IF(N$8&lt;&gt;0,VLOOKUP($A72,DSLOP,IN_DTK!N$5,0),""),"")</f>
      </c>
      <c r="O72" s="47">
        <f>IF(ISNA(VLOOKUP($A72,DSLOP,IN_DTK!O$5,0))=FALSE,IF(O$8&lt;&gt;0,VLOOKUP($A72,DSLOP,IN_DTK!O$5,0),""),"")</f>
      </c>
      <c r="P72" s="47">
        <f>IF(ISNA(VLOOKUP($A72,DSLOP,IN_DTK!P$5,0))=FALSE,IF(P$8&lt;&gt;0,VLOOKUP($A72,DSLOP,IN_DTK!P$5,0),""),"")</f>
        <v>8</v>
      </c>
      <c r="Q72" s="47">
        <f>IF(ISNA(VLOOKUP($A72,DSLOP,IN_DTK!Q$5,0))=FALSE,IF(Q$8&lt;&gt;0,VLOOKUP($A72,DSLOP,IN_DTK!Q$5,0),""),"")</f>
        <v>8.3</v>
      </c>
      <c r="R72" s="52" t="str">
        <f>IF(ISNA(VLOOKUP($A72,DSLOP,IN_DTK!R$5,0))=FALSE,IF(R$8&lt;&gt;0,VLOOKUP($A72,DSLOP,IN_DTK!R$5,0),""),"")</f>
        <v>Tám Phẩy Ba</v>
      </c>
      <c r="S72" s="47">
        <f>IF(ISNA(VLOOKUP($A72,DSLOP,IN_DTK!S$5,0))=FALSE,IF(A$9&lt;&gt;0,VLOOKUP($A72,DSLOP,IN_DTK!S$5,0),""),"")</f>
        <v>0</v>
      </c>
    </row>
    <row r="73" spans="1:19" ht="19.5" customHeight="1">
      <c r="A73" s="46">
        <v>65</v>
      </c>
      <c r="B73" s="47">
        <v>65</v>
      </c>
      <c r="C73" s="47">
        <f>IF(ISNA(VLOOKUP($A73,DSLOP,IN_DTK!C$5,0))=FALSE,VLOOKUP($A73,DSLOP,IN_DTK!C$5,0),"")</f>
        <v>1930211252</v>
      </c>
      <c r="D73" s="48" t="str">
        <f>IF(ISNA(VLOOKUP($A73,DSLOP,IN_DTK!D$5,0))=FALSE,VLOOKUP($A73,DSLOP,IN_DTK!D$5,0),"")</f>
        <v>Lê Nguyễn Hồng</v>
      </c>
      <c r="E73" s="49" t="str">
        <f>IF(ISNA(VLOOKUP($A73,DSLOP,IN_DTK!E$5,0))=FALSE,VLOOKUP($A73,DSLOP,IN_DTK!E$5,0),"")</f>
        <v>Vân</v>
      </c>
      <c r="F73" s="50" t="str">
        <f>IF(ISNA(VLOOKUP($A73,DSLOP,IN_DTK!F$5,0))=FALSE,VLOOKUP($A73,DSLOP,IN_DTK!F$5,0),"")</f>
        <v>10/06/1990</v>
      </c>
      <c r="G73" s="51" t="str">
        <f>IF(ISNA(VLOOKUP($A73,DSLOP,IN_DTK!G$5,0))=FALSE,VLOOKUP($A73,DSLOP,IN_DTK!G$5,0),"")</f>
        <v>K9MBA</v>
      </c>
      <c r="H73" s="47">
        <f>IF(ISNA(VLOOKUP($A73,DSLOP,IN_DTK!H$5,0))=FALSE,IF(H$8&lt;&gt;0,VLOOKUP($A73,DSLOP,IN_DTK!H$5,0),""),"")</f>
        <v>8</v>
      </c>
      <c r="I73" s="47">
        <f>IF(ISNA(VLOOKUP($A73,DSLOP,IN_DTK!I$5,0))=FALSE,IF(I$8&lt;&gt;0,VLOOKUP($A73,DSLOP,IN_DTK!I$5,0),""),"")</f>
      </c>
      <c r="J73" s="47">
        <f>IF(ISNA(VLOOKUP($A73,DSLOP,IN_DTK!J$5,0))=FALSE,IF(J$8&lt;&gt;0,VLOOKUP($A73,DSLOP,IN_DTK!J$5,0),""),"")</f>
      </c>
      <c r="K73" s="47">
        <f>IF(ISNA(VLOOKUP($A73,DSLOP,IN_DTK!K$5,0))=FALSE,IF(K$8&lt;&gt;0,VLOOKUP($A73,DSLOP,IN_DTK!K$5,0),""),"")</f>
      </c>
      <c r="L73" s="47">
        <f>IF(ISNA(VLOOKUP($A73,DSLOP,IN_DTK!L$5,0))=FALSE,IF(L$8&lt;&gt;0,VLOOKUP($A73,DSLOP,IN_DTK!L$5,0),""),"")</f>
      </c>
      <c r="M73" s="47">
        <f>IF(ISNA(VLOOKUP($A73,DSLOP,IN_DTK!M$5,0))=FALSE,IF(M$8&lt;&gt;0,VLOOKUP($A73,DSLOP,IN_DTK!M$5,0),""),"")</f>
        <v>9.5</v>
      </c>
      <c r="N73" s="47">
        <f>IF(ISNA(VLOOKUP($A73,DSLOP,IN_DTK!N$5,0))=FALSE,IF(N$8&lt;&gt;0,VLOOKUP($A73,DSLOP,IN_DTK!N$5,0),""),"")</f>
      </c>
      <c r="O73" s="47">
        <f>IF(ISNA(VLOOKUP($A73,DSLOP,IN_DTK!O$5,0))=FALSE,IF(O$8&lt;&gt;0,VLOOKUP($A73,DSLOP,IN_DTK!O$5,0),""),"")</f>
      </c>
      <c r="P73" s="47">
        <f>IF(ISNA(VLOOKUP($A73,DSLOP,IN_DTK!P$5,0))=FALSE,IF(P$8&lt;&gt;0,VLOOKUP($A73,DSLOP,IN_DTK!P$5,0),""),"")</f>
        <v>9</v>
      </c>
      <c r="Q73" s="47">
        <f>IF(ISNA(VLOOKUP($A73,DSLOP,IN_DTK!Q$5,0))=FALSE,IF(Q$8&lt;&gt;0,VLOOKUP($A73,DSLOP,IN_DTK!Q$5,0),""),"")</f>
        <v>9.1</v>
      </c>
      <c r="R73" s="52" t="str">
        <f>IF(ISNA(VLOOKUP($A73,DSLOP,IN_DTK!R$5,0))=FALSE,IF(R$8&lt;&gt;0,VLOOKUP($A73,DSLOP,IN_DTK!R$5,0),""),"")</f>
        <v>Chín Phẩy Một</v>
      </c>
      <c r="S73" s="47">
        <f>IF(ISNA(VLOOKUP($A73,DSLOP,IN_DTK!S$5,0))=FALSE,IF(A$9&lt;&gt;0,VLOOKUP($A73,DSLOP,IN_DTK!S$5,0),""),"")</f>
        <v>0</v>
      </c>
    </row>
    <row r="74" spans="1:19" ht="19.5" customHeight="1">
      <c r="A74" s="46">
        <v>66</v>
      </c>
      <c r="B74" s="47">
        <v>66</v>
      </c>
      <c r="C74" s="47">
        <f>IF(ISNA(VLOOKUP($A74,DSLOP,IN_DTK!C$5,0))=FALSE,VLOOKUP($A74,DSLOP,IN_DTK!C$5,0),"")</f>
        <v>1930211253</v>
      </c>
      <c r="D74" s="48" t="str">
        <f>IF(ISNA(VLOOKUP($A74,DSLOP,IN_DTK!D$5,0))=FALSE,VLOOKUP($A74,DSLOP,IN_DTK!D$5,0),"")</f>
        <v>Đinh Thị</v>
      </c>
      <c r="E74" s="49" t="str">
        <f>IF(ISNA(VLOOKUP($A74,DSLOP,IN_DTK!E$5,0))=FALSE,VLOOKUP($A74,DSLOP,IN_DTK!E$5,0),"")</f>
        <v>Vi</v>
      </c>
      <c r="F74" s="50" t="str">
        <f>IF(ISNA(VLOOKUP($A74,DSLOP,IN_DTK!F$5,0))=FALSE,VLOOKUP($A74,DSLOP,IN_DTK!F$5,0),"")</f>
        <v>01/01/1990</v>
      </c>
      <c r="G74" s="51" t="str">
        <f>IF(ISNA(VLOOKUP($A74,DSLOP,IN_DTK!G$5,0))=FALSE,VLOOKUP($A74,DSLOP,IN_DTK!G$5,0),"")</f>
        <v>K9MBA</v>
      </c>
      <c r="H74" s="47">
        <f>IF(ISNA(VLOOKUP($A74,DSLOP,IN_DTK!H$5,0))=FALSE,IF(H$8&lt;&gt;0,VLOOKUP($A74,DSLOP,IN_DTK!H$5,0),""),"")</f>
        <v>9</v>
      </c>
      <c r="I74" s="47">
        <f>IF(ISNA(VLOOKUP($A74,DSLOP,IN_DTK!I$5,0))=FALSE,IF(I$8&lt;&gt;0,VLOOKUP($A74,DSLOP,IN_DTK!I$5,0),""),"")</f>
      </c>
      <c r="J74" s="47">
        <f>IF(ISNA(VLOOKUP($A74,DSLOP,IN_DTK!J$5,0))=FALSE,IF(J$8&lt;&gt;0,VLOOKUP($A74,DSLOP,IN_DTK!J$5,0),""),"")</f>
      </c>
      <c r="K74" s="47">
        <f>IF(ISNA(VLOOKUP($A74,DSLOP,IN_DTK!K$5,0))=FALSE,IF(K$8&lt;&gt;0,VLOOKUP($A74,DSLOP,IN_DTK!K$5,0),""),"")</f>
      </c>
      <c r="L74" s="47">
        <f>IF(ISNA(VLOOKUP($A74,DSLOP,IN_DTK!L$5,0))=FALSE,IF(L$8&lt;&gt;0,VLOOKUP($A74,DSLOP,IN_DTK!L$5,0),""),"")</f>
      </c>
      <c r="M74" s="47">
        <f>IF(ISNA(VLOOKUP($A74,DSLOP,IN_DTK!M$5,0))=FALSE,IF(M$8&lt;&gt;0,VLOOKUP($A74,DSLOP,IN_DTK!M$5,0),""),"")</f>
        <v>9</v>
      </c>
      <c r="N74" s="47">
        <f>IF(ISNA(VLOOKUP($A74,DSLOP,IN_DTK!N$5,0))=FALSE,IF(N$8&lt;&gt;0,VLOOKUP($A74,DSLOP,IN_DTK!N$5,0),""),"")</f>
      </c>
      <c r="O74" s="47">
        <f>IF(ISNA(VLOOKUP($A74,DSLOP,IN_DTK!O$5,0))=FALSE,IF(O$8&lt;&gt;0,VLOOKUP($A74,DSLOP,IN_DTK!O$5,0),""),"")</f>
      </c>
      <c r="P74" s="47">
        <f>IF(ISNA(VLOOKUP($A74,DSLOP,IN_DTK!P$5,0))=FALSE,IF(P$8&lt;&gt;0,VLOOKUP($A74,DSLOP,IN_DTK!P$5,0),""),"")</f>
        <v>8.5</v>
      </c>
      <c r="Q74" s="47">
        <f>IF(ISNA(VLOOKUP($A74,DSLOP,IN_DTK!Q$5,0))=FALSE,IF(Q$8&lt;&gt;0,VLOOKUP($A74,DSLOP,IN_DTK!Q$5,0),""),"")</f>
        <v>8.7</v>
      </c>
      <c r="R74" s="52" t="str">
        <f>IF(ISNA(VLOOKUP($A74,DSLOP,IN_DTK!R$5,0))=FALSE,IF(R$8&lt;&gt;0,VLOOKUP($A74,DSLOP,IN_DTK!R$5,0),""),"")</f>
        <v>Tám Phẩy Bảy</v>
      </c>
      <c r="S74" s="47">
        <f>IF(ISNA(VLOOKUP($A74,DSLOP,IN_DTK!S$5,0))=FALSE,IF(A$9&lt;&gt;0,VLOOKUP($A74,DSLOP,IN_DTK!S$5,0),""),"")</f>
        <v>0</v>
      </c>
    </row>
    <row r="75" spans="1:19" ht="19.5" customHeight="1">
      <c r="A75" s="46">
        <v>67</v>
      </c>
      <c r="B75" s="47">
        <v>67</v>
      </c>
      <c r="C75" s="47">
        <f>IF(ISNA(VLOOKUP($A75,DSLOP,IN_DTK!C$5,0))=FALSE,VLOOKUP($A75,DSLOP,IN_DTK!C$5,0),"")</f>
        <v>1931211254</v>
      </c>
      <c r="D75" s="48" t="str">
        <f>IF(ISNA(VLOOKUP($A75,DSLOP,IN_DTK!D$5,0))=FALSE,VLOOKUP($A75,DSLOP,IN_DTK!D$5,0),"")</f>
        <v>Lê Trần Bảo</v>
      </c>
      <c r="E75" s="49" t="str">
        <f>IF(ISNA(VLOOKUP($A75,DSLOP,IN_DTK!E$5,0))=FALSE,VLOOKUP($A75,DSLOP,IN_DTK!E$5,0),"")</f>
        <v>Việt</v>
      </c>
      <c r="F75" s="50" t="str">
        <f>IF(ISNA(VLOOKUP($A75,DSLOP,IN_DTK!F$5,0))=FALSE,VLOOKUP($A75,DSLOP,IN_DTK!F$5,0),"")</f>
        <v>19/03/1991</v>
      </c>
      <c r="G75" s="51" t="str">
        <f>IF(ISNA(VLOOKUP($A75,DSLOP,IN_DTK!G$5,0))=FALSE,VLOOKUP($A75,DSLOP,IN_DTK!G$5,0),"")</f>
        <v>K9MBA</v>
      </c>
      <c r="H75" s="47">
        <f>IF(ISNA(VLOOKUP($A75,DSLOP,IN_DTK!H$5,0))=FALSE,IF(H$8&lt;&gt;0,VLOOKUP($A75,DSLOP,IN_DTK!H$5,0),""),"")</f>
        <v>9</v>
      </c>
      <c r="I75" s="47">
        <f>IF(ISNA(VLOOKUP($A75,DSLOP,IN_DTK!I$5,0))=FALSE,IF(I$8&lt;&gt;0,VLOOKUP($A75,DSLOP,IN_DTK!I$5,0),""),"")</f>
      </c>
      <c r="J75" s="47">
        <f>IF(ISNA(VLOOKUP($A75,DSLOP,IN_DTK!J$5,0))=FALSE,IF(J$8&lt;&gt;0,VLOOKUP($A75,DSLOP,IN_DTK!J$5,0),""),"")</f>
      </c>
      <c r="K75" s="47">
        <f>IF(ISNA(VLOOKUP($A75,DSLOP,IN_DTK!K$5,0))=FALSE,IF(K$8&lt;&gt;0,VLOOKUP($A75,DSLOP,IN_DTK!K$5,0),""),"")</f>
      </c>
      <c r="L75" s="47">
        <f>IF(ISNA(VLOOKUP($A75,DSLOP,IN_DTK!L$5,0))=FALSE,IF(L$8&lt;&gt;0,VLOOKUP($A75,DSLOP,IN_DTK!L$5,0),""),"")</f>
      </c>
      <c r="M75" s="47">
        <f>IF(ISNA(VLOOKUP($A75,DSLOP,IN_DTK!M$5,0))=FALSE,IF(M$8&lt;&gt;0,VLOOKUP($A75,DSLOP,IN_DTK!M$5,0),""),"")</f>
        <v>8.5</v>
      </c>
      <c r="N75" s="47">
        <f>IF(ISNA(VLOOKUP($A75,DSLOP,IN_DTK!N$5,0))=FALSE,IF(N$8&lt;&gt;0,VLOOKUP($A75,DSLOP,IN_DTK!N$5,0),""),"")</f>
      </c>
      <c r="O75" s="47">
        <f>IF(ISNA(VLOOKUP($A75,DSLOP,IN_DTK!O$5,0))=FALSE,IF(O$8&lt;&gt;0,VLOOKUP($A75,DSLOP,IN_DTK!O$5,0),""),"")</f>
      </c>
      <c r="P75" s="47">
        <f>IF(ISNA(VLOOKUP($A75,DSLOP,IN_DTK!P$5,0))=FALSE,IF(P$8&lt;&gt;0,VLOOKUP($A75,DSLOP,IN_DTK!P$5,0),""),"")</f>
        <v>8.5</v>
      </c>
      <c r="Q75" s="47">
        <f>IF(ISNA(VLOOKUP($A75,DSLOP,IN_DTK!Q$5,0))=FALSE,IF(Q$8&lt;&gt;0,VLOOKUP($A75,DSLOP,IN_DTK!Q$5,0),""),"")</f>
        <v>8.6</v>
      </c>
      <c r="R75" s="52" t="str">
        <f>IF(ISNA(VLOOKUP($A75,DSLOP,IN_DTK!R$5,0))=FALSE,IF(R$8&lt;&gt;0,VLOOKUP($A75,DSLOP,IN_DTK!R$5,0),""),"")</f>
        <v>Tám Phẩy Sáu</v>
      </c>
      <c r="S75" s="47">
        <f>IF(ISNA(VLOOKUP($A75,DSLOP,IN_DTK!S$5,0))=FALSE,IF(A$9&lt;&gt;0,VLOOKUP($A75,DSLOP,IN_DTK!S$5,0),""),"")</f>
        <v>0</v>
      </c>
    </row>
    <row r="76" spans="1:19" ht="19.5" customHeight="1">
      <c r="A76" s="46">
        <v>68</v>
      </c>
      <c r="B76" s="47">
        <v>68</v>
      </c>
      <c r="C76" s="47">
        <f>IF(ISNA(VLOOKUP($A76,DSLOP,IN_DTK!C$5,0))=FALSE,VLOOKUP($A76,DSLOP,IN_DTK!C$5,0),"")</f>
        <v>1931211255</v>
      </c>
      <c r="D76" s="48" t="str">
        <f>IF(ISNA(VLOOKUP($A76,DSLOP,IN_DTK!D$5,0))=FALSE,VLOOKUP($A76,DSLOP,IN_DTK!D$5,0),"")</f>
        <v>Đặng Đức</v>
      </c>
      <c r="E76" s="49" t="str">
        <f>IF(ISNA(VLOOKUP($A76,DSLOP,IN_DTK!E$5,0))=FALSE,VLOOKUP($A76,DSLOP,IN_DTK!E$5,0),"")</f>
        <v>Vũ</v>
      </c>
      <c r="F76" s="50" t="str">
        <f>IF(ISNA(VLOOKUP($A76,DSLOP,IN_DTK!F$5,0))=FALSE,VLOOKUP($A76,DSLOP,IN_DTK!F$5,0),"")</f>
        <v>08/01/1970</v>
      </c>
      <c r="G76" s="51" t="str">
        <f>IF(ISNA(VLOOKUP($A76,DSLOP,IN_DTK!G$5,0))=FALSE,VLOOKUP($A76,DSLOP,IN_DTK!G$5,0),"")</f>
        <v>K9MBA</v>
      </c>
      <c r="H76" s="47">
        <f>IF(ISNA(VLOOKUP($A76,DSLOP,IN_DTK!H$5,0))=FALSE,IF(H$8&lt;&gt;0,VLOOKUP($A76,DSLOP,IN_DTK!H$5,0),""),"")</f>
        <v>9</v>
      </c>
      <c r="I76" s="47">
        <f>IF(ISNA(VLOOKUP($A76,DSLOP,IN_DTK!I$5,0))=FALSE,IF(I$8&lt;&gt;0,VLOOKUP($A76,DSLOP,IN_DTK!I$5,0),""),"")</f>
      </c>
      <c r="J76" s="47">
        <f>IF(ISNA(VLOOKUP($A76,DSLOP,IN_DTK!J$5,0))=FALSE,IF(J$8&lt;&gt;0,VLOOKUP($A76,DSLOP,IN_DTK!J$5,0),""),"")</f>
      </c>
      <c r="K76" s="47">
        <f>IF(ISNA(VLOOKUP($A76,DSLOP,IN_DTK!K$5,0))=FALSE,IF(K$8&lt;&gt;0,VLOOKUP($A76,DSLOP,IN_DTK!K$5,0),""),"")</f>
      </c>
      <c r="L76" s="47">
        <f>IF(ISNA(VLOOKUP($A76,DSLOP,IN_DTK!L$5,0))=FALSE,IF(L$8&lt;&gt;0,VLOOKUP($A76,DSLOP,IN_DTK!L$5,0),""),"")</f>
      </c>
      <c r="M76" s="47">
        <f>IF(ISNA(VLOOKUP($A76,DSLOP,IN_DTK!M$5,0))=FALSE,IF(M$8&lt;&gt;0,VLOOKUP($A76,DSLOP,IN_DTK!M$5,0),""),"")</f>
        <v>9.5</v>
      </c>
      <c r="N76" s="47">
        <f>IF(ISNA(VLOOKUP($A76,DSLOP,IN_DTK!N$5,0))=FALSE,IF(N$8&lt;&gt;0,VLOOKUP($A76,DSLOP,IN_DTK!N$5,0),""),"")</f>
      </c>
      <c r="O76" s="47">
        <f>IF(ISNA(VLOOKUP($A76,DSLOP,IN_DTK!O$5,0))=FALSE,IF(O$8&lt;&gt;0,VLOOKUP($A76,DSLOP,IN_DTK!O$5,0),""),"")</f>
      </c>
      <c r="P76" s="47">
        <f>IF(ISNA(VLOOKUP($A76,DSLOP,IN_DTK!P$5,0))=FALSE,IF(P$8&lt;&gt;0,VLOOKUP($A76,DSLOP,IN_DTK!P$5,0),""),"")</f>
        <v>9.5</v>
      </c>
      <c r="Q76" s="47">
        <f>IF(ISNA(VLOOKUP($A76,DSLOP,IN_DTK!Q$5,0))=FALSE,IF(Q$8&lt;&gt;0,VLOOKUP($A76,DSLOP,IN_DTK!Q$5,0),""),"")</f>
        <v>9.5</v>
      </c>
      <c r="R76" s="52" t="str">
        <f>IF(ISNA(VLOOKUP($A76,DSLOP,IN_DTK!R$5,0))=FALSE,IF(R$8&lt;&gt;0,VLOOKUP($A76,DSLOP,IN_DTK!R$5,0),""),"")</f>
        <v>Chín Phẩy Năm</v>
      </c>
      <c r="S76" s="47">
        <f>IF(ISNA(VLOOKUP($A76,DSLOP,IN_DTK!S$5,0))=FALSE,IF(A$9&lt;&gt;0,VLOOKUP($A76,DSLOP,IN_DTK!S$5,0),""),"")</f>
        <v>0</v>
      </c>
    </row>
    <row r="77" spans="1:19" ht="19.5" customHeight="1">
      <c r="A77" s="46">
        <v>69</v>
      </c>
      <c r="B77" s="47">
        <v>69</v>
      </c>
      <c r="C77" s="47">
        <f>IF(ISNA(VLOOKUP($A77,DSLOP,IN_DTK!C$5,0))=FALSE,VLOOKUP($A77,DSLOP,IN_DTK!C$5,0),"")</f>
        <v>1931211256</v>
      </c>
      <c r="D77" s="48" t="str">
        <f>IF(ISNA(VLOOKUP($A77,DSLOP,IN_DTK!D$5,0))=FALSE,VLOOKUP($A77,DSLOP,IN_DTK!D$5,0),"")</f>
        <v>Trương Công Quang</v>
      </c>
      <c r="E77" s="49" t="str">
        <f>IF(ISNA(VLOOKUP($A77,DSLOP,IN_DTK!E$5,0))=FALSE,VLOOKUP($A77,DSLOP,IN_DTK!E$5,0),"")</f>
        <v>Vũ</v>
      </c>
      <c r="F77" s="50" t="str">
        <f>IF(ISNA(VLOOKUP($A77,DSLOP,IN_DTK!F$5,0))=FALSE,VLOOKUP($A77,DSLOP,IN_DTK!F$5,0),"")</f>
        <v>28/12/1986</v>
      </c>
      <c r="G77" s="51" t="str">
        <f>IF(ISNA(VLOOKUP($A77,DSLOP,IN_DTK!G$5,0))=FALSE,VLOOKUP($A77,DSLOP,IN_DTK!G$5,0),"")</f>
        <v>K9MBA</v>
      </c>
      <c r="H77" s="47">
        <f>IF(ISNA(VLOOKUP($A77,DSLOP,IN_DTK!H$5,0))=FALSE,IF(H$8&lt;&gt;0,VLOOKUP($A77,DSLOP,IN_DTK!H$5,0),""),"")</f>
        <v>9</v>
      </c>
      <c r="I77" s="47">
        <f>IF(ISNA(VLOOKUP($A77,DSLOP,IN_DTK!I$5,0))=FALSE,IF(I$8&lt;&gt;0,VLOOKUP($A77,DSLOP,IN_DTK!I$5,0),""),"")</f>
      </c>
      <c r="J77" s="47">
        <f>IF(ISNA(VLOOKUP($A77,DSLOP,IN_DTK!J$5,0))=FALSE,IF(J$8&lt;&gt;0,VLOOKUP($A77,DSLOP,IN_DTK!J$5,0),""),"")</f>
      </c>
      <c r="K77" s="47">
        <f>IF(ISNA(VLOOKUP($A77,DSLOP,IN_DTK!K$5,0))=FALSE,IF(K$8&lt;&gt;0,VLOOKUP($A77,DSLOP,IN_DTK!K$5,0),""),"")</f>
      </c>
      <c r="L77" s="47">
        <f>IF(ISNA(VLOOKUP($A77,DSLOP,IN_DTK!L$5,0))=FALSE,IF(L$8&lt;&gt;0,VLOOKUP($A77,DSLOP,IN_DTK!L$5,0),""),"")</f>
      </c>
      <c r="M77" s="47">
        <f>IF(ISNA(VLOOKUP($A77,DSLOP,IN_DTK!M$5,0))=FALSE,IF(M$8&lt;&gt;0,VLOOKUP($A77,DSLOP,IN_DTK!M$5,0),""),"")</f>
        <v>8.5</v>
      </c>
      <c r="N77" s="47">
        <f>IF(ISNA(VLOOKUP($A77,DSLOP,IN_DTK!N$5,0))=FALSE,IF(N$8&lt;&gt;0,VLOOKUP($A77,DSLOP,IN_DTK!N$5,0),""),"")</f>
      </c>
      <c r="O77" s="47">
        <f>IF(ISNA(VLOOKUP($A77,DSLOP,IN_DTK!O$5,0))=FALSE,IF(O$8&lt;&gt;0,VLOOKUP($A77,DSLOP,IN_DTK!O$5,0),""),"")</f>
      </c>
      <c r="P77" s="47">
        <f>IF(ISNA(VLOOKUP($A77,DSLOP,IN_DTK!P$5,0))=FALSE,IF(P$8&lt;&gt;0,VLOOKUP($A77,DSLOP,IN_DTK!P$5,0),""),"")</f>
        <v>8</v>
      </c>
      <c r="Q77" s="47">
        <f>IF(ISNA(VLOOKUP($A77,DSLOP,IN_DTK!Q$5,0))=FALSE,IF(Q$8&lt;&gt;0,VLOOKUP($A77,DSLOP,IN_DTK!Q$5,0),""),"")</f>
        <v>8.3</v>
      </c>
      <c r="R77" s="52" t="str">
        <f>IF(ISNA(VLOOKUP($A77,DSLOP,IN_DTK!R$5,0))=FALSE,IF(R$8&lt;&gt;0,VLOOKUP($A77,DSLOP,IN_DTK!R$5,0),""),"")</f>
        <v>Tám Phẩy Ba</v>
      </c>
      <c r="S77" s="47">
        <f>IF(ISNA(VLOOKUP($A77,DSLOP,IN_DTK!S$5,0))=FALSE,IF(A$9&lt;&gt;0,VLOOKUP($A77,DSLOP,IN_DTK!S$5,0),""),"")</f>
        <v>0</v>
      </c>
    </row>
    <row r="78" spans="1:19" ht="19.5" customHeight="1">
      <c r="A78" s="46">
        <v>70</v>
      </c>
      <c r="B78" s="47">
        <v>70</v>
      </c>
      <c r="C78" s="47">
        <f>IF(ISNA(VLOOKUP($A78,DSLOP,IN_DTK!C$5,0))=FALSE,VLOOKUP($A78,DSLOP,IN_DTK!C$5,0),"")</f>
        <v>1931211257</v>
      </c>
      <c r="D78" s="48" t="str">
        <f>IF(ISNA(VLOOKUP($A78,DSLOP,IN_DTK!D$5,0))=FALSE,VLOOKUP($A78,DSLOP,IN_DTK!D$5,0),"")</f>
        <v>Trần Minh</v>
      </c>
      <c r="E78" s="49" t="str">
        <f>IF(ISNA(VLOOKUP($A78,DSLOP,IN_DTK!E$5,0))=FALSE,VLOOKUP($A78,DSLOP,IN_DTK!E$5,0),"")</f>
        <v>Vương</v>
      </c>
      <c r="F78" s="50" t="str">
        <f>IF(ISNA(VLOOKUP($A78,DSLOP,IN_DTK!F$5,0))=FALSE,VLOOKUP($A78,DSLOP,IN_DTK!F$5,0),"")</f>
        <v>08/12/1990</v>
      </c>
      <c r="G78" s="51" t="str">
        <f>IF(ISNA(VLOOKUP($A78,DSLOP,IN_DTK!G$5,0))=FALSE,VLOOKUP($A78,DSLOP,IN_DTK!G$5,0),"")</f>
        <v>K9MBA</v>
      </c>
      <c r="H78" s="47">
        <f>IF(ISNA(VLOOKUP($A78,DSLOP,IN_DTK!H$5,0))=FALSE,IF(H$8&lt;&gt;0,VLOOKUP($A78,DSLOP,IN_DTK!H$5,0),""),"")</f>
        <v>9</v>
      </c>
      <c r="I78" s="47">
        <f>IF(ISNA(VLOOKUP($A78,DSLOP,IN_DTK!I$5,0))=FALSE,IF(I$8&lt;&gt;0,VLOOKUP($A78,DSLOP,IN_DTK!I$5,0),""),"")</f>
      </c>
      <c r="J78" s="47">
        <f>IF(ISNA(VLOOKUP($A78,DSLOP,IN_DTK!J$5,0))=FALSE,IF(J$8&lt;&gt;0,VLOOKUP($A78,DSLOP,IN_DTK!J$5,0),""),"")</f>
      </c>
      <c r="K78" s="47">
        <f>IF(ISNA(VLOOKUP($A78,DSLOP,IN_DTK!K$5,0))=FALSE,IF(K$8&lt;&gt;0,VLOOKUP($A78,DSLOP,IN_DTK!K$5,0),""),"")</f>
      </c>
      <c r="L78" s="47">
        <f>IF(ISNA(VLOOKUP($A78,DSLOP,IN_DTK!L$5,0))=FALSE,IF(L$8&lt;&gt;0,VLOOKUP($A78,DSLOP,IN_DTK!L$5,0),""),"")</f>
      </c>
      <c r="M78" s="47">
        <f>IF(ISNA(VLOOKUP($A78,DSLOP,IN_DTK!M$5,0))=FALSE,IF(M$8&lt;&gt;0,VLOOKUP($A78,DSLOP,IN_DTK!M$5,0),""),"")</f>
        <v>9</v>
      </c>
      <c r="N78" s="47">
        <f>IF(ISNA(VLOOKUP($A78,DSLOP,IN_DTK!N$5,0))=FALSE,IF(N$8&lt;&gt;0,VLOOKUP($A78,DSLOP,IN_DTK!N$5,0),""),"")</f>
      </c>
      <c r="O78" s="47">
        <f>IF(ISNA(VLOOKUP($A78,DSLOP,IN_DTK!O$5,0))=FALSE,IF(O$8&lt;&gt;0,VLOOKUP($A78,DSLOP,IN_DTK!O$5,0),""),"")</f>
      </c>
      <c r="P78" s="47">
        <f>IF(ISNA(VLOOKUP($A78,DSLOP,IN_DTK!P$5,0))=FALSE,IF(P$8&lt;&gt;0,VLOOKUP($A78,DSLOP,IN_DTK!P$5,0),""),"")</f>
        <v>8.5</v>
      </c>
      <c r="Q78" s="47">
        <f>IF(ISNA(VLOOKUP($A78,DSLOP,IN_DTK!Q$5,0))=FALSE,IF(Q$8&lt;&gt;0,VLOOKUP($A78,DSLOP,IN_DTK!Q$5,0),""),"")</f>
        <v>8.7</v>
      </c>
      <c r="R78" s="52" t="str">
        <f>IF(ISNA(VLOOKUP($A78,DSLOP,IN_DTK!R$5,0))=FALSE,IF(R$8&lt;&gt;0,VLOOKUP($A78,DSLOP,IN_DTK!R$5,0),""),"")</f>
        <v>Tám Phẩy Bảy</v>
      </c>
      <c r="S78" s="47">
        <f>IF(ISNA(VLOOKUP($A78,DSLOP,IN_DTK!S$5,0))=FALSE,IF(A$9&lt;&gt;0,VLOOKUP($A78,DSLOP,IN_DTK!S$5,0),""),"")</f>
        <v>0</v>
      </c>
    </row>
    <row r="79" spans="1:19" ht="19.5" customHeight="1">
      <c r="A79" s="46">
        <v>71</v>
      </c>
      <c r="B79" s="47">
        <v>71</v>
      </c>
      <c r="C79" s="47">
        <f>IF(ISNA(VLOOKUP($A79,DSLOP,IN_DTK!C$5,0))=FALSE,VLOOKUP($A79,DSLOP,IN_DTK!C$5,0),"")</f>
        <v>1930211110</v>
      </c>
      <c r="D79" s="48" t="str">
        <f>IF(ISNA(VLOOKUP($A79,DSLOP,IN_DTK!D$5,0))=FALSE,VLOOKUP($A79,DSLOP,IN_DTK!D$5,0),"")</f>
        <v>Lê Hoàng</v>
      </c>
      <c r="E79" s="49" t="str">
        <f>IF(ISNA(VLOOKUP($A79,DSLOP,IN_DTK!E$5,0))=FALSE,VLOOKUP($A79,DSLOP,IN_DTK!E$5,0),"")</f>
        <v>Vy</v>
      </c>
      <c r="F79" s="50" t="str">
        <f>IF(ISNA(VLOOKUP($A79,DSLOP,IN_DTK!F$5,0))=FALSE,VLOOKUP($A79,DSLOP,IN_DTK!F$5,0),"")</f>
        <v>29/02/1988</v>
      </c>
      <c r="G79" s="51" t="str">
        <f>IF(ISNA(VLOOKUP($A79,DSLOP,IN_DTK!G$5,0))=FALSE,VLOOKUP($A79,DSLOP,IN_DTK!G$5,0),"")</f>
        <v>K9MBA</v>
      </c>
      <c r="H79" s="47">
        <f>IF(ISNA(VLOOKUP($A79,DSLOP,IN_DTK!H$5,0))=FALSE,IF(H$8&lt;&gt;0,VLOOKUP($A79,DSLOP,IN_DTK!H$5,0),""),"")</f>
        <v>0</v>
      </c>
      <c r="I79" s="47">
        <f>IF(ISNA(VLOOKUP($A79,DSLOP,IN_DTK!I$5,0))=FALSE,IF(I$8&lt;&gt;0,VLOOKUP($A79,DSLOP,IN_DTK!I$5,0),""),"")</f>
      </c>
      <c r="J79" s="47">
        <f>IF(ISNA(VLOOKUP($A79,DSLOP,IN_DTK!J$5,0))=FALSE,IF(J$8&lt;&gt;0,VLOOKUP($A79,DSLOP,IN_DTK!J$5,0),""),"")</f>
      </c>
      <c r="K79" s="47">
        <f>IF(ISNA(VLOOKUP($A79,DSLOP,IN_DTK!K$5,0))=FALSE,IF(K$8&lt;&gt;0,VLOOKUP($A79,DSLOP,IN_DTK!K$5,0),""),"")</f>
      </c>
      <c r="L79" s="47">
        <f>IF(ISNA(VLOOKUP($A79,DSLOP,IN_DTK!L$5,0))=FALSE,IF(L$8&lt;&gt;0,VLOOKUP($A79,DSLOP,IN_DTK!L$5,0),""),"")</f>
      </c>
      <c r="M79" s="47">
        <f>IF(ISNA(VLOOKUP($A79,DSLOP,IN_DTK!M$5,0))=FALSE,IF(M$8&lt;&gt;0,VLOOKUP($A79,DSLOP,IN_DTK!M$5,0),""),"")</f>
        <v>0</v>
      </c>
      <c r="N79" s="47">
        <f>IF(ISNA(VLOOKUP($A79,DSLOP,IN_DTK!N$5,0))=FALSE,IF(N$8&lt;&gt;0,VLOOKUP($A79,DSLOP,IN_DTK!N$5,0),""),"")</f>
      </c>
      <c r="O79" s="47">
        <f>IF(ISNA(VLOOKUP($A79,DSLOP,IN_DTK!O$5,0))=FALSE,IF(O$8&lt;&gt;0,VLOOKUP($A79,DSLOP,IN_DTK!O$5,0),""),"")</f>
      </c>
      <c r="P79" s="47" t="str">
        <f>IF(ISNA(VLOOKUP($A79,DSLOP,IN_DTK!P$5,0))=FALSE,IF(P$8&lt;&gt;0,VLOOKUP($A79,DSLOP,IN_DTK!P$5,0),""),"")</f>
        <v>H</v>
      </c>
      <c r="Q79" s="47">
        <f>IF(ISNA(VLOOKUP($A79,DSLOP,IN_DTK!Q$5,0))=FALSE,IF(Q$8&lt;&gt;0,VLOOKUP($A79,DSLOP,IN_DTK!Q$5,0),""),"")</f>
        <v>0</v>
      </c>
      <c r="R79" s="52" t="str">
        <f>IF(ISNA(VLOOKUP($A79,DSLOP,IN_DTK!R$5,0))=FALSE,IF(R$8&lt;&gt;0,VLOOKUP($A79,DSLOP,IN_DTK!R$5,0),""),"")</f>
        <v>Không</v>
      </c>
      <c r="S79" s="47" t="str">
        <f>IF(ISNA(VLOOKUP($A79,DSLOP,IN_DTK!S$5,0))=FALSE,IF(A$9&lt;&gt;0,VLOOKUP($A79,DSLOP,IN_DTK!S$5,0),""),"")</f>
        <v>Hoãn thi</v>
      </c>
    </row>
    <row r="80" spans="1:19" ht="19.5" customHeight="1">
      <c r="A80" s="46">
        <v>72</v>
      </c>
      <c r="B80" s="47">
        <v>72</v>
      </c>
      <c r="C80" s="47">
        <f>IF(ISNA(VLOOKUP($A80,DSLOP,IN_DTK!C$5,0))=FALSE,VLOOKUP($A80,DSLOP,IN_DTK!C$5,0),"")</f>
        <v>1930211258</v>
      </c>
      <c r="D80" s="48" t="str">
        <f>IF(ISNA(VLOOKUP($A80,DSLOP,IN_DTK!D$5,0))=FALSE,VLOOKUP($A80,DSLOP,IN_DTK!D$5,0),"")</f>
        <v>Huỳnh Thị Dương</v>
      </c>
      <c r="E80" s="49" t="str">
        <f>IF(ISNA(VLOOKUP($A80,DSLOP,IN_DTK!E$5,0))=FALSE,VLOOKUP($A80,DSLOP,IN_DTK!E$5,0),"")</f>
        <v>Yến</v>
      </c>
      <c r="F80" s="50" t="str">
        <f>IF(ISNA(VLOOKUP($A80,DSLOP,IN_DTK!F$5,0))=FALSE,VLOOKUP($A80,DSLOP,IN_DTK!F$5,0),"")</f>
        <v>20/12/1991</v>
      </c>
      <c r="G80" s="51" t="str">
        <f>IF(ISNA(VLOOKUP($A80,DSLOP,IN_DTK!G$5,0))=FALSE,VLOOKUP($A80,DSLOP,IN_DTK!G$5,0),"")</f>
        <v>K9MBA</v>
      </c>
      <c r="H80" s="47">
        <f>IF(ISNA(VLOOKUP($A80,DSLOP,IN_DTK!H$5,0))=FALSE,IF(H$8&lt;&gt;0,VLOOKUP($A80,DSLOP,IN_DTK!H$5,0),""),"")</f>
        <v>9</v>
      </c>
      <c r="I80" s="47">
        <f>IF(ISNA(VLOOKUP($A80,DSLOP,IN_DTK!I$5,0))=FALSE,IF(I$8&lt;&gt;0,VLOOKUP($A80,DSLOP,IN_DTK!I$5,0),""),"")</f>
      </c>
      <c r="J80" s="47">
        <f>IF(ISNA(VLOOKUP($A80,DSLOP,IN_DTK!J$5,0))=FALSE,IF(J$8&lt;&gt;0,VLOOKUP($A80,DSLOP,IN_DTK!J$5,0),""),"")</f>
      </c>
      <c r="K80" s="47">
        <f>IF(ISNA(VLOOKUP($A80,DSLOP,IN_DTK!K$5,0))=FALSE,IF(K$8&lt;&gt;0,VLOOKUP($A80,DSLOP,IN_DTK!K$5,0),""),"")</f>
      </c>
      <c r="L80" s="47">
        <f>IF(ISNA(VLOOKUP($A80,DSLOP,IN_DTK!L$5,0))=FALSE,IF(L$8&lt;&gt;0,VLOOKUP($A80,DSLOP,IN_DTK!L$5,0),""),"")</f>
      </c>
      <c r="M80" s="47">
        <f>IF(ISNA(VLOOKUP($A80,DSLOP,IN_DTK!M$5,0))=FALSE,IF(M$8&lt;&gt;0,VLOOKUP($A80,DSLOP,IN_DTK!M$5,0),""),"")</f>
        <v>9</v>
      </c>
      <c r="N80" s="47">
        <f>IF(ISNA(VLOOKUP($A80,DSLOP,IN_DTK!N$5,0))=FALSE,IF(N$8&lt;&gt;0,VLOOKUP($A80,DSLOP,IN_DTK!N$5,0),""),"")</f>
      </c>
      <c r="O80" s="47">
        <f>IF(ISNA(VLOOKUP($A80,DSLOP,IN_DTK!O$5,0))=FALSE,IF(O$8&lt;&gt;0,VLOOKUP($A80,DSLOP,IN_DTK!O$5,0),""),"")</f>
      </c>
      <c r="P80" s="47">
        <f>IF(ISNA(VLOOKUP($A80,DSLOP,IN_DTK!P$5,0))=FALSE,IF(P$8&lt;&gt;0,VLOOKUP($A80,DSLOP,IN_DTK!P$5,0),""),"")</f>
        <v>8.5</v>
      </c>
      <c r="Q80" s="47">
        <f>IF(ISNA(VLOOKUP($A80,DSLOP,IN_DTK!Q$5,0))=FALSE,IF(Q$8&lt;&gt;0,VLOOKUP($A80,DSLOP,IN_DTK!Q$5,0),""),"")</f>
        <v>8.7</v>
      </c>
      <c r="R80" s="52" t="str">
        <f>IF(ISNA(VLOOKUP($A80,DSLOP,IN_DTK!R$5,0))=FALSE,IF(R$8&lt;&gt;0,VLOOKUP($A80,DSLOP,IN_DTK!R$5,0),""),"")</f>
        <v>Tám Phẩy Bảy</v>
      </c>
      <c r="S80" s="47">
        <f>IF(ISNA(VLOOKUP($A80,DSLOP,IN_DTK!S$5,0))=FALSE,IF(A$9&lt;&gt;0,VLOOKUP($A80,DSLOP,IN_DTK!S$5,0),""),"")</f>
        <v>0</v>
      </c>
    </row>
    <row r="81" spans="1:19" s="55" customFormat="1" ht="10.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19" ht="15.75" customHeight="1">
      <c r="A82" s="54"/>
      <c r="B82" s="54"/>
      <c r="C82" s="56" t="s">
        <v>21</v>
      </c>
      <c r="D82" s="56"/>
      <c r="E82" s="56"/>
      <c r="F82" s="56"/>
      <c r="G82" s="56"/>
      <c r="H82" s="56"/>
      <c r="I82" s="56"/>
      <c r="J82" s="56"/>
      <c r="K82" s="56"/>
      <c r="L82" s="57"/>
      <c r="M82" s="54"/>
      <c r="N82" s="54"/>
      <c r="O82" s="54"/>
      <c r="P82" s="54"/>
      <c r="Q82" s="54"/>
      <c r="R82" s="58"/>
      <c r="S82" s="59"/>
    </row>
    <row r="83" spans="1:19" ht="24">
      <c r="A83" s="54"/>
      <c r="B83" s="54"/>
      <c r="C83" s="60" t="s">
        <v>2</v>
      </c>
      <c r="D83" s="61" t="s">
        <v>22</v>
      </c>
      <c r="E83" s="62"/>
      <c r="F83" s="63"/>
      <c r="G83" s="34" t="s">
        <v>23</v>
      </c>
      <c r="H83" s="64" t="s">
        <v>24</v>
      </c>
      <c r="I83" s="65"/>
      <c r="J83" s="66" t="s">
        <v>25</v>
      </c>
      <c r="K83" s="66"/>
      <c r="L83" s="38"/>
      <c r="M83" s="54"/>
      <c r="N83" s="54"/>
      <c r="O83" s="54"/>
      <c r="P83" s="54"/>
      <c r="Q83" s="54"/>
      <c r="R83" s="58"/>
      <c r="S83" s="59"/>
    </row>
    <row r="84" spans="1:19" ht="12.75" customHeight="1">
      <c r="A84" s="54"/>
      <c r="B84" s="54"/>
      <c r="C84" s="67">
        <v>1</v>
      </c>
      <c r="D84" s="68" t="s">
        <v>26</v>
      </c>
      <c r="E84" s="69"/>
      <c r="F84" s="70"/>
      <c r="G84" s="67">
        <f>COUNTIF($Q$9:$Q$80,"&gt;=4")</f>
        <v>69</v>
      </c>
      <c r="H84" s="71">
        <f>G84/$G$86</f>
        <v>0.9583333333333334</v>
      </c>
      <c r="I84" s="72"/>
      <c r="J84" s="73"/>
      <c r="K84" s="73"/>
      <c r="L84" s="15"/>
      <c r="M84" s="54"/>
      <c r="N84" s="54"/>
      <c r="O84" s="54"/>
      <c r="P84" s="54"/>
      <c r="Q84" s="54"/>
      <c r="R84" s="58"/>
      <c r="S84" s="59"/>
    </row>
    <row r="85" spans="1:19" ht="12.75" customHeight="1">
      <c r="A85" s="54"/>
      <c r="B85" s="54"/>
      <c r="C85" s="67">
        <v>2</v>
      </c>
      <c r="D85" s="68" t="s">
        <v>27</v>
      </c>
      <c r="E85" s="69"/>
      <c r="F85" s="70"/>
      <c r="G85" s="67">
        <f>COUNTIF($Q$9:$Q$80,"&lt;4")</f>
        <v>3</v>
      </c>
      <c r="H85" s="71">
        <f>G85/$G$86</f>
        <v>0.041666666666666664</v>
      </c>
      <c r="I85" s="72"/>
      <c r="J85" s="73"/>
      <c r="K85" s="73"/>
      <c r="L85" s="15"/>
      <c r="M85" s="54"/>
      <c r="N85" s="54"/>
      <c r="O85" s="54"/>
      <c r="P85" s="54"/>
      <c r="Q85" s="54"/>
      <c r="R85" s="58"/>
      <c r="S85" s="59"/>
    </row>
    <row r="86" spans="1:19" ht="12.75" customHeight="1">
      <c r="A86" s="54"/>
      <c r="B86" s="54"/>
      <c r="C86" s="24" t="s">
        <v>28</v>
      </c>
      <c r="D86" s="25"/>
      <c r="E86" s="25"/>
      <c r="F86" s="26"/>
      <c r="G86" s="74">
        <f>SUM(G84:G85)</f>
        <v>72</v>
      </c>
      <c r="H86" s="75">
        <f>SUM(H84:I85)</f>
        <v>1</v>
      </c>
      <c r="I86" s="76"/>
      <c r="J86" s="73"/>
      <c r="K86" s="73"/>
      <c r="L86" s="15"/>
      <c r="M86" s="54"/>
      <c r="N86" s="54"/>
      <c r="O86" s="54"/>
      <c r="P86" s="54"/>
      <c r="Q86" s="54"/>
      <c r="R86" s="58"/>
      <c r="S86" s="59"/>
    </row>
    <row r="87" spans="1:19" ht="12.75" customHeight="1">
      <c r="A87" s="54"/>
      <c r="B87" s="54"/>
      <c r="P87" s="80" t="str">
        <f ca="1">"Đà Nẵng, "&amp;TEXT(TODAY(),"dd/mm/yyyy")</f>
        <v>Đà Nẵng, 16/03/2015</v>
      </c>
      <c r="Q87" s="80"/>
      <c r="R87" s="80"/>
      <c r="S87" s="80"/>
    </row>
    <row r="88" spans="1:19" ht="12.75" customHeight="1">
      <c r="A88" s="54"/>
      <c r="B88" s="54"/>
      <c r="C88" s="77" t="s">
        <v>29</v>
      </c>
      <c r="E88" s="58" t="s">
        <v>34</v>
      </c>
      <c r="F88" s="58"/>
      <c r="G88" s="58"/>
      <c r="H88" s="89" t="s">
        <v>35</v>
      </c>
      <c r="I88" s="53"/>
      <c r="J88" s="53"/>
      <c r="K88" s="54"/>
      <c r="L88" s="77"/>
      <c r="P88" s="4" t="s">
        <v>30</v>
      </c>
      <c r="Q88" s="4"/>
      <c r="R88" s="4"/>
      <c r="S88" s="4"/>
    </row>
    <row r="89" spans="1:18" ht="12" customHeight="1">
      <c r="A89" s="54"/>
      <c r="B89" s="54"/>
      <c r="I89" s="81"/>
      <c r="J89" s="53"/>
      <c r="K89" s="82"/>
      <c r="P89" s="53"/>
      <c r="Q89" s="83"/>
      <c r="R89" s="83"/>
    </row>
    <row r="90" spans="1:18" ht="12">
      <c r="A90" s="54"/>
      <c r="B90" s="54"/>
      <c r="R90" s="15"/>
    </row>
    <row r="91" spans="1:12" ht="12">
      <c r="A91" s="54"/>
      <c r="B91" s="54"/>
      <c r="G91" s="54"/>
      <c r="L91" s="77"/>
    </row>
    <row r="92" spans="1:12" ht="12">
      <c r="A92" s="54"/>
      <c r="B92" s="54"/>
      <c r="G92" s="54"/>
      <c r="L92" s="77"/>
    </row>
    <row r="93" spans="1:2" ht="12">
      <c r="A93" s="54"/>
      <c r="B93" s="54"/>
    </row>
    <row r="94" spans="1:19" s="86" customFormat="1" ht="12.75" customHeight="1">
      <c r="A94" s="85" t="s">
        <v>31</v>
      </c>
      <c r="C94" s="87" t="s">
        <v>32</v>
      </c>
      <c r="D94" s="85"/>
      <c r="E94" s="85" t="s">
        <v>36</v>
      </c>
      <c r="F94" s="85"/>
      <c r="G94" s="85"/>
      <c r="H94" s="85" t="s">
        <v>37</v>
      </c>
      <c r="I94" s="85"/>
      <c r="J94" s="85"/>
      <c r="K94" s="85"/>
      <c r="L94" s="85"/>
      <c r="M94" s="85"/>
      <c r="N94" s="85"/>
      <c r="O94" s="85"/>
      <c r="P94" s="88" t="s">
        <v>33</v>
      </c>
      <c r="Q94" s="88"/>
      <c r="R94" s="88"/>
      <c r="S94" s="88"/>
    </row>
  </sheetData>
  <sheetProtection/>
  <mergeCells count="30">
    <mergeCell ref="P94:S94"/>
    <mergeCell ref="C86:F86"/>
    <mergeCell ref="H86:I86"/>
    <mergeCell ref="J86:K86"/>
    <mergeCell ref="P87:S87"/>
    <mergeCell ref="P88:S88"/>
    <mergeCell ref="D84:E84"/>
    <mergeCell ref="H84:I84"/>
    <mergeCell ref="J84:K84"/>
    <mergeCell ref="D85:E85"/>
    <mergeCell ref="H85:I85"/>
    <mergeCell ref="J85:K85"/>
    <mergeCell ref="H6:P6"/>
    <mergeCell ref="Q6:R7"/>
    <mergeCell ref="S6:S8"/>
    <mergeCell ref="A7:A8"/>
    <mergeCell ref="C82:L82"/>
    <mergeCell ref="D83:F83"/>
    <mergeCell ref="H83:I83"/>
    <mergeCell ref="J83:K83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82:S86 C9:G80">
    <cfRule type="cellIs" priority="3" dxfId="2" operator="equal" stopIfTrue="1">
      <formula>0</formula>
    </cfRule>
  </conditionalFormatting>
  <conditionalFormatting sqref="B81:R81 S9:S81">
    <cfRule type="cellIs" priority="2" dxfId="1" operator="equal" stopIfTrue="1">
      <formula>0</formula>
    </cfRule>
  </conditionalFormatting>
  <conditionalFormatting sqref="Q9:Q8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2015-03-16T08:05:46Z</dcterms:created>
  <dcterms:modified xsi:type="dcterms:W3CDTF">2015-03-16T08:07:38Z</dcterms:modified>
  <cp:category/>
  <cp:version/>
  <cp:contentType/>
  <cp:contentStatus/>
</cp:coreProperties>
</file>