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4895" windowHeight="7110" activeTab="0"/>
  </bookViews>
  <sheets>
    <sheet name="DTK_AV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 localSheetId="0">'[1]DSSV'!$A$7:$T$1000</definedName>
    <definedName name="DSLOP">'[1]DSSV'!$A$7:$T$1000</definedName>
    <definedName name="FFFFFFFFFFFF" localSheetId="0" hidden="1">{"'Sheet1'!$L$16"}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'DTK_AV'!$A$1:$T$91</definedName>
    <definedName name="_xlnm.Print_Titles" localSheetId="0">'DTK_AV'!$1:$8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<sst xmlns="http://schemas.openxmlformats.org/spreadsheetml/2006/main" count="430" uniqueCount="330">
  <si>
    <t xml:space="preserve">              BỘ GIÁO DỤC &amp; ĐÀO TẠO</t>
  </si>
  <si>
    <t xml:space="preserve">      TRƯỜNG ĐẠI HỌC DUY TÂN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</si>
  <si>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</si>
  <si>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</si>
  <si>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</si>
  <si>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</si>
  <si>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</si>
  <si>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</si>
  <si>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</si>
  <si>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</si>
  <si>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</si>
  <si>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</si>
  <si>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</si>
  <si>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</si>
  <si>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</si>
  <si>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</si>
  <si>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</si>
  <si>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</si>
  <si>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</si>
  <si>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</si>
  <si>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</si>
  <si>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</si>
  <si>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</si>
  <si>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</si>
  <si>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</si>
  <si>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</si>
  <si>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Trương Lê Duy</t>
  </si>
  <si>
    <t>An</t>
  </si>
  <si>
    <t>19/07/1984</t>
  </si>
  <si>
    <t>K9MBA</t>
  </si>
  <si>
    <t>V</t>
  </si>
  <si>
    <t>Hai</t>
  </si>
  <si>
    <t>Nguyễn Văn</t>
  </si>
  <si>
    <t>Bình</t>
  </si>
  <si>
    <t>10/08/1973</t>
  </si>
  <si>
    <t>Ba</t>
  </si>
  <si>
    <t>Phạm Đăng</t>
  </si>
  <si>
    <t>Chương</t>
  </si>
  <si>
    <t>30/10/1981</t>
  </si>
  <si>
    <t>Bốn</t>
  </si>
  <si>
    <t>Nguyễn Thiện</t>
  </si>
  <si>
    <t>Công</t>
  </si>
  <si>
    <t>04/11/1986</t>
  </si>
  <si>
    <t>Năm</t>
  </si>
  <si>
    <t>Bùi Quang</t>
  </si>
  <si>
    <t>Cương</t>
  </si>
  <si>
    <t>16/06/1990</t>
  </si>
  <si>
    <t>Bảy</t>
  </si>
  <si>
    <t>Nguyễn</t>
  </si>
  <si>
    <t>Cường</t>
  </si>
  <si>
    <t>08/01/1987</t>
  </si>
  <si>
    <t>DC</t>
  </si>
  <si>
    <t>Đình chỉ</t>
  </si>
  <si>
    <t>Huỳnh Hữu</t>
  </si>
  <si>
    <t>Đạt</t>
  </si>
  <si>
    <t>28/01/1990</t>
  </si>
  <si>
    <t>Vắng</t>
  </si>
  <si>
    <t>Dương Nữ Thục</t>
  </si>
  <si>
    <t>Đoan</t>
  </si>
  <si>
    <t>Không</t>
  </si>
  <si>
    <t>Lê Thị Mỹ</t>
  </si>
  <si>
    <t>Dung</t>
  </si>
  <si>
    <t>20/04/1989</t>
  </si>
  <si>
    <t>Nợ LP</t>
  </si>
  <si>
    <t>Nguyễn Thị Mỹ</t>
  </si>
  <si>
    <t>03/10/1982</t>
  </si>
  <si>
    <t>Tám</t>
  </si>
  <si>
    <t>Võ Đình</t>
  </si>
  <si>
    <t>Dũng</t>
  </si>
  <si>
    <t>09/04/1975</t>
  </si>
  <si>
    <t>Sáu</t>
  </si>
  <si>
    <t>Lê Huỳnh Ngọc</t>
  </si>
  <si>
    <t>Duyên</t>
  </si>
  <si>
    <t>23/12/1990</t>
  </si>
  <si>
    <t>Chín</t>
  </si>
  <si>
    <t>Nguyễn Hoàng</t>
  </si>
  <si>
    <t>Giáo</t>
  </si>
  <si>
    <t>08/04/1989</t>
  </si>
  <si>
    <t>Nợ HP</t>
  </si>
  <si>
    <t>Đặng Thu</t>
  </si>
  <si>
    <t>Hà</t>
  </si>
  <si>
    <t>14/08/1982</t>
  </si>
  <si>
    <t>Một Phẩy Một</t>
  </si>
  <si>
    <t>Hải</t>
  </si>
  <si>
    <t>29/02/1980</t>
  </si>
  <si>
    <t>Một Phẩy Hai</t>
  </si>
  <si>
    <t>Trần Phước</t>
  </si>
  <si>
    <t>02/01/1981</t>
  </si>
  <si>
    <t>Một  Phẩy Ba</t>
  </si>
  <si>
    <t>Ông Văn</t>
  </si>
  <si>
    <t>Hậu</t>
  </si>
  <si>
    <t>15/08/1988</t>
  </si>
  <si>
    <t>Một  Phẩy Bốn</t>
  </si>
  <si>
    <t>Nguyễn Ngọc</t>
  </si>
  <si>
    <t>Hiền</t>
  </si>
  <si>
    <t>16/05/1991</t>
  </si>
  <si>
    <t>Một  Phẩy Năm</t>
  </si>
  <si>
    <t>Nguyễn Thị Thu</t>
  </si>
  <si>
    <t>28/08/1989</t>
  </si>
  <si>
    <t>Một Phẩy Sáu</t>
  </si>
  <si>
    <t>Trần Thị Minh</t>
  </si>
  <si>
    <t>08/12/1988</t>
  </si>
  <si>
    <t>Một  Phẩy Bảy</t>
  </si>
  <si>
    <t>Phạm Thị Thanh</t>
  </si>
  <si>
    <t>Hoa</t>
  </si>
  <si>
    <t>21/03/1990</t>
  </si>
  <si>
    <t>Một Phẩy Tám</t>
  </si>
  <si>
    <t>Võ Thị Tuyết</t>
  </si>
  <si>
    <t>28/09/1986</t>
  </si>
  <si>
    <t>Một  Phẩy Chín</t>
  </si>
  <si>
    <t>Huỳnh Thị</t>
  </si>
  <si>
    <t>Huệ</t>
  </si>
  <si>
    <t>22/04/1986</t>
  </si>
  <si>
    <t>Hai Phẩy Một</t>
  </si>
  <si>
    <t>Đỗ Tấn Phi</t>
  </si>
  <si>
    <t>Hùng</t>
  </si>
  <si>
    <t>14/10/1985</t>
  </si>
  <si>
    <t>Hai Phẩy Hai</t>
  </si>
  <si>
    <t>26/02/1989</t>
  </si>
  <si>
    <t>Hai  Phẩy Ba</t>
  </si>
  <si>
    <t>Trần Thị Mai</t>
  </si>
  <si>
    <t>Hương</t>
  </si>
  <si>
    <t>29/10/1986</t>
  </si>
  <si>
    <t>Hai  Phẩy Bốn</t>
  </si>
  <si>
    <t>Lê Vũ</t>
  </si>
  <si>
    <t>Huy</t>
  </si>
  <si>
    <t>09/09/1988</t>
  </si>
  <si>
    <t>Hai Phẩy Năm</t>
  </si>
  <si>
    <t>Nguyễn Mậu Nhật</t>
  </si>
  <si>
    <t>Khánh</t>
  </si>
  <si>
    <t>11/06/1988</t>
  </si>
  <si>
    <t>Hai Phẩy Sáu</t>
  </si>
  <si>
    <t>Nguyễn Quốc</t>
  </si>
  <si>
    <t>02/09/1988</t>
  </si>
  <si>
    <t>Hai  Phẩy Bảy</t>
  </si>
  <si>
    <t>Nguyễn Phan Hạ</t>
  </si>
  <si>
    <t>Kim</t>
  </si>
  <si>
    <t>02/02/1982</t>
  </si>
  <si>
    <t>Hai Phẩy Tám</t>
  </si>
  <si>
    <t>Trần Anh</t>
  </si>
  <si>
    <t>Lâm</t>
  </si>
  <si>
    <t>10/04/1987</t>
  </si>
  <si>
    <t>Hai  Phẩy Chín</t>
  </si>
  <si>
    <t>Đoàn Thanh</t>
  </si>
  <si>
    <t>Liêm</t>
  </si>
  <si>
    <t>19/11/1991</t>
  </si>
  <si>
    <t>Ba Phẩy Một</t>
  </si>
  <si>
    <t>Võ Thị Thùy</t>
  </si>
  <si>
    <t>Liên</t>
  </si>
  <si>
    <t>04/02/1987</t>
  </si>
  <si>
    <t>Ba Phẩy Hai</t>
  </si>
  <si>
    <t>Hoàng Thanh</t>
  </si>
  <si>
    <t>Long</t>
  </si>
  <si>
    <t>25/06/1991</t>
  </si>
  <si>
    <t>Ba  Phẩy Ba</t>
  </si>
  <si>
    <t>Ba  Phẩy Bốn</t>
  </si>
  <si>
    <t>Tống Công</t>
  </si>
  <si>
    <t>Minh</t>
  </si>
  <si>
    <t>08/12/1990</t>
  </si>
  <si>
    <t>Ba  Phẩy Năm</t>
  </si>
  <si>
    <t>Trần Ngọc</t>
  </si>
  <si>
    <t>30/07/1983</t>
  </si>
  <si>
    <t>Ba  Phẩy Sáu</t>
  </si>
  <si>
    <t>Nguyễn Thị Thanh</t>
  </si>
  <si>
    <t>Nga</t>
  </si>
  <si>
    <t>29/02/1988</t>
  </si>
  <si>
    <t>Ba  Phẩy Bảy</t>
  </si>
  <si>
    <t>Mai Phước</t>
  </si>
  <si>
    <t>Nghê</t>
  </si>
  <si>
    <t>20/12/1970</t>
  </si>
  <si>
    <t>Ba  Phẩy Tám</t>
  </si>
  <si>
    <t>Trần Lê Đại</t>
  </si>
  <si>
    <t>Nghĩa</t>
  </si>
  <si>
    <t>23/09/1984</t>
  </si>
  <si>
    <t>Ba  Phẩy Chín</t>
  </si>
  <si>
    <t>Nguyễn Thị Tuyết</t>
  </si>
  <si>
    <t>Ngọc</t>
  </si>
  <si>
    <t>Bốn Phẩy Một</t>
  </si>
  <si>
    <t>Bùi Thị Kim</t>
  </si>
  <si>
    <t>Oanh</t>
  </si>
  <si>
    <t>15/06/1991</t>
  </si>
  <si>
    <t>Bốn Phẩy Hai</t>
  </si>
  <si>
    <t>Lê Tất</t>
  </si>
  <si>
    <t>Phong</t>
  </si>
  <si>
    <t>28/01/1989</t>
  </si>
  <si>
    <t>Bốn Phẩy Ba</t>
  </si>
  <si>
    <t>Trần Ngọc</t>
  </si>
  <si>
    <t>Phúc</t>
  </si>
  <si>
    <t>15/04/1989</t>
  </si>
  <si>
    <t>Bốn Phẩy Bốn</t>
  </si>
  <si>
    <t>Huỳnh Đăng</t>
  </si>
  <si>
    <t>Phương</t>
  </si>
  <si>
    <t>01/06/1987</t>
  </si>
  <si>
    <t>Bốn Phẩy Năm</t>
  </si>
  <si>
    <t>Trần Thanh</t>
  </si>
  <si>
    <t>09/03/1987</t>
  </si>
  <si>
    <t>Bốn Phẩy Sáu</t>
  </si>
  <si>
    <t>Trần Văn</t>
  </si>
  <si>
    <t>01/02/1981</t>
  </si>
  <si>
    <t>Bốn Phẩy Bảy</t>
  </si>
  <si>
    <t>Nguyễn Tấn Hồng</t>
  </si>
  <si>
    <t>Quân</t>
  </si>
  <si>
    <t>21/07/1987</t>
  </si>
  <si>
    <t>Bốn Phẩy Tám</t>
  </si>
  <si>
    <t>Nguyễn Dương</t>
  </si>
  <si>
    <t>Quang</t>
  </si>
  <si>
    <t>15/05/1983</t>
  </si>
  <si>
    <t>Bốn Phẩy Chín</t>
  </si>
  <si>
    <t>Dương Lê Bảo</t>
  </si>
  <si>
    <t>Quốc</t>
  </si>
  <si>
    <t>08/09/1972</t>
  </si>
  <si>
    <t>Năm Phẩy Một</t>
  </si>
  <si>
    <t>K6MBA067</t>
  </si>
  <si>
    <t>Mai Thanh</t>
  </si>
  <si>
    <t>Sang</t>
  </si>
  <si>
    <t>20/10/1987</t>
  </si>
  <si>
    <t>Năm Phẩy Hai</t>
  </si>
  <si>
    <t>Mai Quốc</t>
  </si>
  <si>
    <t>Thắng</t>
  </si>
  <si>
    <t>31/10/1983</t>
  </si>
  <si>
    <t>Năm Phẩy Ba</t>
  </si>
  <si>
    <t>Cao Thị Phương</t>
  </si>
  <si>
    <t>Thảo</t>
  </si>
  <si>
    <t>19/06/1982</t>
  </si>
  <si>
    <t>Năm Phẩy Bốn</t>
  </si>
  <si>
    <t>Vũ Thị Thu</t>
  </si>
  <si>
    <t>13/03/1977</t>
  </si>
  <si>
    <t>Năm Phẩy Năm</t>
  </si>
  <si>
    <t>Phan Thanh</t>
  </si>
  <si>
    <t>Thiên</t>
  </si>
  <si>
    <t>20/11/1966</t>
  </si>
  <si>
    <t>Năm Phẩy Sáu</t>
  </si>
  <si>
    <t>Thịnh</t>
  </si>
  <si>
    <t>22/08/1978</t>
  </si>
  <si>
    <t>Năm Phẩy Bảy</t>
  </si>
  <si>
    <t>Hồ Diệu</t>
  </si>
  <si>
    <t>Thúy</t>
  </si>
  <si>
    <t>04/07/1990</t>
  </si>
  <si>
    <t>Năm Phẩy Tám</t>
  </si>
  <si>
    <t>Nguyễn Thị Thanh</t>
  </si>
  <si>
    <t>Thủy</t>
  </si>
  <si>
    <t>Năm Phẩy Chín</t>
  </si>
  <si>
    <t>Lê Thị Thanh</t>
  </si>
  <si>
    <t>Tịnh</t>
  </si>
  <si>
    <t>07/02/1984</t>
  </si>
  <si>
    <t>Sáu Phẩy Một</t>
  </si>
  <si>
    <t>Trương Thị Thu</t>
  </si>
  <si>
    <t>Trang</t>
  </si>
  <si>
    <t>04/04/1982</t>
  </si>
  <si>
    <t>Sáu  Phẩy Hai</t>
  </si>
  <si>
    <t>Nguyễn Minh</t>
  </si>
  <si>
    <t>Trí</t>
  </si>
  <si>
    <t>12/09/1982</t>
  </si>
  <si>
    <t>Sáu  Phẩy Ba</t>
  </si>
  <si>
    <t>Lê Minh</t>
  </si>
  <si>
    <t>Trung</t>
  </si>
  <si>
    <t>07/05/1971</t>
  </si>
  <si>
    <t>Sáu Phẩy Bốn</t>
  </si>
  <si>
    <t>Nguyễn Thị Ánh</t>
  </si>
  <si>
    <t>Tuyết</t>
  </si>
  <si>
    <t>28/07/1988</t>
  </si>
  <si>
    <t>Sáu Phẩy Năm</t>
  </si>
  <si>
    <t>Võ Thị Ánh</t>
  </si>
  <si>
    <t>26/07/1986</t>
  </si>
  <si>
    <t>Sáu Phẩy Sáu</t>
  </si>
  <si>
    <t>Lê Nguyễn Hồng</t>
  </si>
  <si>
    <t>Vân</t>
  </si>
  <si>
    <t>10/06/1990</t>
  </si>
  <si>
    <t>Sáu  Phẩy Bảy</t>
  </si>
  <si>
    <t>Đinh Thị</t>
  </si>
  <si>
    <t>Vi</t>
  </si>
  <si>
    <t>01/01/1990</t>
  </si>
  <si>
    <t>Sáu  Phẩy Tám</t>
  </si>
  <si>
    <t>Lê Trần Bảo</t>
  </si>
  <si>
    <t>Việt</t>
  </si>
  <si>
    <t>19/03/1991</t>
  </si>
  <si>
    <t>Sáu Phẩy Chín</t>
  </si>
  <si>
    <t>Đặng Đức</t>
  </si>
  <si>
    <t>Vũ</t>
  </si>
  <si>
    <t>08/01/1970</t>
  </si>
  <si>
    <t>Bảy Phẩy Một</t>
  </si>
  <si>
    <t>Trương Công Quang</t>
  </si>
  <si>
    <t>28/12/1986</t>
  </si>
  <si>
    <t>Bảy Phẩy Hai</t>
  </si>
  <si>
    <t>Trần Minh</t>
  </si>
  <si>
    <t>Vương</t>
  </si>
  <si>
    <t>Bảy Phẩy Ba</t>
  </si>
  <si>
    <t>Huỳnh Thị Dương</t>
  </si>
  <si>
    <t>Yến</t>
  </si>
  <si>
    <t>20/12/1991</t>
  </si>
  <si>
    <t>Bảy Phẩy Bốn</t>
  </si>
  <si>
    <t>Bảy Phẩy Năm</t>
  </si>
  <si>
    <t>NỘI DUNG THỐNG KÊ</t>
  </si>
  <si>
    <t>SỐ
LƯỢNG</t>
  </si>
  <si>
    <t>TỶ LỆ
(%)</t>
  </si>
  <si>
    <t>BảyPhẩy Sáu</t>
  </si>
  <si>
    <t>Số học viên đạt</t>
  </si>
  <si>
    <t>Bảy Phẩy Bảy</t>
  </si>
  <si>
    <t>Số học viên nợ</t>
  </si>
  <si>
    <t>Bảy  Phẩy Tám</t>
  </si>
  <si>
    <t>TỔNG CỘNG :</t>
  </si>
  <si>
    <t>Bảy Phẩy Chín</t>
  </si>
  <si>
    <t>Tám Phẩy Một</t>
  </si>
  <si>
    <t>NGƯỜI LẬP</t>
  </si>
  <si>
    <t>NGƯỜI KIỂM TRA</t>
  </si>
  <si>
    <t>LÃNH ĐẠO KHOA</t>
  </si>
  <si>
    <t>TP. ĐÀO TẠO ĐH &amp; SAU ĐH</t>
  </si>
  <si>
    <t>Tám Phẩy Hai</t>
  </si>
  <si>
    <t>(Ký ghi rõ họ tên)</t>
  </si>
  <si>
    <t>Tám Phẩy Ba</t>
  </si>
  <si>
    <t>Tám Phẩy Bốn</t>
  </si>
  <si>
    <t>Tám Phẩy Năm</t>
  </si>
  <si>
    <t>Tám Phẩy Sáu</t>
  </si>
  <si>
    <t>Nguyễn Hồng Giang</t>
  </si>
  <si>
    <t>Dương Nữ Thục Đoan</t>
  </si>
  <si>
    <t>ThS. Nguyễn Gia Như</t>
  </si>
  <si>
    <t>TS. Nguyễn Phi Sơn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</si>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</sst>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168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>
      <alignment/>
      <protection/>
    </xf>
    <xf numFmtId="0" fontId="43" fillId="2" borderId="0">
      <alignment/>
      <protection/>
    </xf>
    <xf numFmtId="0" fontId="44" fillId="2" borderId="0">
      <alignment/>
      <protection/>
    </xf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45" fillId="2" borderId="0">
      <alignment/>
      <protection/>
    </xf>
    <xf numFmtId="0" fontId="46" fillId="0" borderId="0">
      <alignment wrapText="1"/>
      <protection/>
    </xf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79" fillId="27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80" fillId="28" borderId="1" applyNumberFormat="0" applyAlignment="0" applyProtection="0"/>
    <xf numFmtId="0" fontId="49" fillId="0" borderId="0">
      <alignment/>
      <protection/>
    </xf>
    <xf numFmtId="0" fontId="81" fillId="29" borderId="2" applyNumberFormat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1" fillId="0" borderId="0">
      <alignment/>
      <protection/>
    </xf>
    <xf numFmtId="3" fontId="0" fillId="0" borderId="0" applyFont="0" applyFill="0" applyBorder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52" fillId="0" borderId="0" applyFont="0" applyFill="0" applyBorder="0" applyAlignment="0" applyProtection="0"/>
    <xf numFmtId="174" fontId="51" fillId="0" borderId="0">
      <alignment/>
      <protection/>
    </xf>
    <xf numFmtId="0" fontId="0" fillId="0" borderId="0" applyFont="0" applyFill="0" applyBorder="0" applyAlignment="0" applyProtection="0"/>
    <xf numFmtId="175" fontId="51" fillId="0" borderId="0">
      <alignment/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3" fillId="30" borderId="0" applyNumberFormat="0" applyBorder="0" applyAlignment="0" applyProtection="0"/>
    <xf numFmtId="38" fontId="53" fillId="2" borderId="0" applyNumberFormat="0" applyBorder="0" applyAlignment="0" applyProtection="0"/>
    <xf numFmtId="38" fontId="53" fillId="2" borderId="0" applyNumberFormat="0" applyBorder="0" applyAlignment="0" applyProtection="0"/>
    <xf numFmtId="0" fontId="54" fillId="0" borderId="0">
      <alignment horizontal="left"/>
      <protection/>
    </xf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87" fillId="31" borderId="1" applyNumberFormat="0" applyAlignment="0" applyProtection="0"/>
    <xf numFmtId="10" fontId="53" fillId="32" borderId="8" applyNumberFormat="0" applyBorder="0" applyAlignment="0" applyProtection="0"/>
    <xf numFmtId="10" fontId="53" fillId="32" borderId="8" applyNumberFormat="0" applyBorder="0" applyAlignment="0" applyProtection="0"/>
    <xf numFmtId="0" fontId="0" fillId="0" borderId="0" applyFill="0" applyBorder="0" applyAlignment="0">
      <protection/>
    </xf>
    <xf numFmtId="0" fontId="88" fillId="0" borderId="9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10">
      <alignment/>
      <protection/>
    </xf>
    <xf numFmtId="176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59" fillId="0" borderId="0" applyNumberFormat="0" applyFont="0" applyFill="0" applyAlignment="0">
      <protection/>
    </xf>
    <xf numFmtId="0" fontId="89" fillId="33" borderId="0" applyNumberFormat="0" applyBorder="0" applyAlignment="0" applyProtection="0"/>
    <xf numFmtId="0" fontId="27" fillId="0" borderId="0">
      <alignment/>
      <protection/>
    </xf>
    <xf numFmtId="37" fontId="60" fillId="0" borderId="0">
      <alignment/>
      <protection/>
    </xf>
    <xf numFmtId="178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9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77" fillId="34" borderId="11" applyNumberFormat="0" applyFont="0" applyAlignment="0" applyProtection="0"/>
    <xf numFmtId="0" fontId="91" fillId="28" borderId="12" applyNumberFormat="0" applyAlignment="0" applyProtection="0"/>
    <xf numFmtId="9" fontId="77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67" fillId="0" borderId="0">
      <alignment/>
      <protection/>
    </xf>
    <xf numFmtId="0" fontId="58" fillId="0" borderId="0">
      <alignment/>
      <protection/>
    </xf>
    <xf numFmtId="49" fontId="68" fillId="0" borderId="0" applyFill="0" applyBorder="0" applyAlignment="0">
      <protection/>
    </xf>
    <xf numFmtId="0" fontId="0" fillId="0" borderId="0" applyFill="0" applyBorder="0" applyAlignment="0">
      <protection/>
    </xf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0" fontId="94" fillId="0" borderId="0" applyNumberFormat="0" applyFill="0" applyBorder="0" applyAlignment="0" applyProtection="0"/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>
      <alignment/>
      <protection/>
    </xf>
    <xf numFmtId="0" fontId="59" fillId="0" borderId="0">
      <alignment/>
      <protection/>
    </xf>
    <xf numFmtId="167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70" fillId="0" borderId="0" applyFont="0" applyFill="0" applyBorder="0" applyAlignment="0" applyProtection="0"/>
    <xf numFmtId="181" fontId="70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82" fontId="72" fillId="0" borderId="0" applyFont="0" applyFill="0" applyBorder="0" applyAlignment="0" applyProtection="0"/>
    <xf numFmtId="6" fontId="75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63" fillId="0" borderId="0">
      <alignment vertical="center"/>
      <protection/>
    </xf>
  </cellStyleXfs>
  <cellXfs count="112">
    <xf numFmtId="0" fontId="0" fillId="0" borderId="0" xfId="0" applyAlignment="1">
      <alignment/>
    </xf>
    <xf numFmtId="0" fontId="18" fillId="0" borderId="0" xfId="111" applyFont="1" applyFill="1" applyAlignment="1">
      <alignment horizontal="center"/>
      <protection/>
    </xf>
    <xf numFmtId="0" fontId="19" fillId="0" borderId="0" xfId="111" applyFont="1" applyFill="1" applyAlignment="1">
      <alignment horizontal="center" vertical="center" shrinkToFit="1"/>
      <protection/>
    </xf>
    <xf numFmtId="0" fontId="20" fillId="0" borderId="0" xfId="111" applyFont="1" applyFill="1">
      <alignment/>
      <protection/>
    </xf>
    <xf numFmtId="0" fontId="19" fillId="0" borderId="0" xfId="111" applyFont="1" applyFill="1" applyAlignment="1">
      <alignment/>
      <protection/>
    </xf>
    <xf numFmtId="0" fontId="19" fillId="0" borderId="0" xfId="111" applyFont="1" applyFill="1" applyAlignment="1">
      <alignment horizontal="center" shrinkToFit="1"/>
      <protection/>
    </xf>
    <xf numFmtId="0" fontId="19" fillId="0" borderId="0" xfId="111" applyFont="1" applyFill="1" applyAlignment="1">
      <alignment horizontal="left"/>
      <protection/>
    </xf>
    <xf numFmtId="0" fontId="18" fillId="0" borderId="0" xfId="111" applyFont="1" applyFill="1">
      <alignment/>
      <protection/>
    </xf>
    <xf numFmtId="0" fontId="21" fillId="0" borderId="0" xfId="111" applyFont="1" applyFill="1" applyAlignment="1">
      <alignment horizontal="left"/>
      <protection/>
    </xf>
    <xf numFmtId="0" fontId="21" fillId="0" borderId="0" xfId="111" applyFont="1" applyFill="1" applyBorder="1" applyAlignment="1">
      <alignment/>
      <protection/>
    </xf>
    <xf numFmtId="0" fontId="19" fillId="0" borderId="0" xfId="111" applyFont="1" applyFill="1" applyBorder="1" applyAlignment="1">
      <alignment horizontal="left"/>
      <protection/>
    </xf>
    <xf numFmtId="0" fontId="19" fillId="0" borderId="0" xfId="111" applyFont="1" applyFill="1" applyAlignment="1">
      <alignment horizontal="center"/>
      <protection/>
    </xf>
    <xf numFmtId="0" fontId="22" fillId="0" borderId="0" xfId="111" applyFont="1" applyFill="1" applyAlignment="1">
      <alignment horizontal="left"/>
      <protection/>
    </xf>
    <xf numFmtId="0" fontId="20" fillId="0" borderId="0" xfId="111" applyFont="1" applyFill="1" applyAlignment="1">
      <alignment horizontal="center"/>
      <protection/>
    </xf>
    <xf numFmtId="0" fontId="23" fillId="0" borderId="0" xfId="111" applyFont="1" applyFill="1" applyAlignment="1">
      <alignment horizontal="center"/>
      <protection/>
    </xf>
    <xf numFmtId="0" fontId="23" fillId="0" borderId="0" xfId="111" applyFont="1" applyFill="1" applyBorder="1" applyAlignment="1">
      <alignment horizontal="center"/>
      <protection/>
    </xf>
    <xf numFmtId="0" fontId="20" fillId="0" borderId="0" xfId="111" applyFont="1" applyFill="1" applyBorder="1" applyAlignment="1">
      <alignment horizontal="center"/>
      <protection/>
    </xf>
    <xf numFmtId="0" fontId="22" fillId="0" borderId="15" xfId="122" applyFont="1" applyBorder="1" applyAlignment="1">
      <alignment horizontal="center" vertical="center" wrapText="1"/>
      <protection/>
    </xf>
    <xf numFmtId="0" fontId="22" fillId="0" borderId="16" xfId="122" applyFont="1" applyBorder="1" applyAlignment="1">
      <alignment horizontal="left" vertical="center" wrapText="1"/>
      <protection/>
    </xf>
    <xf numFmtId="0" fontId="22" fillId="0" borderId="17" xfId="122" applyFont="1" applyBorder="1" applyAlignment="1">
      <alignment horizontal="left" vertical="center" wrapText="1"/>
      <protection/>
    </xf>
    <xf numFmtId="0" fontId="18" fillId="0" borderId="18" xfId="111" applyFont="1" applyFill="1" applyBorder="1" applyAlignment="1">
      <alignment horizontal="center" vertical="center" wrapText="1"/>
      <protection/>
    </xf>
    <xf numFmtId="9" fontId="22" fillId="0" borderId="19" xfId="122" applyNumberFormat="1" applyFont="1" applyBorder="1" applyAlignment="1">
      <alignment horizontal="center" vertical="center"/>
      <protection/>
    </xf>
    <xf numFmtId="9" fontId="22" fillId="0" borderId="4" xfId="122" applyNumberFormat="1" applyFont="1" applyBorder="1" applyAlignment="1">
      <alignment horizontal="center" vertical="center"/>
      <protection/>
    </xf>
    <xf numFmtId="9" fontId="22" fillId="0" borderId="20" xfId="122" applyNumberFormat="1" applyFont="1" applyBorder="1" applyAlignment="1">
      <alignment horizontal="center" vertical="center"/>
      <protection/>
    </xf>
    <xf numFmtId="0" fontId="22" fillId="0" borderId="8" xfId="122" applyFont="1" applyBorder="1" applyAlignment="1">
      <alignment horizontal="center" vertical="center" wrapText="1"/>
      <protection/>
    </xf>
    <xf numFmtId="0" fontId="25" fillId="0" borderId="0" xfId="122" applyFont="1" applyBorder="1">
      <alignment/>
      <protection/>
    </xf>
    <xf numFmtId="0" fontId="26" fillId="0" borderId="0" xfId="119" applyFont="1" applyFill="1" applyBorder="1" applyAlignment="1">
      <alignment horizontal="center" vertical="center"/>
      <protection/>
    </xf>
    <xf numFmtId="0" fontId="27" fillId="0" borderId="0" xfId="122" applyFont="1" applyBorder="1">
      <alignment/>
      <protection/>
    </xf>
    <xf numFmtId="0" fontId="22" fillId="0" borderId="21" xfId="122" applyFont="1" applyBorder="1" applyAlignment="1">
      <alignment horizontal="center" vertical="center" wrapText="1"/>
      <protection/>
    </xf>
    <xf numFmtId="0" fontId="22" fillId="0" borderId="22" xfId="122" applyFont="1" applyBorder="1" applyAlignment="1">
      <alignment horizontal="left" vertical="center" wrapText="1"/>
      <protection/>
    </xf>
    <xf numFmtId="0" fontId="22" fillId="0" borderId="23" xfId="122" applyFont="1" applyBorder="1" applyAlignment="1">
      <alignment horizontal="left" vertical="center" wrapText="1"/>
      <protection/>
    </xf>
    <xf numFmtId="0" fontId="18" fillId="0" borderId="24" xfId="111" applyFont="1" applyFill="1" applyBorder="1" applyAlignment="1">
      <alignment horizontal="center" vertical="center" wrapText="1"/>
      <protection/>
    </xf>
    <xf numFmtId="49" fontId="95" fillId="0" borderId="8" xfId="122" applyNumberFormat="1" applyFont="1" applyFill="1" applyBorder="1" applyAlignment="1">
      <alignment horizontal="center" vertical="center" wrapText="1"/>
      <protection/>
    </xf>
    <xf numFmtId="0" fontId="95" fillId="0" borderId="8" xfId="122" applyFont="1" applyFill="1" applyBorder="1" applyAlignment="1">
      <alignment horizontal="center" vertical="center" wrapText="1"/>
      <protection/>
    </xf>
    <xf numFmtId="0" fontId="95" fillId="0" borderId="18" xfId="119" applyFont="1" applyFill="1" applyBorder="1" applyAlignment="1">
      <alignment horizontal="center" vertical="center" wrapText="1"/>
      <protection/>
    </xf>
    <xf numFmtId="0" fontId="96" fillId="0" borderId="25" xfId="122" applyFont="1" applyFill="1" applyBorder="1" applyAlignment="1">
      <alignment horizontal="center" vertical="center" wrapText="1"/>
      <protection/>
    </xf>
    <xf numFmtId="0" fontId="97" fillId="0" borderId="24" xfId="122" applyFont="1" applyFill="1" applyBorder="1" applyAlignment="1">
      <alignment horizontal="center" vertical="center" wrapText="1"/>
      <protection/>
    </xf>
    <xf numFmtId="0" fontId="25" fillId="0" borderId="0" xfId="122" applyFont="1" applyBorder="1" applyAlignment="1">
      <alignment horizontal="center" vertical="center"/>
      <protection/>
    </xf>
    <xf numFmtId="0" fontId="27" fillId="0" borderId="0" xfId="122" applyFont="1" applyBorder="1" applyAlignment="1">
      <alignment horizontal="center" vertical="center"/>
      <protection/>
    </xf>
    <xf numFmtId="0" fontId="22" fillId="0" borderId="26" xfId="122" applyFont="1" applyBorder="1" applyAlignment="1">
      <alignment horizontal="center" vertical="center" wrapText="1"/>
      <protection/>
    </xf>
    <xf numFmtId="0" fontId="22" fillId="0" borderId="27" xfId="122" applyFont="1" applyBorder="1" applyAlignment="1">
      <alignment horizontal="center" vertical="center" wrapText="1"/>
      <protection/>
    </xf>
    <xf numFmtId="0" fontId="18" fillId="0" borderId="25" xfId="111" applyFont="1" applyFill="1" applyBorder="1" applyAlignment="1">
      <alignment horizontal="center" vertical="center" wrapText="1"/>
      <protection/>
    </xf>
    <xf numFmtId="9" fontId="98" fillId="0" borderId="8" xfId="122" applyNumberFormat="1" applyFont="1" applyFill="1" applyBorder="1" applyAlignment="1">
      <alignment horizontal="center" vertical="center" wrapText="1"/>
      <protection/>
    </xf>
    <xf numFmtId="0" fontId="95" fillId="0" borderId="25" xfId="119" applyFont="1" applyFill="1" applyBorder="1" applyAlignment="1">
      <alignment horizontal="center" vertical="center" wrapText="1"/>
      <protection/>
    </xf>
    <xf numFmtId="9" fontId="96" fillId="0" borderId="8" xfId="122" applyNumberFormat="1" applyFont="1" applyFill="1" applyBorder="1" applyAlignment="1">
      <alignment horizontal="center" vertical="center" wrapText="1"/>
      <protection/>
    </xf>
    <xf numFmtId="0" fontId="97" fillId="0" borderId="25" xfId="122" applyFont="1" applyFill="1" applyBorder="1" applyAlignment="1">
      <alignment horizontal="center" vertical="center" wrapText="1"/>
      <protection/>
    </xf>
    <xf numFmtId="0" fontId="25" fillId="0" borderId="0" xfId="122" applyFont="1" applyBorder="1" applyAlignment="1">
      <alignment horizontal="right"/>
      <protection/>
    </xf>
    <xf numFmtId="0" fontId="32" fillId="0" borderId="0" xfId="0" applyFont="1" applyFill="1" applyAlignment="1">
      <alignment horizontal="right"/>
    </xf>
    <xf numFmtId="0" fontId="27" fillId="0" borderId="0" xfId="122" applyFont="1" applyBorder="1" applyAlignment="1">
      <alignment horizontal="right"/>
      <protection/>
    </xf>
    <xf numFmtId="0" fontId="33" fillId="0" borderId="8" xfId="119" applyFont="1" applyFill="1" applyBorder="1" applyAlignment="1">
      <alignment horizontal="center" vertical="center"/>
      <protection/>
    </xf>
    <xf numFmtId="0" fontId="96" fillId="0" borderId="8" xfId="119" applyNumberFormat="1" applyFont="1" applyFill="1" applyBorder="1" applyAlignment="1" applyProtection="1">
      <alignment horizontal="center" vertical="center"/>
      <protection/>
    </xf>
    <xf numFmtId="0" fontId="95" fillId="0" borderId="19" xfId="119" applyNumberFormat="1" applyFont="1" applyFill="1" applyBorder="1" applyAlignment="1" applyProtection="1">
      <alignment horizontal="left" vertical="center"/>
      <protection/>
    </xf>
    <xf numFmtId="0" fontId="96" fillId="0" borderId="20" xfId="119" applyNumberFormat="1" applyFont="1" applyFill="1" applyBorder="1" applyAlignment="1" applyProtection="1">
      <alignment horizontal="left" vertical="center"/>
      <protection/>
    </xf>
    <xf numFmtId="14" fontId="95" fillId="0" borderId="20" xfId="119" applyNumberFormat="1" applyFont="1" applyFill="1" applyBorder="1" applyAlignment="1" applyProtection="1">
      <alignment horizontal="left" vertical="center"/>
      <protection/>
    </xf>
    <xf numFmtId="0" fontId="34" fillId="0" borderId="8" xfId="119" applyFont="1" applyBorder="1" applyAlignment="1">
      <alignment horizontal="center" vertical="center"/>
      <protection/>
    </xf>
    <xf numFmtId="0" fontId="34" fillId="0" borderId="8" xfId="119" applyFont="1" applyFill="1" applyBorder="1" applyAlignment="1">
      <alignment horizontal="center" vertical="center"/>
      <protection/>
    </xf>
    <xf numFmtId="0" fontId="34" fillId="0" borderId="25" xfId="119" applyFont="1" applyFill="1" applyBorder="1" applyAlignment="1">
      <alignment horizontal="center" vertical="center"/>
      <protection/>
    </xf>
    <xf numFmtId="0" fontId="34" fillId="0" borderId="25" xfId="119" applyFont="1" applyFill="1" applyBorder="1" applyAlignment="1">
      <alignment horizontal="center" vertical="center" wrapText="1"/>
      <protection/>
    </xf>
    <xf numFmtId="164" fontId="33" fillId="0" borderId="25" xfId="119" applyNumberFormat="1" applyFont="1" applyFill="1" applyBorder="1" applyAlignment="1">
      <alignment horizontal="center" vertical="center"/>
      <protection/>
    </xf>
    <xf numFmtId="0" fontId="33" fillId="0" borderId="25" xfId="119" applyFont="1" applyFill="1" applyBorder="1" applyAlignment="1">
      <alignment horizontal="left" vertical="center"/>
      <protection/>
    </xf>
    <xf numFmtId="0" fontId="35" fillId="0" borderId="8" xfId="119" applyFont="1" applyFill="1" applyBorder="1" applyAlignment="1">
      <alignment horizontal="center" vertical="center"/>
      <protection/>
    </xf>
    <xf numFmtId="0" fontId="25" fillId="35" borderId="0" xfId="119" applyFont="1" applyFill="1" applyBorder="1" applyAlignment="1">
      <alignment vertical="center"/>
      <protection/>
    </xf>
    <xf numFmtId="0" fontId="20" fillId="35" borderId="0" xfId="119" applyFont="1" applyFill="1" applyBorder="1" applyAlignment="1">
      <alignment vertical="center"/>
      <protection/>
    </xf>
    <xf numFmtId="0" fontId="18" fillId="0" borderId="0" xfId="119" applyFont="1" applyFill="1" applyBorder="1" applyAlignment="1">
      <alignment horizontal="center" vertical="center"/>
      <protection/>
    </xf>
    <xf numFmtId="0" fontId="18" fillId="0" borderId="0" xfId="119" applyFont="1" applyBorder="1" applyAlignment="1">
      <alignment horizontal="center" vertical="center"/>
      <protection/>
    </xf>
    <xf numFmtId="0" fontId="20" fillId="0" borderId="0" xfId="119" applyFont="1" applyBorder="1" applyAlignment="1">
      <alignment horizontal="left" vertical="center"/>
      <protection/>
    </xf>
    <xf numFmtId="0" fontId="18" fillId="0" borderId="0" xfId="119" applyFont="1" applyBorder="1" applyAlignment="1">
      <alignment horizontal="left" vertical="center"/>
      <protection/>
    </xf>
    <xf numFmtId="14" fontId="25" fillId="0" borderId="0" xfId="119" applyNumberFormat="1" applyFont="1" applyFill="1" applyBorder="1" applyAlignment="1">
      <alignment horizontal="center" vertical="center"/>
      <protection/>
    </xf>
    <xf numFmtId="0" fontId="20" fillId="0" borderId="0" xfId="119" applyFont="1" applyFill="1" applyBorder="1" applyAlignment="1">
      <alignment horizontal="center" vertical="center"/>
      <protection/>
    </xf>
    <xf numFmtId="164" fontId="18" fillId="0" borderId="0" xfId="119" applyNumberFormat="1" applyFont="1" applyFill="1" applyBorder="1" applyAlignment="1">
      <alignment horizontal="center" vertical="center"/>
      <protection/>
    </xf>
    <xf numFmtId="0" fontId="18" fillId="0" borderId="0" xfId="119" applyFont="1" applyFill="1" applyBorder="1" applyAlignment="1">
      <alignment horizontal="left"/>
      <protection/>
    </xf>
    <xf numFmtId="0" fontId="36" fillId="0" borderId="0" xfId="119" applyFont="1" applyFill="1" applyBorder="1" applyAlignment="1">
      <alignment horizontal="center"/>
      <protection/>
    </xf>
    <xf numFmtId="0" fontId="33" fillId="0" borderId="19" xfId="119" applyFont="1" applyFill="1" applyBorder="1" applyAlignment="1">
      <alignment vertical="center"/>
      <protection/>
    </xf>
    <xf numFmtId="0" fontId="33" fillId="0" borderId="20" xfId="119" applyFont="1" applyFill="1" applyBorder="1" applyAlignment="1">
      <alignment vertical="center"/>
      <protection/>
    </xf>
    <xf numFmtId="0" fontId="33" fillId="0" borderId="8" xfId="119" applyFont="1" applyFill="1" applyBorder="1" applyAlignment="1">
      <alignment horizontal="center" vertical="center" wrapText="1"/>
      <protection/>
    </xf>
    <xf numFmtId="0" fontId="33" fillId="0" borderId="19" xfId="119" applyFont="1" applyFill="1" applyBorder="1" applyAlignment="1">
      <alignment horizontal="center" vertical="center" wrapText="1"/>
      <protection/>
    </xf>
    <xf numFmtId="0" fontId="33" fillId="0" borderId="8" xfId="119" applyFont="1" applyFill="1" applyBorder="1" applyAlignment="1">
      <alignment horizontal="center" vertical="center" wrapText="1"/>
      <protection/>
    </xf>
    <xf numFmtId="0" fontId="37" fillId="0" borderId="0" xfId="122" applyFont="1" applyAlignment="1">
      <alignment horizontal="center"/>
      <protection/>
    </xf>
    <xf numFmtId="0" fontId="37" fillId="0" borderId="0" xfId="119" applyFont="1" applyFill="1" applyBorder="1" applyAlignment="1">
      <alignment horizontal="center"/>
      <protection/>
    </xf>
    <xf numFmtId="0" fontId="18" fillId="0" borderId="0" xfId="119" applyFont="1" applyFill="1" applyBorder="1" applyAlignment="1">
      <alignment horizontal="center"/>
      <protection/>
    </xf>
    <xf numFmtId="164" fontId="18" fillId="0" borderId="0" xfId="119" applyNumberFormat="1" applyFont="1" applyFill="1" applyBorder="1" applyAlignment="1">
      <alignment horizontal="center"/>
      <protection/>
    </xf>
    <xf numFmtId="0" fontId="36" fillId="0" borderId="0" xfId="119" applyFont="1" applyFill="1" applyBorder="1" applyAlignment="1">
      <alignment horizontal="left"/>
      <protection/>
    </xf>
    <xf numFmtId="0" fontId="20" fillId="0" borderId="8" xfId="119" applyFont="1" applyFill="1" applyBorder="1" applyAlignment="1">
      <alignment horizontal="center" vertical="center"/>
      <protection/>
    </xf>
    <xf numFmtId="0" fontId="20" fillId="0" borderId="19" xfId="119" applyFont="1" applyFill="1" applyBorder="1" applyAlignment="1">
      <alignment horizontal="left" vertical="center"/>
      <protection/>
    </xf>
    <xf numFmtId="0" fontId="27" fillId="0" borderId="4" xfId="119" applyFont="1" applyBorder="1" applyAlignment="1">
      <alignment vertical="center"/>
      <protection/>
    </xf>
    <xf numFmtId="9" fontId="20" fillId="0" borderId="19" xfId="137" applyFont="1" applyFill="1" applyBorder="1" applyAlignment="1">
      <alignment horizontal="center" vertical="center"/>
    </xf>
    <xf numFmtId="0" fontId="18" fillId="0" borderId="19" xfId="119" applyFont="1" applyFill="1" applyBorder="1" applyAlignment="1">
      <alignment vertical="center"/>
      <protection/>
    </xf>
    <xf numFmtId="0" fontId="18" fillId="0" borderId="4" xfId="119" applyFont="1" applyFill="1" applyBorder="1" applyAlignment="1">
      <alignment vertical="center"/>
      <protection/>
    </xf>
    <xf numFmtId="0" fontId="18" fillId="0" borderId="20" xfId="119" applyFont="1" applyFill="1" applyBorder="1" applyAlignment="1">
      <alignment vertical="center"/>
      <protection/>
    </xf>
    <xf numFmtId="0" fontId="18" fillId="0" borderId="8" xfId="119" applyFont="1" applyFill="1" applyBorder="1" applyAlignment="1">
      <alignment horizontal="center" vertical="center"/>
      <protection/>
    </xf>
    <xf numFmtId="9" fontId="18" fillId="0" borderId="19" xfId="119" applyNumberFormat="1" applyFont="1" applyFill="1" applyBorder="1" applyAlignment="1">
      <alignment horizontal="center" vertical="center"/>
      <protection/>
    </xf>
    <xf numFmtId="0" fontId="18" fillId="0" borderId="0" xfId="119" applyFont="1" applyFill="1" applyAlignment="1">
      <alignment horizontal="center"/>
      <protection/>
    </xf>
    <xf numFmtId="0" fontId="20" fillId="0" borderId="0" xfId="119" applyFont="1" applyFill="1" applyBorder="1" applyAlignment="1">
      <alignment/>
      <protection/>
    </xf>
    <xf numFmtId="0" fontId="20" fillId="35" borderId="0" xfId="119" applyFont="1" applyFill="1" applyBorder="1">
      <alignment/>
      <protection/>
    </xf>
    <xf numFmtId="0" fontId="18" fillId="0" borderId="0" xfId="119" applyFont="1" applyFill="1" applyBorder="1">
      <alignment/>
      <protection/>
    </xf>
    <xf numFmtId="0" fontId="20" fillId="0" borderId="0" xfId="119" applyFont="1" applyFill="1" applyAlignment="1">
      <alignment horizontal="center"/>
      <protection/>
    </xf>
    <xf numFmtId="0" fontId="23" fillId="0" borderId="0" xfId="119" applyFont="1" applyFill="1" applyAlignment="1">
      <alignment horizontal="center"/>
      <protection/>
    </xf>
    <xf numFmtId="0" fontId="38" fillId="0" borderId="0" xfId="119" applyFont="1" applyFill="1" applyBorder="1" applyAlignment="1">
      <alignment horizontal="left"/>
      <protection/>
    </xf>
    <xf numFmtId="0" fontId="18" fillId="0" borderId="0" xfId="119" applyFont="1" applyFill="1" applyAlignment="1">
      <alignment/>
      <protection/>
    </xf>
    <xf numFmtId="0" fontId="20" fillId="0" borderId="0" xfId="119" applyFont="1" applyFill="1" applyBorder="1">
      <alignment/>
      <protection/>
    </xf>
    <xf numFmtId="0" fontId="18" fillId="0" borderId="0" xfId="119" applyFont="1" applyBorder="1" applyAlignment="1">
      <alignment horizontal="center"/>
      <protection/>
    </xf>
    <xf numFmtId="0" fontId="20" fillId="0" borderId="0" xfId="119" applyFont="1" applyFill="1" applyBorder="1" applyAlignment="1">
      <alignment horizontal="center"/>
      <protection/>
    </xf>
    <xf numFmtId="0" fontId="36" fillId="0" borderId="0" xfId="119" applyFont="1" applyFill="1" applyAlignment="1">
      <alignment horizontal="center"/>
      <protection/>
    </xf>
    <xf numFmtId="0" fontId="38" fillId="0" borderId="0" xfId="119" applyFont="1" applyAlignment="1">
      <alignment/>
      <protection/>
    </xf>
    <xf numFmtId="0" fontId="18" fillId="0" borderId="0" xfId="119" applyFont="1" applyFill="1" applyAlignment="1">
      <alignment horizontal="left"/>
      <protection/>
    </xf>
    <xf numFmtId="0" fontId="18" fillId="0" borderId="0" xfId="119" applyFont="1" applyAlignment="1">
      <alignment horizontal="left"/>
      <protection/>
    </xf>
    <xf numFmtId="0" fontId="18" fillId="0" borderId="0" xfId="119" applyFont="1" applyAlignment="1">
      <alignment horizontal="center"/>
      <protection/>
    </xf>
    <xf numFmtId="0" fontId="18" fillId="0" borderId="0" xfId="119" applyFont="1" applyBorder="1" applyAlignment="1">
      <alignment horizontal="left"/>
      <protection/>
    </xf>
    <xf numFmtId="0" fontId="27" fillId="0" borderId="0" xfId="122" applyFont="1">
      <alignment/>
      <protection/>
    </xf>
    <xf numFmtId="0" fontId="27" fillId="0" borderId="0" xfId="122" applyFont="1" applyAlignment="1">
      <alignment horizontal="center"/>
      <protection/>
    </xf>
    <xf numFmtId="0" fontId="27" fillId="0" borderId="0" xfId="122" applyFont="1" applyBorder="1" applyAlignment="1">
      <alignment horizontal="left"/>
      <protection/>
    </xf>
    <xf numFmtId="0" fontId="26" fillId="0" borderId="0" xfId="119" applyFont="1" applyFill="1" applyBorder="1" applyAlignment="1">
      <alignment horizontal="center"/>
      <protection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똿뗦먛귟 [0.00]_PRODUCT DETAIL Q1" xfId="147"/>
    <cellStyle name="똿뗦먛귟_PRODUCT DETAIL Q1" xfId="148"/>
    <cellStyle name="믅됞 [0.00]_PRODUCT DETAIL Q1" xfId="149"/>
    <cellStyle name="믅됞_PRODUCT DETAIL Q1" xfId="150"/>
    <cellStyle name="백분율_95" xfId="151"/>
    <cellStyle name="뷭?_BOOKSHIP" xfId="152"/>
    <cellStyle name="一般_00Q3902REV.1" xfId="153"/>
    <cellStyle name="千分位[0]_00Q3902REV.1" xfId="154"/>
    <cellStyle name="千分位_00Q3902REV.1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標準_機器ﾘｽト (2)" xfId="161"/>
    <cellStyle name="貨幣 [0]_00Q3902REV.1" xfId="162"/>
    <cellStyle name="貨幣[0]_BRE" xfId="163"/>
    <cellStyle name="貨幣_00Q3902REV.1" xfId="164"/>
    <cellStyle name=" [0.00]_ Att. 1- Cover" xfId="165"/>
    <cellStyle name="_ Att. 1- Cover" xfId="166"/>
    <cellStyle name="?_ Att. 1- Cover" xfId="16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84</xdr:row>
      <xdr:rowOff>0</xdr:rowOff>
    </xdr:from>
    <xdr:ext cx="76200" cy="28575"/>
    <xdr:sp>
      <xdr:nvSpPr>
        <xdr:cNvPr id="1" name="Text Box 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" name="Text Box 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" name="Text Box 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" name="Text Box 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" name="Text Box 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" name="Text Box 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" name="Text Box 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" name="Text Box 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" name="Text Box 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" name="Text Box 1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" name="Text Box 1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" name="Text Box 1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" name="Text Box 1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" name="Text Box 1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" name="Text Box 1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" name="Text Box 1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" name="Text Box 1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" name="Text Box 1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" name="Text Box 1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" name="Text Box 2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" name="Text Box 2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" name="Text Box 2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" name="Text Box 2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" name="Text Box 2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" name="Text Box 2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" name="Text Box 2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" name="Text Box 2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" name="Text Box 2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" name="Text Box 2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" name="Text Box 3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" name="Text Box 3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" name="Text Box 3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" name="Text Box 3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" name="Text Box 3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" name="Text Box 3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" name="Text Box 3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" name="Text Box 3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8" name="Text Box 3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9" name="Text Box 3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0" name="Text Box 4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1" name="Text Box 4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2" name="Text Box 4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3" name="Text Box 4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4" name="Text Box 4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5" name="Text Box 4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6" name="Text Box 4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7" name="Text Box 4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8" name="Text Box 4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49" name="Text Box 4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0" name="Text Box 5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1" name="Text Box 5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2" name="Text Box 5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3" name="Text Box 5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4" name="Text Box 5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5" name="Text Box 5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6" name="Text Box 5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7" name="Text Box 5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8" name="Text Box 5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59" name="Text Box 5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0" name="Text Box 6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1" name="Text Box 6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2" name="Text Box 6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3" name="Text Box 6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4" name="Text Box 6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5" name="Text Box 6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6" name="Text Box 6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7" name="Text Box 6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8" name="Text Box 6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69" name="Text Box 6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0" name="Text Box 7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1" name="Text Box 7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2" name="Text Box 7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3" name="Text Box 7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4" name="Text Box 7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5" name="Text Box 7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6" name="Text Box 7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7" name="Text Box 7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8" name="Text Box 7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79" name="Text Box 7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0" name="Text Box 8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1" name="Text Box 8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2" name="Text Box 8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3" name="Text Box 8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4" name="Text Box 8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5" name="Text Box 8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6" name="Text Box 8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7" name="Text Box 8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8" name="Text Box 8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89" name="Text Box 8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0" name="Text Box 9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1" name="Text Box 9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2" name="Text Box 9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3" name="Text Box 9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4" name="Text Box 9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5" name="Text Box 9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6" name="Text Box 9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7" name="Text Box 9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8" name="Text Box 9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99" name="Text Box 9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0" name="Text Box 10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1" name="Text Box 10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2" name="Text Box 10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3" name="Text Box 10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4" name="Text Box 10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5" name="Text Box 10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6" name="Text Box 10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7" name="Text Box 10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8" name="Text Box 10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09" name="Text Box 10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0" name="Text Box 11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1" name="Text Box 11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2" name="Text Box 11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3" name="Text Box 11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4" name="Text Box 11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5" name="Text Box 11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6" name="Text Box 11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7" name="Text Box 11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8" name="Text Box 11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19" name="Text Box 11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0" name="Text Box 12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1" name="Text Box 12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2" name="Text Box 12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3" name="Text Box 12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4" name="Text Box 12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5" name="Text Box 12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6" name="Text Box 12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7" name="Text Box 12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8" name="Text Box 12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29" name="Text Box 12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0" name="Text Box 13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1" name="Text Box 13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2" name="Text Box 13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3" name="Text Box 13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4" name="Text Box 13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5" name="Text Box 13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6" name="Text Box 13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7" name="Text Box 13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8" name="Text Box 13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39" name="Text Box 13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0" name="Text Box 14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1" name="Text Box 14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2" name="Text Box 14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3" name="Text Box 14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4" name="Text Box 14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5" name="Text Box 14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6" name="Text Box 14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7" name="Text Box 14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8" name="Text Box 14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49" name="Text Box 14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0" name="Text Box 15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1" name="Text Box 15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2" name="Text Box 15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3" name="Text Box 15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4" name="Text Box 15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5" name="Text Box 15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6" name="Text Box 15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7" name="Text Box 15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8" name="Text Box 15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59" name="Text Box 15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0" name="Text Box 16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1" name="Text Box 16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2" name="Text Box 16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3" name="Text Box 16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4" name="Text Box 16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5" name="Text Box 16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6" name="Text Box 16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7" name="Text Box 16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8" name="Text Box 16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69" name="Text Box 16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0" name="Text Box 17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1" name="Text Box 17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2" name="Text Box 17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3" name="Text Box 17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4" name="Text Box 17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5" name="Text Box 17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6" name="Text Box 17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7" name="Text Box 17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8" name="Text Box 17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79" name="Text Box 17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0" name="Text Box 18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1" name="Text Box 18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2" name="Text Box 18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3" name="Text Box 18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4" name="Text Box 18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5" name="Text Box 18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6" name="Text Box 18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7" name="Text Box 18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8" name="Text Box 18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89" name="Text Box 18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0" name="Text Box 19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1" name="Text Box 19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2" name="Text Box 19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3" name="Text Box 19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4" name="Text Box 19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5" name="Text Box 19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6" name="Text Box 19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7" name="Text Box 19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8" name="Text Box 19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199" name="Text Box 19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0" name="Text Box 20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1" name="Text Box 20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2" name="Text Box 20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3" name="Text Box 20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4" name="Text Box 20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5" name="Text Box 20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6" name="Text Box 20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7" name="Text Box 20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8" name="Text Box 20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09" name="Text Box 20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0" name="Text Box 21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1" name="Text Box 21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2" name="Text Box 21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3" name="Text Box 21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4" name="Text Box 21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5" name="Text Box 21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6" name="Text Box 21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7" name="Text Box 21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8" name="Text Box 21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19" name="Text Box 21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0" name="Text Box 22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1" name="Text Box 22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2" name="Text Box 22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3" name="Text Box 22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4" name="Text Box 22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5" name="Text Box 22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6" name="Text Box 22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7" name="Text Box 22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8" name="Text Box 22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29" name="Text Box 22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0" name="Text Box 23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1" name="Text Box 23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2" name="Text Box 23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3" name="Text Box 23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4" name="Text Box 23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5" name="Text Box 23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6" name="Text Box 23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7" name="Text Box 23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8" name="Text Box 23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39" name="Text Box 23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0" name="Text Box 24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1" name="Text Box 24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2" name="Text Box 24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3" name="Text Box 24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4" name="Text Box 24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5" name="Text Box 24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6" name="Text Box 24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7" name="Text Box 24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8" name="Text Box 24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49" name="Text Box 24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0" name="Text Box 25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1" name="Text Box 25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2" name="Text Box 25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3" name="Text Box 25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4" name="Text Box 25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5" name="Text Box 25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6" name="Text Box 25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7" name="Text Box 25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8" name="Text Box 25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59" name="Text Box 25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0" name="Text Box 26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1" name="Text Box 26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2" name="Text Box 26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3" name="Text Box 26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4" name="Text Box 26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5" name="Text Box 26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6" name="Text Box 26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7" name="Text Box 26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8" name="Text Box 26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69" name="Text Box 26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0" name="Text Box 27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1" name="Text Box 27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2" name="Text Box 27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3" name="Text Box 27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4" name="Text Box 27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5" name="Text Box 27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6" name="Text Box 27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7" name="Text Box 27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8" name="Text Box 27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79" name="Text Box 27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0" name="Text Box 28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1" name="Text Box 28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2" name="Text Box 28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3" name="Text Box 28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4" name="Text Box 28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5" name="Text Box 28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6" name="Text Box 28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7" name="Text Box 28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8" name="Text Box 28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89" name="Text Box 28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0" name="Text Box 29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1" name="Text Box 29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2" name="Text Box 29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3" name="Text Box 29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4" name="Text Box 29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5" name="Text Box 29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6" name="Text Box 29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7" name="Text Box 29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8" name="Text Box 29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299" name="Text Box 29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0" name="Text Box 30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1" name="Text Box 30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2" name="Text Box 30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3" name="Text Box 30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4" name="Text Box 30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5" name="Text Box 30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6" name="Text Box 30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7" name="Text Box 30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8" name="Text Box 30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09" name="Text Box 30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0" name="Text Box 31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1" name="Text Box 31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2" name="Text Box 31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3" name="Text Box 31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4" name="Text Box 31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5" name="Text Box 31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6" name="Text Box 31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7" name="Text Box 31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8" name="Text Box 31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19" name="Text Box 31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0" name="Text Box 32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1" name="Text Box 32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2" name="Text Box 32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3" name="Text Box 32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4" name="Text Box 32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5" name="Text Box 32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6" name="Text Box 32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7" name="Text Box 32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8" name="Text Box 32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29" name="Text Box 32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0" name="Text Box 33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1" name="Text Box 33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2" name="Text Box 33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3" name="Text Box 33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4" name="Text Box 33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5" name="Text Box 33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6" name="Text Box 33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7" name="Text Box 33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8" name="Text Box 33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39" name="Text Box 33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0" name="Text Box 34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1" name="Text Box 34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2" name="Text Box 34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3" name="Text Box 34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4" name="Text Box 34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5" name="Text Box 34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6" name="Text Box 34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7" name="Text Box 34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8" name="Text Box 34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49" name="Text Box 34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0" name="Text Box 35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1" name="Text Box 35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2" name="Text Box 35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3" name="Text Box 35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4" name="Text Box 35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5" name="Text Box 35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6" name="Text Box 35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7" name="Text Box 35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8" name="Text Box 35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59" name="Text Box 35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0" name="Text Box 36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1" name="Text Box 36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2" name="Text Box 36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3" name="Text Box 36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4" name="Text Box 36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5" name="Text Box 36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6" name="Text Box 36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7" name="Text Box 36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8" name="Text Box 36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69" name="Text Box 36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0" name="Text Box 37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1" name="Text Box 37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2" name="Text Box 37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3" name="Text Box 37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4" name="Text Box 374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5" name="Text Box 375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6" name="Text Box 376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7" name="Text Box 377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8" name="Text Box 378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79" name="Text Box 379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80" name="Text Box 380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81" name="Text Box 381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82" name="Text Box 382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76200" cy="28575"/>
    <xdr:sp>
      <xdr:nvSpPr>
        <xdr:cNvPr id="383" name="Text Box 383"/>
        <xdr:cNvSpPr txBox="1">
          <a:spLocks noChangeArrowheads="1"/>
        </xdr:cNvSpPr>
      </xdr:nvSpPr>
      <xdr:spPr>
        <a:xfrm>
          <a:off x="1666875" y="16182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47625</xdr:rowOff>
    </xdr:from>
    <xdr:to>
      <xdr:col>1</xdr:col>
      <xdr:colOff>219075</xdr:colOff>
      <xdr:row>1</xdr:row>
      <xdr:rowOff>209550</xdr:rowOff>
    </xdr:to>
    <xdr:pic>
      <xdr:nvPicPr>
        <xdr:cNvPr id="384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2%20-%20K9MBA%20-%20TI&#7870;NG%20ANH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K9MBA</v>
          </cell>
        </row>
        <row r="2">
          <cell r="G2" t="str">
            <v>TIẾNG ANH 2 (VẤN ĐÁP)</v>
          </cell>
          <cell r="R2">
            <v>3</v>
          </cell>
        </row>
        <row r="3">
          <cell r="G3" t="str">
            <v>ENG602</v>
          </cell>
          <cell r="R3">
            <v>2</v>
          </cell>
        </row>
        <row r="4">
          <cell r="A4" t="str">
            <v>Thời gian : 19h30 ngày 12/12/2014</v>
          </cell>
          <cell r="R4">
            <v>1</v>
          </cell>
        </row>
        <row r="7">
          <cell r="A7">
            <v>1</v>
          </cell>
          <cell r="B7">
            <v>1931211185</v>
          </cell>
          <cell r="C7" t="str">
            <v>Trương Lê Duy</v>
          </cell>
          <cell r="D7" t="str">
            <v>An</v>
          </cell>
          <cell r="E7" t="str">
            <v>Nam</v>
          </cell>
          <cell r="F7" t="str">
            <v>19/07/1984</v>
          </cell>
          <cell r="G7" t="str">
            <v>K9MBA</v>
          </cell>
          <cell r="Q7">
            <v>0</v>
          </cell>
          <cell r="R7" t="str">
            <v>Không</v>
          </cell>
          <cell r="S7">
            <v>0</v>
          </cell>
          <cell r="T7">
            <v>1</v>
          </cell>
        </row>
        <row r="8">
          <cell r="A8">
            <v>2</v>
          </cell>
          <cell r="B8">
            <v>1931211186</v>
          </cell>
          <cell r="C8" t="str">
            <v>Nguyễn Văn</v>
          </cell>
          <cell r="D8" t="str">
            <v>Bình</v>
          </cell>
          <cell r="E8" t="str">
            <v>Nam</v>
          </cell>
          <cell r="F8" t="str">
            <v>10/08/1973</v>
          </cell>
          <cell r="G8" t="str">
            <v>K9MBA</v>
          </cell>
          <cell r="Q8">
            <v>0</v>
          </cell>
          <cell r="R8" t="str">
            <v>Không</v>
          </cell>
          <cell r="S8">
            <v>0</v>
          </cell>
          <cell r="T8">
            <v>2</v>
          </cell>
        </row>
        <row r="9">
          <cell r="A9">
            <v>3</v>
          </cell>
          <cell r="B9">
            <v>1931211187</v>
          </cell>
          <cell r="C9" t="str">
            <v>Phạm Đăng</v>
          </cell>
          <cell r="D9" t="str">
            <v>Chương</v>
          </cell>
          <cell r="E9" t="str">
            <v>Nam</v>
          </cell>
          <cell r="F9" t="str">
            <v>30/10/1981</v>
          </cell>
          <cell r="G9" t="str">
            <v>K9MBA</v>
          </cell>
          <cell r="Q9">
            <v>0</v>
          </cell>
          <cell r="R9" t="str">
            <v>Không</v>
          </cell>
          <cell r="S9">
            <v>0</v>
          </cell>
          <cell r="T9">
            <v>3</v>
          </cell>
        </row>
        <row r="10">
          <cell r="A10">
            <v>4</v>
          </cell>
          <cell r="B10">
            <v>1931211189</v>
          </cell>
          <cell r="C10" t="str">
            <v>Nguyễn Thiện</v>
          </cell>
          <cell r="D10" t="str">
            <v>Công</v>
          </cell>
          <cell r="E10" t="str">
            <v>Nam</v>
          </cell>
          <cell r="F10" t="str">
            <v>04/11/1986</v>
          </cell>
          <cell r="G10" t="str">
            <v>K9MBA</v>
          </cell>
          <cell r="Q10">
            <v>0</v>
          </cell>
          <cell r="R10" t="str">
            <v>Không</v>
          </cell>
          <cell r="S10">
            <v>0</v>
          </cell>
          <cell r="T10">
            <v>4</v>
          </cell>
        </row>
        <row r="11">
          <cell r="A11">
            <v>5</v>
          </cell>
          <cell r="B11">
            <v>1931211190</v>
          </cell>
          <cell r="C11" t="str">
            <v>Bùi Quang</v>
          </cell>
          <cell r="D11" t="str">
            <v>Cương</v>
          </cell>
          <cell r="E11" t="str">
            <v>Nam</v>
          </cell>
          <cell r="F11" t="str">
            <v>16/06/1990</v>
          </cell>
          <cell r="G11" t="str">
            <v>K9MBA</v>
          </cell>
          <cell r="Q11">
            <v>0</v>
          </cell>
          <cell r="R11" t="str">
            <v>Không</v>
          </cell>
          <cell r="S11">
            <v>0</v>
          </cell>
          <cell r="T11">
            <v>5</v>
          </cell>
        </row>
        <row r="12">
          <cell r="A12">
            <v>6</v>
          </cell>
          <cell r="B12">
            <v>1931211191</v>
          </cell>
          <cell r="C12" t="str">
            <v>Nguyễn</v>
          </cell>
          <cell r="D12" t="str">
            <v>Cường</v>
          </cell>
          <cell r="E12" t="str">
            <v>Nam</v>
          </cell>
          <cell r="F12" t="str">
            <v>08/01/1987</v>
          </cell>
          <cell r="G12" t="str">
            <v>K9MBA</v>
          </cell>
          <cell r="Q12">
            <v>0</v>
          </cell>
          <cell r="R12" t="str">
            <v>Không</v>
          </cell>
          <cell r="S12">
            <v>0</v>
          </cell>
          <cell r="T12">
            <v>6</v>
          </cell>
        </row>
        <row r="13">
          <cell r="A13">
            <v>7</v>
          </cell>
          <cell r="B13">
            <v>1931211192</v>
          </cell>
          <cell r="C13" t="str">
            <v>Huỳnh Hữu</v>
          </cell>
          <cell r="D13" t="str">
            <v>Đạt</v>
          </cell>
          <cell r="E13" t="str">
            <v>Nam</v>
          </cell>
          <cell r="F13" t="str">
            <v>28/01/1990</v>
          </cell>
          <cell r="G13" t="str">
            <v>K9MBA</v>
          </cell>
          <cell r="Q13">
            <v>0</v>
          </cell>
          <cell r="R13" t="str">
            <v>Không</v>
          </cell>
          <cell r="S13">
            <v>0</v>
          </cell>
          <cell r="T13">
            <v>7</v>
          </cell>
        </row>
        <row r="14">
          <cell r="A14">
            <v>8</v>
          </cell>
          <cell r="B14">
            <v>1930211048</v>
          </cell>
          <cell r="C14" t="str">
            <v>Dương Nữ Thục</v>
          </cell>
          <cell r="D14" t="str">
            <v>Đoan</v>
          </cell>
          <cell r="E14" t="str">
            <v>Nữ</v>
          </cell>
          <cell r="F14">
            <v>30730</v>
          </cell>
          <cell r="G14" t="str">
            <v>K9MBA</v>
          </cell>
          <cell r="Q14">
            <v>0</v>
          </cell>
          <cell r="R14" t="str">
            <v>Không</v>
          </cell>
          <cell r="S14">
            <v>0</v>
          </cell>
          <cell r="T14">
            <v>8</v>
          </cell>
        </row>
        <row r="15">
          <cell r="A15">
            <v>9</v>
          </cell>
          <cell r="B15">
            <v>1930211193</v>
          </cell>
          <cell r="C15" t="str">
            <v>Lê Thị Mỹ</v>
          </cell>
          <cell r="D15" t="str">
            <v>Dung</v>
          </cell>
          <cell r="E15" t="str">
            <v>Nữ</v>
          </cell>
          <cell r="F15" t="str">
            <v>20/04/1989</v>
          </cell>
          <cell r="G15" t="str">
            <v>K9MBA</v>
          </cell>
          <cell r="Q15">
            <v>0</v>
          </cell>
          <cell r="R15" t="str">
            <v>Không</v>
          </cell>
          <cell r="S15">
            <v>0</v>
          </cell>
          <cell r="T15">
            <v>9</v>
          </cell>
        </row>
        <row r="16">
          <cell r="A16">
            <v>10</v>
          </cell>
          <cell r="B16">
            <v>1930211194</v>
          </cell>
          <cell r="C16" t="str">
            <v>Nguyễn Thị Mỹ</v>
          </cell>
          <cell r="D16" t="str">
            <v>Dung</v>
          </cell>
          <cell r="E16" t="str">
            <v>Nữ</v>
          </cell>
          <cell r="F16" t="str">
            <v>03/10/1982</v>
          </cell>
          <cell r="G16" t="str">
            <v>K9MBA</v>
          </cell>
          <cell r="Q16">
            <v>0</v>
          </cell>
          <cell r="R16" t="str">
            <v>Không</v>
          </cell>
          <cell r="S16">
            <v>0</v>
          </cell>
          <cell r="T16">
            <v>10</v>
          </cell>
        </row>
        <row r="17">
          <cell r="A17">
            <v>11</v>
          </cell>
          <cell r="B17">
            <v>1931211195</v>
          </cell>
          <cell r="C17" t="str">
            <v>Võ Đình</v>
          </cell>
          <cell r="D17" t="str">
            <v>Dũng</v>
          </cell>
          <cell r="E17" t="str">
            <v>Nam</v>
          </cell>
          <cell r="F17" t="str">
            <v>09/04/1975</v>
          </cell>
          <cell r="G17" t="str">
            <v>K9MBA</v>
          </cell>
          <cell r="Q17">
            <v>0</v>
          </cell>
          <cell r="R17" t="str">
            <v>Không</v>
          </cell>
          <cell r="S17">
            <v>0</v>
          </cell>
          <cell r="T17">
            <v>11</v>
          </cell>
        </row>
        <row r="18">
          <cell r="A18">
            <v>12</v>
          </cell>
          <cell r="B18">
            <v>1930211196</v>
          </cell>
          <cell r="C18" t="str">
            <v>Lê Huỳnh Ngọc</v>
          </cell>
          <cell r="D18" t="str">
            <v>Duyên</v>
          </cell>
          <cell r="E18" t="str">
            <v>Nữ</v>
          </cell>
          <cell r="F18" t="str">
            <v>23/12/1990</v>
          </cell>
          <cell r="G18" t="str">
            <v>K9MBA</v>
          </cell>
          <cell r="Q18">
            <v>0</v>
          </cell>
          <cell r="R18" t="str">
            <v>Không</v>
          </cell>
          <cell r="S18">
            <v>0</v>
          </cell>
          <cell r="T18">
            <v>12</v>
          </cell>
        </row>
        <row r="19">
          <cell r="A19">
            <v>13</v>
          </cell>
          <cell r="B19">
            <v>1931211197</v>
          </cell>
          <cell r="C19" t="str">
            <v>Nguyễn Hoàng</v>
          </cell>
          <cell r="D19" t="str">
            <v>Giáo</v>
          </cell>
          <cell r="E19" t="str">
            <v>Nam</v>
          </cell>
          <cell r="F19" t="str">
            <v>08/04/1989</v>
          </cell>
          <cell r="G19" t="str">
            <v>K9MBA</v>
          </cell>
          <cell r="Q19">
            <v>0</v>
          </cell>
          <cell r="R19" t="str">
            <v>Không</v>
          </cell>
          <cell r="S19">
            <v>0</v>
          </cell>
          <cell r="T19">
            <v>13</v>
          </cell>
        </row>
        <row r="20">
          <cell r="A20">
            <v>14</v>
          </cell>
          <cell r="B20">
            <v>1930211198</v>
          </cell>
          <cell r="C20" t="str">
            <v>Đặng Thu</v>
          </cell>
          <cell r="D20" t="str">
            <v>Hà</v>
          </cell>
          <cell r="E20" t="str">
            <v>Nữ</v>
          </cell>
          <cell r="F20" t="str">
            <v>14/08/1982</v>
          </cell>
          <cell r="G20" t="str">
            <v>K9MBA</v>
          </cell>
          <cell r="Q20">
            <v>0</v>
          </cell>
          <cell r="R20" t="str">
            <v>Không</v>
          </cell>
          <cell r="S20">
            <v>0</v>
          </cell>
          <cell r="T20">
            <v>14</v>
          </cell>
        </row>
        <row r="21">
          <cell r="A21">
            <v>15</v>
          </cell>
          <cell r="B21">
            <v>1931211199</v>
          </cell>
          <cell r="C21" t="str">
            <v>Nguyễn Văn</v>
          </cell>
          <cell r="D21" t="str">
            <v>Hải</v>
          </cell>
          <cell r="E21" t="str">
            <v>Nam</v>
          </cell>
          <cell r="F21" t="str">
            <v>29/02/1980</v>
          </cell>
          <cell r="G21" t="str">
            <v>K9MBA</v>
          </cell>
          <cell r="Q21">
            <v>0</v>
          </cell>
          <cell r="R21" t="str">
            <v>Không</v>
          </cell>
          <cell r="S21">
            <v>0</v>
          </cell>
          <cell r="T21">
            <v>15</v>
          </cell>
        </row>
        <row r="22">
          <cell r="A22">
            <v>16</v>
          </cell>
          <cell r="B22">
            <v>1931211200</v>
          </cell>
          <cell r="C22" t="str">
            <v>Trần Phước</v>
          </cell>
          <cell r="D22" t="str">
            <v>Hải</v>
          </cell>
          <cell r="E22" t="str">
            <v>Nam</v>
          </cell>
          <cell r="F22" t="str">
            <v>02/01/1981</v>
          </cell>
          <cell r="G22" t="str">
            <v>K9MBA</v>
          </cell>
          <cell r="Q22">
            <v>0</v>
          </cell>
          <cell r="R22" t="str">
            <v>Không</v>
          </cell>
          <cell r="S22">
            <v>0</v>
          </cell>
          <cell r="T22">
            <v>16</v>
          </cell>
        </row>
        <row r="23">
          <cell r="A23">
            <v>17</v>
          </cell>
          <cell r="B23">
            <v>1931211201</v>
          </cell>
          <cell r="C23" t="str">
            <v>Ông Văn</v>
          </cell>
          <cell r="D23" t="str">
            <v>Hậu</v>
          </cell>
          <cell r="E23" t="str">
            <v>Nam</v>
          </cell>
          <cell r="F23" t="str">
            <v>15/08/1988</v>
          </cell>
          <cell r="G23" t="str">
            <v>K9MBA</v>
          </cell>
          <cell r="Q23">
            <v>0</v>
          </cell>
          <cell r="R23" t="str">
            <v>Không</v>
          </cell>
          <cell r="S23">
            <v>0</v>
          </cell>
          <cell r="T23">
            <v>17</v>
          </cell>
        </row>
        <row r="24">
          <cell r="A24">
            <v>18</v>
          </cell>
          <cell r="B24">
            <v>1931211202</v>
          </cell>
          <cell r="C24" t="str">
            <v>Nguyễn Ngọc</v>
          </cell>
          <cell r="D24" t="str">
            <v>Hiền</v>
          </cell>
          <cell r="E24" t="str">
            <v>Nam</v>
          </cell>
          <cell r="F24" t="str">
            <v>16/05/1991</v>
          </cell>
          <cell r="G24" t="str">
            <v>K9MBA</v>
          </cell>
          <cell r="Q24">
            <v>0</v>
          </cell>
          <cell r="R24" t="str">
            <v>Không</v>
          </cell>
          <cell r="S24">
            <v>0</v>
          </cell>
          <cell r="T24">
            <v>18</v>
          </cell>
        </row>
        <row r="25">
          <cell r="A25">
            <v>19</v>
          </cell>
          <cell r="B25">
            <v>1930211203</v>
          </cell>
          <cell r="C25" t="str">
            <v>Nguyễn Thị Thu</v>
          </cell>
          <cell r="D25" t="str">
            <v>Hiền</v>
          </cell>
          <cell r="E25" t="str">
            <v>Nữ</v>
          </cell>
          <cell r="F25" t="str">
            <v>28/08/1989</v>
          </cell>
          <cell r="G25" t="str">
            <v>K9MBA</v>
          </cell>
          <cell r="Q25">
            <v>0</v>
          </cell>
          <cell r="R25" t="str">
            <v>Không</v>
          </cell>
          <cell r="S25">
            <v>0</v>
          </cell>
          <cell r="T25">
            <v>19</v>
          </cell>
        </row>
        <row r="26">
          <cell r="A26">
            <v>20</v>
          </cell>
          <cell r="B26">
            <v>1930211204</v>
          </cell>
          <cell r="C26" t="str">
            <v>Trần Thị Minh</v>
          </cell>
          <cell r="D26" t="str">
            <v>Hiền</v>
          </cell>
          <cell r="E26" t="str">
            <v>Nữ</v>
          </cell>
          <cell r="F26" t="str">
            <v>08/12/1988</v>
          </cell>
          <cell r="G26" t="str">
            <v>K9MBA</v>
          </cell>
          <cell r="Q26">
            <v>0</v>
          </cell>
          <cell r="R26" t="str">
            <v>Không</v>
          </cell>
          <cell r="S26">
            <v>0</v>
          </cell>
          <cell r="T26">
            <v>20</v>
          </cell>
        </row>
        <row r="27">
          <cell r="A27">
            <v>21</v>
          </cell>
          <cell r="B27">
            <v>1930211205</v>
          </cell>
          <cell r="C27" t="str">
            <v>Phạm Thị Thanh</v>
          </cell>
          <cell r="D27" t="str">
            <v>Hoa</v>
          </cell>
          <cell r="E27" t="str">
            <v>Nữ</v>
          </cell>
          <cell r="F27" t="str">
            <v>21/03/1990</v>
          </cell>
          <cell r="G27" t="str">
            <v>K9MBA</v>
          </cell>
          <cell r="Q27">
            <v>0</v>
          </cell>
          <cell r="R27" t="str">
            <v>Không</v>
          </cell>
          <cell r="S27">
            <v>0</v>
          </cell>
          <cell r="T27">
            <v>21</v>
          </cell>
        </row>
        <row r="28">
          <cell r="A28">
            <v>22</v>
          </cell>
          <cell r="B28">
            <v>1930211206</v>
          </cell>
          <cell r="C28" t="str">
            <v>Võ Thị Tuyết</v>
          </cell>
          <cell r="D28" t="str">
            <v>Hoa</v>
          </cell>
          <cell r="E28" t="str">
            <v>Nữ</v>
          </cell>
          <cell r="F28" t="str">
            <v>28/09/1986</v>
          </cell>
          <cell r="G28" t="str">
            <v>K9MBA</v>
          </cell>
          <cell r="Q28">
            <v>0</v>
          </cell>
          <cell r="R28" t="str">
            <v>Không</v>
          </cell>
          <cell r="S28">
            <v>0</v>
          </cell>
          <cell r="T28">
            <v>22</v>
          </cell>
        </row>
        <row r="29">
          <cell r="A29">
            <v>23</v>
          </cell>
          <cell r="B29">
            <v>1930211207</v>
          </cell>
          <cell r="C29" t="str">
            <v>Huỳnh Thị</v>
          </cell>
          <cell r="D29" t="str">
            <v>Huệ</v>
          </cell>
          <cell r="E29" t="str">
            <v>Nữ</v>
          </cell>
          <cell r="F29" t="str">
            <v>22/04/1986</v>
          </cell>
          <cell r="G29" t="str">
            <v>K9MBA</v>
          </cell>
          <cell r="Q29">
            <v>0</v>
          </cell>
          <cell r="R29" t="str">
            <v>Không</v>
          </cell>
          <cell r="S29">
            <v>0</v>
          </cell>
          <cell r="T29">
            <v>23</v>
          </cell>
        </row>
        <row r="30">
          <cell r="A30">
            <v>24</v>
          </cell>
          <cell r="B30">
            <v>1931211208</v>
          </cell>
          <cell r="C30" t="str">
            <v>Đỗ Tấn Phi</v>
          </cell>
          <cell r="D30" t="str">
            <v>Hùng</v>
          </cell>
          <cell r="E30" t="str">
            <v>Nam</v>
          </cell>
          <cell r="F30" t="str">
            <v>14/10/1985</v>
          </cell>
          <cell r="G30" t="str">
            <v>K9MBA</v>
          </cell>
          <cell r="Q30">
            <v>0</v>
          </cell>
          <cell r="R30" t="str">
            <v>Không</v>
          </cell>
          <cell r="S30">
            <v>0</v>
          </cell>
          <cell r="T30">
            <v>24</v>
          </cell>
        </row>
        <row r="31">
          <cell r="A31">
            <v>25</v>
          </cell>
          <cell r="B31">
            <v>1931211209</v>
          </cell>
          <cell r="C31" t="str">
            <v>Trần Phước</v>
          </cell>
          <cell r="D31" t="str">
            <v>Hùng</v>
          </cell>
          <cell r="E31" t="str">
            <v>Nam</v>
          </cell>
          <cell r="F31" t="str">
            <v>26/02/1989</v>
          </cell>
          <cell r="G31" t="str">
            <v>K9MBA</v>
          </cell>
          <cell r="Q31">
            <v>0</v>
          </cell>
          <cell r="R31" t="str">
            <v>Không</v>
          </cell>
          <cell r="S31">
            <v>0</v>
          </cell>
          <cell r="T31">
            <v>25</v>
          </cell>
        </row>
        <row r="32">
          <cell r="A32">
            <v>26</v>
          </cell>
          <cell r="B32">
            <v>1930211210</v>
          </cell>
          <cell r="C32" t="str">
            <v>Trần Thị Mai</v>
          </cell>
          <cell r="D32" t="str">
            <v>Hương</v>
          </cell>
          <cell r="E32" t="str">
            <v>Nữ</v>
          </cell>
          <cell r="F32" t="str">
            <v>29/10/1986</v>
          </cell>
          <cell r="G32" t="str">
            <v>K9MBA</v>
          </cell>
          <cell r="Q32">
            <v>0</v>
          </cell>
          <cell r="R32" t="str">
            <v>Không</v>
          </cell>
          <cell r="S32">
            <v>0</v>
          </cell>
          <cell r="T32">
            <v>26</v>
          </cell>
        </row>
        <row r="33">
          <cell r="A33">
            <v>27</v>
          </cell>
          <cell r="B33">
            <v>1931211211</v>
          </cell>
          <cell r="C33" t="str">
            <v>Lê Vũ</v>
          </cell>
          <cell r="D33" t="str">
            <v>Huy</v>
          </cell>
          <cell r="E33" t="str">
            <v>Nam</v>
          </cell>
          <cell r="F33" t="str">
            <v>09/09/1988</v>
          </cell>
          <cell r="G33" t="str">
            <v>K9MBA</v>
          </cell>
          <cell r="Q33">
            <v>0</v>
          </cell>
          <cell r="R33" t="str">
            <v>Không</v>
          </cell>
          <cell r="S33">
            <v>0</v>
          </cell>
          <cell r="T33">
            <v>27</v>
          </cell>
        </row>
        <row r="34">
          <cell r="A34">
            <v>28</v>
          </cell>
          <cell r="B34">
            <v>1931211212</v>
          </cell>
          <cell r="C34" t="str">
            <v>Nguyễn Mậu Nhật</v>
          </cell>
          <cell r="D34" t="str">
            <v>Khánh</v>
          </cell>
          <cell r="E34" t="str">
            <v>Nam</v>
          </cell>
          <cell r="F34" t="str">
            <v>11/06/1988</v>
          </cell>
          <cell r="G34" t="str">
            <v>K9MBA</v>
          </cell>
          <cell r="Q34">
            <v>0</v>
          </cell>
          <cell r="R34" t="str">
            <v>Không</v>
          </cell>
          <cell r="S34">
            <v>0</v>
          </cell>
          <cell r="T34">
            <v>28</v>
          </cell>
        </row>
        <row r="35">
          <cell r="A35">
            <v>29</v>
          </cell>
          <cell r="B35">
            <v>1931211213</v>
          </cell>
          <cell r="C35" t="str">
            <v>Nguyễn Quốc</v>
          </cell>
          <cell r="D35" t="str">
            <v>Khánh</v>
          </cell>
          <cell r="E35" t="str">
            <v>Nam</v>
          </cell>
          <cell r="F35" t="str">
            <v>02/09/1988</v>
          </cell>
          <cell r="G35" t="str">
            <v>K9MBA</v>
          </cell>
          <cell r="Q35">
            <v>0</v>
          </cell>
          <cell r="R35" t="str">
            <v>Không</v>
          </cell>
          <cell r="S35">
            <v>0</v>
          </cell>
          <cell r="T35">
            <v>29</v>
          </cell>
        </row>
        <row r="36">
          <cell r="A36">
            <v>30</v>
          </cell>
          <cell r="B36">
            <v>1930211214</v>
          </cell>
          <cell r="C36" t="str">
            <v>Nguyễn Phan Hạ</v>
          </cell>
          <cell r="D36" t="str">
            <v>Kim</v>
          </cell>
          <cell r="E36" t="str">
            <v>Nữ</v>
          </cell>
          <cell r="F36" t="str">
            <v>02/02/1982</v>
          </cell>
          <cell r="G36" t="str">
            <v>K9MBA</v>
          </cell>
          <cell r="Q36">
            <v>0</v>
          </cell>
          <cell r="R36" t="str">
            <v>Không</v>
          </cell>
          <cell r="S36">
            <v>0</v>
          </cell>
          <cell r="T36">
            <v>30</v>
          </cell>
        </row>
        <row r="37">
          <cell r="A37">
            <v>31</v>
          </cell>
          <cell r="B37">
            <v>1931211215</v>
          </cell>
          <cell r="C37" t="str">
            <v>Trần Anh</v>
          </cell>
          <cell r="D37" t="str">
            <v>Lâm</v>
          </cell>
          <cell r="E37" t="str">
            <v>Nam</v>
          </cell>
          <cell r="F37" t="str">
            <v>10/04/1987</v>
          </cell>
          <cell r="G37" t="str">
            <v>K9MBA</v>
          </cell>
          <cell r="Q37">
            <v>0</v>
          </cell>
          <cell r="R37" t="str">
            <v>Không</v>
          </cell>
          <cell r="S37">
            <v>0</v>
          </cell>
          <cell r="T37">
            <v>31</v>
          </cell>
        </row>
        <row r="38">
          <cell r="A38">
            <v>32</v>
          </cell>
          <cell r="B38">
            <v>1931211216</v>
          </cell>
          <cell r="C38" t="str">
            <v>Đoàn Thanh</v>
          </cell>
          <cell r="D38" t="str">
            <v>Liêm</v>
          </cell>
          <cell r="E38" t="str">
            <v>Nam</v>
          </cell>
          <cell r="F38" t="str">
            <v>19/11/1991</v>
          </cell>
          <cell r="G38" t="str">
            <v>K9MBA</v>
          </cell>
          <cell r="Q38">
            <v>0</v>
          </cell>
          <cell r="R38" t="str">
            <v>Không</v>
          </cell>
          <cell r="S38">
            <v>0</v>
          </cell>
          <cell r="T38">
            <v>32</v>
          </cell>
        </row>
        <row r="39">
          <cell r="A39">
            <v>33</v>
          </cell>
          <cell r="B39">
            <v>1930211217</v>
          </cell>
          <cell r="C39" t="str">
            <v>Võ Thị Thùy</v>
          </cell>
          <cell r="D39" t="str">
            <v>Liên</v>
          </cell>
          <cell r="E39" t="str">
            <v>Nữ</v>
          </cell>
          <cell r="F39" t="str">
            <v>04/02/1987</v>
          </cell>
          <cell r="G39" t="str">
            <v>K9MBA</v>
          </cell>
          <cell r="Q39">
            <v>0</v>
          </cell>
          <cell r="R39" t="str">
            <v>Không</v>
          </cell>
          <cell r="S39">
            <v>0</v>
          </cell>
          <cell r="T39">
            <v>33</v>
          </cell>
        </row>
        <row r="40">
          <cell r="A40">
            <v>34</v>
          </cell>
          <cell r="B40">
            <v>1931211219</v>
          </cell>
          <cell r="C40" t="str">
            <v>Hoàng Thanh</v>
          </cell>
          <cell r="D40" t="str">
            <v>Long</v>
          </cell>
          <cell r="E40" t="str">
            <v>Nam</v>
          </cell>
          <cell r="F40" t="str">
            <v>25/06/1991</v>
          </cell>
          <cell r="G40" t="str">
            <v>K9MBA</v>
          </cell>
          <cell r="Q40">
            <v>0</v>
          </cell>
          <cell r="R40" t="str">
            <v>Không</v>
          </cell>
          <cell r="S40">
            <v>0</v>
          </cell>
          <cell r="T40">
            <v>34</v>
          </cell>
        </row>
        <row r="41">
          <cell r="A41">
            <v>35</v>
          </cell>
          <cell r="B41">
            <v>1931211220</v>
          </cell>
          <cell r="C41" t="str">
            <v>Nguyễn Hoàng</v>
          </cell>
          <cell r="D41" t="str">
            <v>Long</v>
          </cell>
          <cell r="E41" t="str">
            <v>Nam</v>
          </cell>
          <cell r="F41">
            <v>28153</v>
          </cell>
          <cell r="G41" t="str">
            <v>K9MBA</v>
          </cell>
          <cell r="Q41">
            <v>0</v>
          </cell>
          <cell r="R41" t="str">
            <v>Không</v>
          </cell>
          <cell r="S41">
            <v>0</v>
          </cell>
          <cell r="T41">
            <v>35</v>
          </cell>
        </row>
        <row r="42">
          <cell r="A42">
            <v>36</v>
          </cell>
          <cell r="B42">
            <v>1931211222</v>
          </cell>
          <cell r="C42" t="str">
            <v>Tống Công</v>
          </cell>
          <cell r="D42" t="str">
            <v>Minh</v>
          </cell>
          <cell r="E42" t="str">
            <v>Nam</v>
          </cell>
          <cell r="F42" t="str">
            <v>08/12/1990</v>
          </cell>
          <cell r="G42" t="str">
            <v>K9MBA</v>
          </cell>
          <cell r="Q42">
            <v>0</v>
          </cell>
          <cell r="R42" t="str">
            <v>Không</v>
          </cell>
          <cell r="S42">
            <v>0</v>
          </cell>
          <cell r="T42">
            <v>36</v>
          </cell>
        </row>
        <row r="43">
          <cell r="A43">
            <v>37</v>
          </cell>
          <cell r="B43">
            <v>1931211223</v>
          </cell>
          <cell r="C43" t="str">
            <v>Trần Ngọc</v>
          </cell>
          <cell r="D43" t="str">
            <v>Minh</v>
          </cell>
          <cell r="E43" t="str">
            <v>Nam</v>
          </cell>
          <cell r="F43" t="str">
            <v>30/07/1983</v>
          </cell>
          <cell r="G43" t="str">
            <v>K9MBA</v>
          </cell>
          <cell r="Q43">
            <v>0</v>
          </cell>
          <cell r="R43" t="str">
            <v>Không</v>
          </cell>
          <cell r="S43">
            <v>0</v>
          </cell>
          <cell r="T43">
            <v>37</v>
          </cell>
        </row>
        <row r="44">
          <cell r="A44">
            <v>38</v>
          </cell>
          <cell r="B44">
            <v>1930211224</v>
          </cell>
          <cell r="C44" t="str">
            <v>Nguyễn Thị Thanh</v>
          </cell>
          <cell r="D44" t="str">
            <v>Nga</v>
          </cell>
          <cell r="E44" t="str">
            <v>Nữ</v>
          </cell>
          <cell r="F44" t="str">
            <v>29/02/1988</v>
          </cell>
          <cell r="G44" t="str">
            <v>K9MBA</v>
          </cell>
          <cell r="Q44">
            <v>0</v>
          </cell>
          <cell r="R44" t="str">
            <v>Không</v>
          </cell>
          <cell r="S44">
            <v>0</v>
          </cell>
          <cell r="T44">
            <v>38</v>
          </cell>
        </row>
        <row r="45">
          <cell r="A45">
            <v>39</v>
          </cell>
          <cell r="B45">
            <v>1931211225</v>
          </cell>
          <cell r="C45" t="str">
            <v>Mai Phước</v>
          </cell>
          <cell r="D45" t="str">
            <v>Nghê</v>
          </cell>
          <cell r="E45" t="str">
            <v>Nam</v>
          </cell>
          <cell r="F45" t="str">
            <v>20/12/1970</v>
          </cell>
          <cell r="G45" t="str">
            <v>K9MBA</v>
          </cell>
          <cell r="Q45">
            <v>0</v>
          </cell>
          <cell r="R45" t="str">
            <v>Không</v>
          </cell>
          <cell r="S45">
            <v>0</v>
          </cell>
          <cell r="T45">
            <v>39</v>
          </cell>
        </row>
        <row r="46">
          <cell r="A46">
            <v>40</v>
          </cell>
          <cell r="B46">
            <v>1931211226</v>
          </cell>
          <cell r="C46" t="str">
            <v>Trần Lê Đại</v>
          </cell>
          <cell r="D46" t="str">
            <v>Nghĩa</v>
          </cell>
          <cell r="E46" t="str">
            <v>Nam</v>
          </cell>
          <cell r="F46" t="str">
            <v>23/09/1984</v>
          </cell>
          <cell r="G46" t="str">
            <v>K9MBA</v>
          </cell>
          <cell r="Q46">
            <v>0</v>
          </cell>
          <cell r="R46" t="str">
            <v>Không</v>
          </cell>
          <cell r="S46">
            <v>0</v>
          </cell>
          <cell r="T46">
            <v>40</v>
          </cell>
        </row>
        <row r="47">
          <cell r="A47">
            <v>41</v>
          </cell>
          <cell r="B47">
            <v>1930211227</v>
          </cell>
          <cell r="C47" t="str">
            <v>Nguyễn Thị Tuyết</v>
          </cell>
          <cell r="D47" t="str">
            <v>Ngọc</v>
          </cell>
          <cell r="E47" t="str">
            <v>Nữ</v>
          </cell>
          <cell r="F47">
            <v>32052</v>
          </cell>
          <cell r="G47" t="str">
            <v>K9MBA</v>
          </cell>
          <cell r="Q47">
            <v>0</v>
          </cell>
          <cell r="R47" t="str">
            <v>Không</v>
          </cell>
          <cell r="S47">
            <v>0</v>
          </cell>
          <cell r="T47">
            <v>41</v>
          </cell>
        </row>
        <row r="48">
          <cell r="A48">
            <v>42</v>
          </cell>
          <cell r="B48">
            <v>1930211228</v>
          </cell>
          <cell r="C48" t="str">
            <v>Bùi Thị Kim</v>
          </cell>
          <cell r="D48" t="str">
            <v>Oanh</v>
          </cell>
          <cell r="E48" t="str">
            <v>Nữ</v>
          </cell>
          <cell r="F48" t="str">
            <v>15/06/1991</v>
          </cell>
          <cell r="G48" t="str">
            <v>K9MBA</v>
          </cell>
          <cell r="Q48">
            <v>0</v>
          </cell>
          <cell r="R48" t="str">
            <v>Không</v>
          </cell>
          <cell r="S48">
            <v>0</v>
          </cell>
          <cell r="T48">
            <v>42</v>
          </cell>
        </row>
        <row r="49">
          <cell r="A49">
            <v>43</v>
          </cell>
          <cell r="B49">
            <v>1931211229</v>
          </cell>
          <cell r="C49" t="str">
            <v>Lê Tất</v>
          </cell>
          <cell r="D49" t="str">
            <v>Phong</v>
          </cell>
          <cell r="E49" t="str">
            <v>Nam</v>
          </cell>
          <cell r="F49" t="str">
            <v>28/01/1989</v>
          </cell>
          <cell r="G49" t="str">
            <v>K9MBA</v>
          </cell>
          <cell r="Q49">
            <v>0</v>
          </cell>
          <cell r="R49" t="str">
            <v>Không</v>
          </cell>
          <cell r="S49">
            <v>0</v>
          </cell>
          <cell r="T49">
            <v>43</v>
          </cell>
        </row>
        <row r="50">
          <cell r="A50">
            <v>44</v>
          </cell>
          <cell r="B50">
            <v>1931211230</v>
          </cell>
          <cell r="C50" t="str">
            <v>Trần Ngọc</v>
          </cell>
          <cell r="D50" t="str">
            <v>Phúc</v>
          </cell>
          <cell r="E50" t="str">
            <v>Nam</v>
          </cell>
          <cell r="F50" t="str">
            <v>15/04/1989</v>
          </cell>
          <cell r="G50" t="str">
            <v>K9MBA</v>
          </cell>
          <cell r="Q50">
            <v>0</v>
          </cell>
          <cell r="R50" t="str">
            <v>Không</v>
          </cell>
          <cell r="S50">
            <v>0</v>
          </cell>
          <cell r="T50">
            <v>44</v>
          </cell>
        </row>
        <row r="51">
          <cell r="A51">
            <v>45</v>
          </cell>
          <cell r="B51">
            <v>1931211231</v>
          </cell>
          <cell r="C51" t="str">
            <v>Huỳnh Đăng</v>
          </cell>
          <cell r="D51" t="str">
            <v>Phương</v>
          </cell>
          <cell r="E51" t="str">
            <v>Nam</v>
          </cell>
          <cell r="F51" t="str">
            <v>01/06/1987</v>
          </cell>
          <cell r="G51" t="str">
            <v>K9MBA</v>
          </cell>
          <cell r="Q51">
            <v>0</v>
          </cell>
          <cell r="R51" t="str">
            <v>Không</v>
          </cell>
          <cell r="S51">
            <v>0</v>
          </cell>
          <cell r="T51">
            <v>45</v>
          </cell>
        </row>
        <row r="52">
          <cell r="A52">
            <v>46</v>
          </cell>
          <cell r="B52">
            <v>1931211232</v>
          </cell>
          <cell r="C52" t="str">
            <v>Trần Thanh</v>
          </cell>
          <cell r="D52" t="str">
            <v>Phương</v>
          </cell>
          <cell r="E52" t="str">
            <v>Nam</v>
          </cell>
          <cell r="F52" t="str">
            <v>09/03/1987</v>
          </cell>
          <cell r="G52" t="str">
            <v>K9MBA</v>
          </cell>
          <cell r="Q52">
            <v>0</v>
          </cell>
          <cell r="R52" t="str">
            <v>Không</v>
          </cell>
          <cell r="S52">
            <v>0</v>
          </cell>
          <cell r="T52">
            <v>46</v>
          </cell>
        </row>
        <row r="53">
          <cell r="A53">
            <v>47</v>
          </cell>
          <cell r="B53">
            <v>1931211233</v>
          </cell>
          <cell r="C53" t="str">
            <v>Trần Văn</v>
          </cell>
          <cell r="D53" t="str">
            <v>Phương</v>
          </cell>
          <cell r="E53" t="str">
            <v>Nam</v>
          </cell>
          <cell r="F53" t="str">
            <v>01/02/1981</v>
          </cell>
          <cell r="G53" t="str">
            <v>K9MBA</v>
          </cell>
          <cell r="Q53">
            <v>0</v>
          </cell>
          <cell r="R53" t="str">
            <v>Không</v>
          </cell>
          <cell r="S53">
            <v>0</v>
          </cell>
          <cell r="T53">
            <v>47</v>
          </cell>
        </row>
        <row r="54">
          <cell r="A54">
            <v>48</v>
          </cell>
          <cell r="B54">
            <v>1931211234</v>
          </cell>
          <cell r="C54" t="str">
            <v>Nguyễn Tấn Hồng</v>
          </cell>
          <cell r="D54" t="str">
            <v>Quân</v>
          </cell>
          <cell r="E54" t="str">
            <v>Nam</v>
          </cell>
          <cell r="F54" t="str">
            <v>21/07/1987</v>
          </cell>
          <cell r="G54" t="str">
            <v>K9MBA</v>
          </cell>
          <cell r="Q54">
            <v>0</v>
          </cell>
          <cell r="R54" t="str">
            <v>Không</v>
          </cell>
          <cell r="S54">
            <v>0</v>
          </cell>
          <cell r="T54">
            <v>48</v>
          </cell>
        </row>
        <row r="55">
          <cell r="A55">
            <v>49</v>
          </cell>
          <cell r="B55">
            <v>1931211236</v>
          </cell>
          <cell r="C55" t="str">
            <v>Nguyễn Dương</v>
          </cell>
          <cell r="D55" t="str">
            <v>Quang</v>
          </cell>
          <cell r="E55" t="str">
            <v>Nam</v>
          </cell>
          <cell r="F55" t="str">
            <v>15/05/1983</v>
          </cell>
          <cell r="G55" t="str">
            <v>K9MBA</v>
          </cell>
          <cell r="Q55">
            <v>0</v>
          </cell>
          <cell r="R55" t="str">
            <v>Không</v>
          </cell>
          <cell r="S55">
            <v>0</v>
          </cell>
          <cell r="T55">
            <v>49</v>
          </cell>
        </row>
        <row r="56">
          <cell r="A56">
            <v>50</v>
          </cell>
          <cell r="B56">
            <v>1931211237</v>
          </cell>
          <cell r="C56" t="str">
            <v>Dương Lê Bảo</v>
          </cell>
          <cell r="D56" t="str">
            <v>Quốc</v>
          </cell>
          <cell r="E56" t="str">
            <v>Nam</v>
          </cell>
          <cell r="F56" t="str">
            <v>08/09/1972</v>
          </cell>
          <cell r="G56" t="str">
            <v>K9MBA</v>
          </cell>
          <cell r="Q56">
            <v>0</v>
          </cell>
          <cell r="R56" t="str">
            <v>Không</v>
          </cell>
          <cell r="S56">
            <v>0</v>
          </cell>
          <cell r="T56">
            <v>50</v>
          </cell>
        </row>
        <row r="57">
          <cell r="A57">
            <v>51</v>
          </cell>
          <cell r="B57" t="str">
            <v>K6MBA067</v>
          </cell>
          <cell r="C57" t="str">
            <v>Mai Thanh</v>
          </cell>
          <cell r="D57" t="str">
            <v>Sang</v>
          </cell>
          <cell r="E57" t="str">
            <v>Nam</v>
          </cell>
          <cell r="F57" t="str">
            <v>20/10/1987</v>
          </cell>
          <cell r="G57" t="str">
            <v>K9MBA</v>
          </cell>
          <cell r="Q57">
            <v>0</v>
          </cell>
          <cell r="R57" t="str">
            <v>Không</v>
          </cell>
          <cell r="S57" t="str">
            <v>Nợ HP</v>
          </cell>
          <cell r="T57">
            <v>51</v>
          </cell>
        </row>
        <row r="58">
          <cell r="A58">
            <v>52</v>
          </cell>
          <cell r="B58">
            <v>1931211238</v>
          </cell>
          <cell r="C58" t="str">
            <v>Mai Quốc</v>
          </cell>
          <cell r="D58" t="str">
            <v>Thắng</v>
          </cell>
          <cell r="E58" t="str">
            <v>Nam</v>
          </cell>
          <cell r="F58" t="str">
            <v>31/10/1983</v>
          </cell>
          <cell r="G58" t="str">
            <v>K9MBA</v>
          </cell>
          <cell r="Q58">
            <v>0</v>
          </cell>
          <cell r="R58" t="str">
            <v>Không</v>
          </cell>
          <cell r="S58">
            <v>0</v>
          </cell>
          <cell r="T58">
            <v>52</v>
          </cell>
        </row>
        <row r="59">
          <cell r="A59">
            <v>53</v>
          </cell>
          <cell r="B59">
            <v>1930211239</v>
          </cell>
          <cell r="C59" t="str">
            <v>Cao Thị Phương</v>
          </cell>
          <cell r="D59" t="str">
            <v>Thảo</v>
          </cell>
          <cell r="E59" t="str">
            <v>Nữ</v>
          </cell>
          <cell r="F59" t="str">
            <v>19/06/1982</v>
          </cell>
          <cell r="G59" t="str">
            <v>K9MBA</v>
          </cell>
          <cell r="Q59">
            <v>0</v>
          </cell>
          <cell r="R59" t="str">
            <v>Không</v>
          </cell>
          <cell r="S59">
            <v>0</v>
          </cell>
          <cell r="T59">
            <v>53</v>
          </cell>
        </row>
        <row r="60">
          <cell r="A60">
            <v>54</v>
          </cell>
          <cell r="B60">
            <v>1930211240</v>
          </cell>
          <cell r="C60" t="str">
            <v>Vũ Thị Thu</v>
          </cell>
          <cell r="D60" t="str">
            <v>Thảo</v>
          </cell>
          <cell r="E60" t="str">
            <v>Nữ</v>
          </cell>
          <cell r="F60" t="str">
            <v>13/03/1977</v>
          </cell>
          <cell r="G60" t="str">
            <v>K9MBA</v>
          </cell>
          <cell r="Q60">
            <v>0</v>
          </cell>
          <cell r="R60" t="str">
            <v>Không</v>
          </cell>
          <cell r="S60">
            <v>0</v>
          </cell>
          <cell r="T60">
            <v>54</v>
          </cell>
        </row>
        <row r="61">
          <cell r="A61">
            <v>55</v>
          </cell>
          <cell r="B61">
            <v>1931211241</v>
          </cell>
          <cell r="C61" t="str">
            <v>Phan Thanh</v>
          </cell>
          <cell r="D61" t="str">
            <v>Thiên</v>
          </cell>
          <cell r="E61" t="str">
            <v>Nam</v>
          </cell>
          <cell r="F61" t="str">
            <v>20/11/1966</v>
          </cell>
          <cell r="G61" t="str">
            <v>K9MBA</v>
          </cell>
          <cell r="Q61">
            <v>0</v>
          </cell>
          <cell r="R61" t="str">
            <v>Không</v>
          </cell>
          <cell r="S61">
            <v>0</v>
          </cell>
          <cell r="T61">
            <v>55</v>
          </cell>
        </row>
        <row r="62">
          <cell r="A62">
            <v>56</v>
          </cell>
          <cell r="B62">
            <v>1930211242</v>
          </cell>
          <cell r="C62" t="str">
            <v>Nguyễn Thị Mỹ</v>
          </cell>
          <cell r="D62" t="str">
            <v>Thịnh</v>
          </cell>
          <cell r="E62" t="str">
            <v>Nữ</v>
          </cell>
          <cell r="F62" t="str">
            <v>22/08/1978</v>
          </cell>
          <cell r="G62" t="str">
            <v>K9MBA</v>
          </cell>
          <cell r="Q62">
            <v>0</v>
          </cell>
          <cell r="R62" t="str">
            <v>Không</v>
          </cell>
          <cell r="S62">
            <v>0</v>
          </cell>
          <cell r="T62">
            <v>56</v>
          </cell>
        </row>
        <row r="63">
          <cell r="A63">
            <v>57</v>
          </cell>
          <cell r="B63">
            <v>1930211243</v>
          </cell>
          <cell r="C63" t="str">
            <v>Hồ Diệu</v>
          </cell>
          <cell r="D63" t="str">
            <v>Thúy</v>
          </cell>
          <cell r="E63" t="str">
            <v>Nữ</v>
          </cell>
          <cell r="F63" t="str">
            <v>04/07/1990</v>
          </cell>
          <cell r="G63" t="str">
            <v>K9MBA</v>
          </cell>
          <cell r="Q63">
            <v>0</v>
          </cell>
          <cell r="R63" t="str">
            <v>Không</v>
          </cell>
          <cell r="S63">
            <v>0</v>
          </cell>
          <cell r="T63">
            <v>57</v>
          </cell>
        </row>
        <row r="64">
          <cell r="A64">
            <v>58</v>
          </cell>
          <cell r="B64">
            <v>1930211244</v>
          </cell>
          <cell r="C64" t="str">
            <v>Nguyễn Thị Thanh</v>
          </cell>
          <cell r="D64" t="str">
            <v>Thủy</v>
          </cell>
          <cell r="E64" t="str">
            <v>Nữ</v>
          </cell>
          <cell r="F64">
            <v>33118</v>
          </cell>
          <cell r="G64" t="str">
            <v>K9MBA</v>
          </cell>
          <cell r="Q64">
            <v>0</v>
          </cell>
          <cell r="R64" t="str">
            <v>Không</v>
          </cell>
          <cell r="S64">
            <v>0</v>
          </cell>
          <cell r="T64">
            <v>58</v>
          </cell>
        </row>
        <row r="65">
          <cell r="A65">
            <v>59</v>
          </cell>
          <cell r="B65">
            <v>1930211245</v>
          </cell>
          <cell r="C65" t="str">
            <v>Lê Thị Thanh</v>
          </cell>
          <cell r="D65" t="str">
            <v>Tịnh</v>
          </cell>
          <cell r="E65" t="str">
            <v>Nữ</v>
          </cell>
          <cell r="F65" t="str">
            <v>07/02/1984</v>
          </cell>
          <cell r="G65" t="str">
            <v>K9MBA</v>
          </cell>
          <cell r="Q65">
            <v>0</v>
          </cell>
          <cell r="R65" t="str">
            <v>Không</v>
          </cell>
          <cell r="S65">
            <v>0</v>
          </cell>
          <cell r="T65">
            <v>59</v>
          </cell>
        </row>
        <row r="66">
          <cell r="A66">
            <v>60</v>
          </cell>
          <cell r="B66">
            <v>1930211246</v>
          </cell>
          <cell r="C66" t="str">
            <v>Trương Thị Thu</v>
          </cell>
          <cell r="D66" t="str">
            <v>Trang</v>
          </cell>
          <cell r="E66" t="str">
            <v>Nữ</v>
          </cell>
          <cell r="F66" t="str">
            <v>04/04/1982</v>
          </cell>
          <cell r="G66" t="str">
            <v>K9MBA</v>
          </cell>
          <cell r="Q66">
            <v>0</v>
          </cell>
          <cell r="R66" t="str">
            <v>Không</v>
          </cell>
          <cell r="S66">
            <v>0</v>
          </cell>
          <cell r="T66">
            <v>60</v>
          </cell>
        </row>
        <row r="67">
          <cell r="A67">
            <v>61</v>
          </cell>
          <cell r="B67">
            <v>1931211247</v>
          </cell>
          <cell r="C67" t="str">
            <v>Nguyễn Minh</v>
          </cell>
          <cell r="D67" t="str">
            <v>Trí</v>
          </cell>
          <cell r="E67" t="str">
            <v>Nam</v>
          </cell>
          <cell r="F67" t="str">
            <v>12/09/1982</v>
          </cell>
          <cell r="G67" t="str">
            <v>K9MBA</v>
          </cell>
          <cell r="Q67">
            <v>0</v>
          </cell>
          <cell r="R67" t="str">
            <v>Không</v>
          </cell>
          <cell r="S67">
            <v>0</v>
          </cell>
          <cell r="T67">
            <v>61</v>
          </cell>
        </row>
        <row r="68">
          <cell r="A68">
            <v>62</v>
          </cell>
          <cell r="B68">
            <v>1931211249</v>
          </cell>
          <cell r="C68" t="str">
            <v>Lê Minh</v>
          </cell>
          <cell r="D68" t="str">
            <v>Trung</v>
          </cell>
          <cell r="E68" t="str">
            <v>Nam</v>
          </cell>
          <cell r="F68" t="str">
            <v>07/05/1971</v>
          </cell>
          <cell r="G68" t="str">
            <v>K9MBA</v>
          </cell>
          <cell r="Q68">
            <v>0</v>
          </cell>
          <cell r="R68" t="str">
            <v>Không</v>
          </cell>
          <cell r="S68">
            <v>0</v>
          </cell>
          <cell r="T68">
            <v>62</v>
          </cell>
        </row>
        <row r="69">
          <cell r="A69">
            <v>63</v>
          </cell>
          <cell r="B69">
            <v>1930211250</v>
          </cell>
          <cell r="C69" t="str">
            <v>Nguyễn Thị Ánh</v>
          </cell>
          <cell r="D69" t="str">
            <v>Tuyết</v>
          </cell>
          <cell r="E69" t="str">
            <v>Nữ</v>
          </cell>
          <cell r="F69" t="str">
            <v>28/07/1988</v>
          </cell>
          <cell r="G69" t="str">
            <v>K9MBA</v>
          </cell>
          <cell r="Q69">
            <v>0</v>
          </cell>
          <cell r="R69" t="str">
            <v>Không</v>
          </cell>
          <cell r="S69">
            <v>0</v>
          </cell>
          <cell r="T69">
            <v>63</v>
          </cell>
        </row>
        <row r="70">
          <cell r="A70">
            <v>64</v>
          </cell>
          <cell r="B70">
            <v>1930211251</v>
          </cell>
          <cell r="C70" t="str">
            <v>Võ Thị Ánh</v>
          </cell>
          <cell r="D70" t="str">
            <v>Tuyết</v>
          </cell>
          <cell r="E70" t="str">
            <v>Nữ</v>
          </cell>
          <cell r="F70" t="str">
            <v>26/07/1986</v>
          </cell>
          <cell r="G70" t="str">
            <v>K9MBA</v>
          </cell>
          <cell r="Q70">
            <v>0</v>
          </cell>
          <cell r="R70" t="str">
            <v>Không</v>
          </cell>
          <cell r="S70">
            <v>0</v>
          </cell>
          <cell r="T70">
            <v>64</v>
          </cell>
        </row>
        <row r="71">
          <cell r="A71">
            <v>65</v>
          </cell>
          <cell r="B71">
            <v>1930211252</v>
          </cell>
          <cell r="C71" t="str">
            <v>Lê Nguyễn Hồng</v>
          </cell>
          <cell r="D71" t="str">
            <v>Vân</v>
          </cell>
          <cell r="E71" t="str">
            <v>Nữ</v>
          </cell>
          <cell r="F71" t="str">
            <v>10/06/1990</v>
          </cell>
          <cell r="G71" t="str">
            <v>K9MBA</v>
          </cell>
          <cell r="Q71">
            <v>0</v>
          </cell>
          <cell r="R71" t="str">
            <v>Không</v>
          </cell>
          <cell r="S71">
            <v>0</v>
          </cell>
          <cell r="T71">
            <v>65</v>
          </cell>
        </row>
        <row r="72">
          <cell r="A72">
            <v>66</v>
          </cell>
          <cell r="B72">
            <v>1930211253</v>
          </cell>
          <cell r="C72" t="str">
            <v>Đinh Thị</v>
          </cell>
          <cell r="D72" t="str">
            <v>Vi</v>
          </cell>
          <cell r="E72" t="str">
            <v>Nữ</v>
          </cell>
          <cell r="F72" t="str">
            <v>01/01/1990</v>
          </cell>
          <cell r="G72" t="str">
            <v>K9MBA</v>
          </cell>
          <cell r="Q72">
            <v>0</v>
          </cell>
          <cell r="R72" t="str">
            <v>Không</v>
          </cell>
          <cell r="S72">
            <v>0</v>
          </cell>
          <cell r="T72">
            <v>66</v>
          </cell>
        </row>
        <row r="73">
          <cell r="A73">
            <v>67</v>
          </cell>
          <cell r="B73">
            <v>1931211254</v>
          </cell>
          <cell r="C73" t="str">
            <v>Lê Trần Bảo</v>
          </cell>
          <cell r="D73" t="str">
            <v>Việt</v>
          </cell>
          <cell r="E73" t="str">
            <v>Nam</v>
          </cell>
          <cell r="F73" t="str">
            <v>19/03/1991</v>
          </cell>
          <cell r="G73" t="str">
            <v>K9MBA</v>
          </cell>
          <cell r="Q73">
            <v>0</v>
          </cell>
          <cell r="R73" t="str">
            <v>Không</v>
          </cell>
          <cell r="S73">
            <v>0</v>
          </cell>
          <cell r="T73">
            <v>67</v>
          </cell>
        </row>
        <row r="74">
          <cell r="A74">
            <v>68</v>
          </cell>
          <cell r="B74">
            <v>1931211255</v>
          </cell>
          <cell r="C74" t="str">
            <v>Đặng Đức</v>
          </cell>
          <cell r="D74" t="str">
            <v>Vũ</v>
          </cell>
          <cell r="E74" t="str">
            <v>Nam</v>
          </cell>
          <cell r="F74" t="str">
            <v>08/01/1970</v>
          </cell>
          <cell r="G74" t="str">
            <v>K9MBA</v>
          </cell>
          <cell r="Q74">
            <v>0</v>
          </cell>
          <cell r="R74" t="str">
            <v>Không</v>
          </cell>
          <cell r="S74">
            <v>0</v>
          </cell>
          <cell r="T74">
            <v>68</v>
          </cell>
        </row>
        <row r="75">
          <cell r="A75">
            <v>69</v>
          </cell>
          <cell r="B75">
            <v>1931211256</v>
          </cell>
          <cell r="C75" t="str">
            <v>Trương Công Quang</v>
          </cell>
          <cell r="D75" t="str">
            <v>Vũ</v>
          </cell>
          <cell r="E75" t="str">
            <v>Nam</v>
          </cell>
          <cell r="F75" t="str">
            <v>28/12/1986</v>
          </cell>
          <cell r="G75" t="str">
            <v>K9MBA</v>
          </cell>
          <cell r="Q75">
            <v>0</v>
          </cell>
          <cell r="R75" t="str">
            <v>Không</v>
          </cell>
          <cell r="S75">
            <v>0</v>
          </cell>
          <cell r="T75">
            <v>69</v>
          </cell>
        </row>
        <row r="76">
          <cell r="A76">
            <v>70</v>
          </cell>
          <cell r="B76">
            <v>1931211257</v>
          </cell>
          <cell r="C76" t="str">
            <v>Trần Minh</v>
          </cell>
          <cell r="D76" t="str">
            <v>Vương</v>
          </cell>
          <cell r="E76" t="str">
            <v>Nam</v>
          </cell>
          <cell r="F76" t="str">
            <v>08/12/1990</v>
          </cell>
          <cell r="G76" t="str">
            <v>K9MBA</v>
          </cell>
          <cell r="Q76">
            <v>0</v>
          </cell>
          <cell r="R76" t="str">
            <v>Không</v>
          </cell>
          <cell r="S76">
            <v>0</v>
          </cell>
          <cell r="T76">
            <v>70</v>
          </cell>
        </row>
        <row r="77">
          <cell r="A77">
            <v>71</v>
          </cell>
          <cell r="B77">
            <v>1930211258</v>
          </cell>
          <cell r="C77" t="str">
            <v>Huỳnh Thị Dương</v>
          </cell>
          <cell r="D77" t="str">
            <v>Yến</v>
          </cell>
          <cell r="E77" t="str">
            <v>Nữ</v>
          </cell>
          <cell r="F77" t="str">
            <v>20/12/1991</v>
          </cell>
          <cell r="G77" t="str">
            <v>K9MBA</v>
          </cell>
          <cell r="Q77">
            <v>0</v>
          </cell>
          <cell r="R77" t="str">
            <v>Không</v>
          </cell>
          <cell r="S77">
            <v>0</v>
          </cell>
          <cell r="T77">
            <v>71</v>
          </cell>
        </row>
        <row r="78">
          <cell r="A78">
            <v>72</v>
          </cell>
          <cell r="B78">
            <v>1930211110</v>
          </cell>
          <cell r="C78" t="str">
            <v>Lê Hoàng</v>
          </cell>
          <cell r="D78" t="str">
            <v>Vy</v>
          </cell>
          <cell r="E78" t="str">
            <v>Nữ</v>
          </cell>
          <cell r="F78" t="str">
            <v>29/02/1988</v>
          </cell>
          <cell r="G78" t="str">
            <v>K9MBA</v>
          </cell>
          <cell r="Q78">
            <v>0</v>
          </cell>
          <cell r="R78" t="str">
            <v>Không</v>
          </cell>
          <cell r="S78">
            <v>0</v>
          </cell>
          <cell r="T78" t="e">
            <v>#N/A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6"/>
  <sheetViews>
    <sheetView tabSelected="1" zoomScale="110" zoomScaleNormal="110" zoomScalePageLayoutView="0" workbookViewId="0" topLeftCell="A76">
      <selection activeCell="C71" sqref="C71"/>
    </sheetView>
  </sheetViews>
  <sheetFormatPr defaultColWidth="9.140625" defaultRowHeight="12.75"/>
  <cols>
    <col min="1" max="1" width="3.7109375" style="108" customWidth="1"/>
    <col min="2" max="2" width="8.8515625" style="109" customWidth="1"/>
    <col min="3" max="3" width="12.421875" style="27" customWidth="1"/>
    <col min="4" max="4" width="8.140625" style="110" bestFit="1" customWidth="1"/>
    <col min="5" max="5" width="7.7109375" style="110" customWidth="1"/>
    <col min="6" max="6" width="7.140625" style="109" customWidth="1"/>
    <col min="7" max="7" width="4.00390625" style="77" customWidth="1"/>
    <col min="8" max="8" width="3.57421875" style="77" hidden="1" customWidth="1"/>
    <col min="9" max="9" width="4.57421875" style="77" customWidth="1"/>
    <col min="10" max="10" width="4.28125" style="77" hidden="1" customWidth="1"/>
    <col min="11" max="11" width="3.57421875" style="77" hidden="1" customWidth="1"/>
    <col min="12" max="12" width="4.421875" style="77" customWidth="1"/>
    <col min="13" max="14" width="3.57421875" style="77" hidden="1" customWidth="1"/>
    <col min="15" max="16" width="4.57421875" style="77" customWidth="1"/>
    <col min="17" max="17" width="4.140625" style="77" customWidth="1"/>
    <col min="18" max="18" width="4.28125" style="77" customWidth="1"/>
    <col min="19" max="19" width="10.8515625" style="109" customWidth="1"/>
    <col min="20" max="20" width="10.28125" style="77" bestFit="1" customWidth="1"/>
    <col min="21" max="21" width="9.140625" style="25" customWidth="1"/>
    <col min="22" max="22" width="4.7109375" style="111" hidden="1" customWidth="1"/>
    <col min="23" max="23" width="12.421875" style="111" hidden="1" customWidth="1"/>
    <col min="24" max="24" width="9.140625" style="25" customWidth="1"/>
    <col min="25" max="16384" width="9.140625" style="27" customWidth="1"/>
  </cols>
  <sheetData>
    <row r="1" spans="1:20" s="3" customFormat="1" ht="18" customHeight="1">
      <c r="A1" s="1" t="s">
        <v>0</v>
      </c>
      <c r="B1" s="1"/>
      <c r="C1" s="1"/>
      <c r="D1" s="1"/>
      <c r="E1" s="2" t="str">
        <f>'[1]DSSV'!D1&amp;" * LỚP: "&amp;UPPER('[1]DSSV'!R1)</f>
        <v>DANH SÁCH HỌC VIÊN DỰ THI KẾT THÚC HỌC PHẦN * LỚP: K9MBA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3" customFormat="1" ht="18" customHeight="1">
      <c r="B2" s="1" t="s">
        <v>1</v>
      </c>
      <c r="C2" s="1"/>
      <c r="D2" s="1"/>
      <c r="E2" s="2" t="str">
        <f>"CHUYÊN NGÀNH: "&amp;VLOOKUP(RIGHT('[1]DSSV'!R1,3),'[1]CODEMON'!$K$3:$L$27,2,0)</f>
        <v>CHUYÊN NGÀNH: QUẢN TRỊ KINH DOANH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tr">
        <f>"Số TC  : "&amp;'[1]DSSV'!R2</f>
        <v>Số TC  : 3</v>
      </c>
    </row>
    <row r="3" spans="1:20" s="7" customFormat="1" ht="14.25">
      <c r="A3" s="5" t="str">
        <f>"MÔN: "&amp;UPPER('[1]DSSV'!G2)&amp;" * "&amp;"MÃ MÔN: "&amp;'[1]DSSV'!G3</f>
        <v>MÔN: TIẾNG ANH 2 (VẤN ĐÁP) * MÃ MÔN: ENG602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tr">
        <f>"Học kỳ : "&amp;'[1]DSSV'!R3</f>
        <v>Học kỳ : 2</v>
      </c>
    </row>
    <row r="4" spans="1:20" s="7" customFormat="1" ht="15">
      <c r="A4" s="8" t="str">
        <f>'[1]DSSV'!A4</f>
        <v>Thời gian : 19h30 ngày 12/12/2014</v>
      </c>
      <c r="C4" s="6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12"/>
      <c r="T4" s="6" t="str">
        <f>"Lần thi : "&amp;'[1]DSSV'!R4</f>
        <v>Lần thi : 1</v>
      </c>
    </row>
    <row r="5" spans="1:20" s="3" customFormat="1" ht="12" hidden="1">
      <c r="A5" s="13">
        <v>1</v>
      </c>
      <c r="B5" s="14">
        <v>2</v>
      </c>
      <c r="C5" s="13">
        <v>3</v>
      </c>
      <c r="D5" s="15">
        <v>4</v>
      </c>
      <c r="E5" s="16">
        <v>6</v>
      </c>
      <c r="F5" s="16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19</v>
      </c>
    </row>
    <row r="6" spans="1:23" ht="18.75" customHeight="1">
      <c r="A6" s="17" t="s">
        <v>2</v>
      </c>
      <c r="B6" s="17" t="s">
        <v>3</v>
      </c>
      <c r="C6" s="18" t="s">
        <v>4</v>
      </c>
      <c r="D6" s="19" t="s">
        <v>5</v>
      </c>
      <c r="E6" s="20" t="s">
        <v>6</v>
      </c>
      <c r="F6" s="17" t="s">
        <v>7</v>
      </c>
      <c r="G6" s="21" t="s">
        <v>8</v>
      </c>
      <c r="H6" s="22"/>
      <c r="I6" s="22"/>
      <c r="J6" s="22"/>
      <c r="K6" s="22"/>
      <c r="L6" s="22"/>
      <c r="M6" s="22"/>
      <c r="N6" s="23"/>
      <c r="O6" s="21" t="s">
        <v>9</v>
      </c>
      <c r="P6" s="22"/>
      <c r="Q6" s="23"/>
      <c r="R6" s="21" t="s">
        <v>10</v>
      </c>
      <c r="S6" s="23"/>
      <c r="T6" s="24" t="s">
        <v>11</v>
      </c>
      <c r="V6" s="26"/>
      <c r="W6" s="26"/>
    </row>
    <row r="7" spans="1:24" s="38" customFormat="1" ht="29.25" customHeight="1">
      <c r="A7" s="28"/>
      <c r="B7" s="28"/>
      <c r="C7" s="29"/>
      <c r="D7" s="30"/>
      <c r="E7" s="31"/>
      <c r="F7" s="28"/>
      <c r="G7" s="32" t="s">
        <v>12</v>
      </c>
      <c r="H7" s="32" t="s">
        <v>13</v>
      </c>
      <c r="I7" s="32" t="s">
        <v>14</v>
      </c>
      <c r="J7" s="32" t="s">
        <v>15</v>
      </c>
      <c r="K7" s="33" t="s">
        <v>16</v>
      </c>
      <c r="L7" s="33" t="s">
        <v>17</v>
      </c>
      <c r="M7" s="33" t="s">
        <v>18</v>
      </c>
      <c r="N7" s="33" t="s">
        <v>19</v>
      </c>
      <c r="O7" s="34" t="s">
        <v>20</v>
      </c>
      <c r="P7" s="34" t="s">
        <v>21</v>
      </c>
      <c r="Q7" s="33" t="s">
        <v>22</v>
      </c>
      <c r="R7" s="35" t="s">
        <v>23</v>
      </c>
      <c r="S7" s="36" t="s">
        <v>24</v>
      </c>
      <c r="T7" s="24"/>
      <c r="U7" s="37"/>
      <c r="V7" s="26"/>
      <c r="W7" s="26"/>
      <c r="X7" s="37"/>
    </row>
    <row r="8" spans="1:24" s="48" customFormat="1" ht="18.75" customHeight="1">
      <c r="A8" s="39"/>
      <c r="B8" s="40"/>
      <c r="C8" s="29"/>
      <c r="D8" s="30"/>
      <c r="E8" s="41"/>
      <c r="F8" s="40"/>
      <c r="G8" s="42">
        <v>0.05</v>
      </c>
      <c r="H8" s="42">
        <v>0</v>
      </c>
      <c r="I8" s="42">
        <v>0.2</v>
      </c>
      <c r="J8" s="42">
        <v>0</v>
      </c>
      <c r="K8" s="42">
        <v>0</v>
      </c>
      <c r="L8" s="42">
        <v>0.2</v>
      </c>
      <c r="M8" s="42">
        <v>0</v>
      </c>
      <c r="N8" s="42">
        <v>0</v>
      </c>
      <c r="O8" s="43"/>
      <c r="P8" s="43"/>
      <c r="Q8" s="44">
        <v>0.55</v>
      </c>
      <c r="R8" s="44">
        <f>SUM(G8:Q8)</f>
        <v>1</v>
      </c>
      <c r="S8" s="45"/>
      <c r="T8" s="24"/>
      <c r="U8" s="46"/>
      <c r="V8" s="47">
        <v>1</v>
      </c>
      <c r="W8" s="47" t="s">
        <v>25</v>
      </c>
      <c r="X8" s="46"/>
    </row>
    <row r="9" spans="1:24" s="62" customFormat="1" ht="15" customHeight="1">
      <c r="A9" s="49">
        <v>1</v>
      </c>
      <c r="B9" s="50">
        <v>1931211185</v>
      </c>
      <c r="C9" s="51" t="s">
        <v>26</v>
      </c>
      <c r="D9" s="52" t="s">
        <v>27</v>
      </c>
      <c r="E9" s="53" t="s">
        <v>28</v>
      </c>
      <c r="F9" s="54" t="s">
        <v>29</v>
      </c>
      <c r="G9" s="55">
        <v>5</v>
      </c>
      <c r="H9" s="55"/>
      <c r="I9" s="55">
        <v>7</v>
      </c>
      <c r="J9" s="55"/>
      <c r="K9" s="55"/>
      <c r="L9" s="55">
        <v>6.5</v>
      </c>
      <c r="M9" s="55"/>
      <c r="N9" s="55"/>
      <c r="O9" s="56" t="s">
        <v>30</v>
      </c>
      <c r="P9" s="57" t="s">
        <v>30</v>
      </c>
      <c r="Q9" s="58">
        <f aca="true" t="shared" si="0" ref="Q9:Q72">ROUND(SUM(IF(ISNUMBER(O9),O9,0)*0.6,IF(ISNUMBER(P9),P9,0)*0.4),1)</f>
        <v>0</v>
      </c>
      <c r="R9" s="58">
        <f aca="true" t="shared" si="1" ref="R9:R72">IF(OR(Q9&lt;4,$R$8&lt;&gt;100%),0,ROUND(SUMPRODUCT(G9:Q9,$G$8:$Q$8)/$R$8,1))</f>
        <v>0</v>
      </c>
      <c r="S9" s="59" t="str">
        <f aca="true" t="shared" si="2" ref="S9:S72">VLOOKUP(R9,$V:$W,2,0)</f>
        <v>Không</v>
      </c>
      <c r="T9" s="60">
        <v>0</v>
      </c>
      <c r="U9" s="61"/>
      <c r="V9" s="47">
        <v>2</v>
      </c>
      <c r="W9" s="47" t="s">
        <v>31</v>
      </c>
      <c r="X9" s="61"/>
    </row>
    <row r="10" spans="1:24" s="62" customFormat="1" ht="15" customHeight="1">
      <c r="A10" s="49">
        <f>A9+1</f>
        <v>2</v>
      </c>
      <c r="B10" s="50">
        <v>1931211186</v>
      </c>
      <c r="C10" s="51" t="s">
        <v>32</v>
      </c>
      <c r="D10" s="52" t="s">
        <v>33</v>
      </c>
      <c r="E10" s="53" t="s">
        <v>34</v>
      </c>
      <c r="F10" s="54" t="s">
        <v>29</v>
      </c>
      <c r="G10" s="55">
        <v>5</v>
      </c>
      <c r="H10" s="55"/>
      <c r="I10" s="55">
        <v>6</v>
      </c>
      <c r="J10" s="55"/>
      <c r="K10" s="55"/>
      <c r="L10" s="55">
        <v>6.5</v>
      </c>
      <c r="M10" s="55"/>
      <c r="N10" s="55"/>
      <c r="O10" s="56">
        <v>5.5</v>
      </c>
      <c r="P10" s="56">
        <v>5.5</v>
      </c>
      <c r="Q10" s="58">
        <f t="shared" si="0"/>
        <v>5.5</v>
      </c>
      <c r="R10" s="58">
        <f t="shared" si="1"/>
        <v>5.8</v>
      </c>
      <c r="S10" s="59" t="str">
        <f t="shared" si="2"/>
        <v>Năm Phẩy Tám</v>
      </c>
      <c r="T10" s="60">
        <v>0</v>
      </c>
      <c r="U10" s="61"/>
      <c r="V10" s="47">
        <v>3</v>
      </c>
      <c r="W10" s="47" t="s">
        <v>35</v>
      </c>
      <c r="X10" s="61"/>
    </row>
    <row r="11" spans="1:24" s="62" customFormat="1" ht="15" customHeight="1">
      <c r="A11" s="49">
        <f aca="true" t="shared" si="3" ref="A11:A74">A10+1</f>
        <v>3</v>
      </c>
      <c r="B11" s="50">
        <v>1931211187</v>
      </c>
      <c r="C11" s="51" t="s">
        <v>36</v>
      </c>
      <c r="D11" s="52" t="s">
        <v>37</v>
      </c>
      <c r="E11" s="53" t="s">
        <v>38</v>
      </c>
      <c r="F11" s="54" t="s">
        <v>29</v>
      </c>
      <c r="G11" s="55">
        <v>7.5</v>
      </c>
      <c r="H11" s="55"/>
      <c r="I11" s="55">
        <v>7</v>
      </c>
      <c r="J11" s="55"/>
      <c r="K11" s="55"/>
      <c r="L11" s="55">
        <v>8</v>
      </c>
      <c r="M11" s="55"/>
      <c r="N11" s="55"/>
      <c r="O11" s="56">
        <v>4.6</v>
      </c>
      <c r="P11" s="56">
        <v>7</v>
      </c>
      <c r="Q11" s="58">
        <f t="shared" si="0"/>
        <v>5.6</v>
      </c>
      <c r="R11" s="58">
        <f t="shared" si="1"/>
        <v>6.5</v>
      </c>
      <c r="S11" s="59" t="str">
        <f t="shared" si="2"/>
        <v>Sáu Phẩy Năm</v>
      </c>
      <c r="T11" s="60">
        <v>0</v>
      </c>
      <c r="U11" s="61"/>
      <c r="V11" s="47">
        <v>4</v>
      </c>
      <c r="W11" s="47" t="s">
        <v>39</v>
      </c>
      <c r="X11" s="61"/>
    </row>
    <row r="12" spans="1:24" s="62" customFormat="1" ht="15" customHeight="1">
      <c r="A12" s="49">
        <f t="shared" si="3"/>
        <v>4</v>
      </c>
      <c r="B12" s="50">
        <v>1931211189</v>
      </c>
      <c r="C12" s="51" t="s">
        <v>40</v>
      </c>
      <c r="D12" s="52" t="s">
        <v>41</v>
      </c>
      <c r="E12" s="53" t="s">
        <v>42</v>
      </c>
      <c r="F12" s="54" t="s">
        <v>29</v>
      </c>
      <c r="G12" s="55">
        <v>4.5</v>
      </c>
      <c r="H12" s="55"/>
      <c r="I12" s="55">
        <v>8</v>
      </c>
      <c r="J12" s="55"/>
      <c r="K12" s="55"/>
      <c r="L12" s="55">
        <v>7.5</v>
      </c>
      <c r="M12" s="55"/>
      <c r="N12" s="55"/>
      <c r="O12" s="56">
        <v>4.9</v>
      </c>
      <c r="P12" s="56">
        <v>8.5</v>
      </c>
      <c r="Q12" s="58">
        <f t="shared" si="0"/>
        <v>6.3</v>
      </c>
      <c r="R12" s="58">
        <f t="shared" si="1"/>
        <v>6.8</v>
      </c>
      <c r="S12" s="59" t="str">
        <f t="shared" si="2"/>
        <v>Sáu  Phẩy Tám</v>
      </c>
      <c r="T12" s="60">
        <v>0</v>
      </c>
      <c r="U12" s="61"/>
      <c r="V12" s="47">
        <v>5</v>
      </c>
      <c r="W12" s="47" t="s">
        <v>43</v>
      </c>
      <c r="X12" s="61"/>
    </row>
    <row r="13" spans="1:24" s="62" customFormat="1" ht="15" customHeight="1">
      <c r="A13" s="49">
        <f t="shared" si="3"/>
        <v>5</v>
      </c>
      <c r="B13" s="50">
        <v>1931211190</v>
      </c>
      <c r="C13" s="51" t="s">
        <v>44</v>
      </c>
      <c r="D13" s="52" t="s">
        <v>45</v>
      </c>
      <c r="E13" s="53" t="s">
        <v>46</v>
      </c>
      <c r="F13" s="54" t="s">
        <v>29</v>
      </c>
      <c r="G13" s="55">
        <v>9.5</v>
      </c>
      <c r="H13" s="55"/>
      <c r="I13" s="55">
        <v>7</v>
      </c>
      <c r="J13" s="55"/>
      <c r="K13" s="55"/>
      <c r="L13" s="55">
        <v>5.5</v>
      </c>
      <c r="M13" s="55"/>
      <c r="N13" s="55"/>
      <c r="O13" s="56">
        <v>5.3</v>
      </c>
      <c r="P13" s="56">
        <v>6.5</v>
      </c>
      <c r="Q13" s="58">
        <f t="shared" si="0"/>
        <v>5.8</v>
      </c>
      <c r="R13" s="58">
        <f t="shared" si="1"/>
        <v>6.2</v>
      </c>
      <c r="S13" s="59" t="str">
        <f t="shared" si="2"/>
        <v>Sáu  Phẩy Hai</v>
      </c>
      <c r="T13" s="60">
        <v>0</v>
      </c>
      <c r="U13" s="61"/>
      <c r="V13" s="47">
        <v>7</v>
      </c>
      <c r="W13" s="47" t="s">
        <v>47</v>
      </c>
      <c r="X13" s="61"/>
    </row>
    <row r="14" spans="1:24" s="62" customFormat="1" ht="15" customHeight="1">
      <c r="A14" s="49">
        <f t="shared" si="3"/>
        <v>6</v>
      </c>
      <c r="B14" s="50">
        <v>1931211191</v>
      </c>
      <c r="C14" s="51" t="s">
        <v>48</v>
      </c>
      <c r="D14" s="52" t="s">
        <v>49</v>
      </c>
      <c r="E14" s="53" t="s">
        <v>50</v>
      </c>
      <c r="F14" s="54" t="s">
        <v>29</v>
      </c>
      <c r="G14" s="55">
        <v>9.5</v>
      </c>
      <c r="H14" s="55"/>
      <c r="I14" s="55">
        <v>8.8</v>
      </c>
      <c r="J14" s="55"/>
      <c r="K14" s="55"/>
      <c r="L14" s="55">
        <v>8.5</v>
      </c>
      <c r="M14" s="55"/>
      <c r="N14" s="55"/>
      <c r="O14" s="56">
        <v>6.3</v>
      </c>
      <c r="P14" s="56">
        <v>7.5</v>
      </c>
      <c r="Q14" s="58">
        <f t="shared" si="0"/>
        <v>6.8</v>
      </c>
      <c r="R14" s="58">
        <f t="shared" si="1"/>
        <v>7.7</v>
      </c>
      <c r="S14" s="59" t="str">
        <f t="shared" si="2"/>
        <v>Bảy Phẩy Bảy</v>
      </c>
      <c r="T14" s="60">
        <v>0</v>
      </c>
      <c r="U14" s="61"/>
      <c r="V14" s="47" t="s">
        <v>51</v>
      </c>
      <c r="W14" s="47" t="s">
        <v>52</v>
      </c>
      <c r="X14" s="61"/>
    </row>
    <row r="15" spans="1:24" s="62" customFormat="1" ht="15" customHeight="1">
      <c r="A15" s="49">
        <f t="shared" si="3"/>
        <v>7</v>
      </c>
      <c r="B15" s="50">
        <v>1931211192</v>
      </c>
      <c r="C15" s="51" t="s">
        <v>53</v>
      </c>
      <c r="D15" s="52" t="s">
        <v>54</v>
      </c>
      <c r="E15" s="53" t="s">
        <v>55</v>
      </c>
      <c r="F15" s="54" t="s">
        <v>29</v>
      </c>
      <c r="G15" s="55">
        <v>5</v>
      </c>
      <c r="H15" s="55"/>
      <c r="I15" s="55">
        <v>8</v>
      </c>
      <c r="J15" s="55"/>
      <c r="K15" s="55"/>
      <c r="L15" s="55">
        <v>7</v>
      </c>
      <c r="M15" s="55"/>
      <c r="N15" s="55"/>
      <c r="O15" s="56">
        <v>6.1</v>
      </c>
      <c r="P15" s="56">
        <v>7.5</v>
      </c>
      <c r="Q15" s="58">
        <f t="shared" si="0"/>
        <v>6.7</v>
      </c>
      <c r="R15" s="58">
        <f t="shared" si="1"/>
        <v>6.9</v>
      </c>
      <c r="S15" s="59" t="str">
        <f t="shared" si="2"/>
        <v>Sáu Phẩy Chín</v>
      </c>
      <c r="T15" s="60">
        <v>0</v>
      </c>
      <c r="U15" s="61"/>
      <c r="V15" s="47" t="s">
        <v>30</v>
      </c>
      <c r="W15" s="47" t="s">
        <v>56</v>
      </c>
      <c r="X15" s="61"/>
    </row>
    <row r="16" spans="1:24" s="62" customFormat="1" ht="15" customHeight="1">
      <c r="A16" s="49">
        <f t="shared" si="3"/>
        <v>8</v>
      </c>
      <c r="B16" s="50">
        <v>1930211048</v>
      </c>
      <c r="C16" s="51" t="s">
        <v>57</v>
      </c>
      <c r="D16" s="52" t="s">
        <v>58</v>
      </c>
      <c r="E16" s="53">
        <v>30730</v>
      </c>
      <c r="F16" s="54" t="s">
        <v>29</v>
      </c>
      <c r="G16" s="55">
        <v>8</v>
      </c>
      <c r="H16" s="55"/>
      <c r="I16" s="55">
        <v>8</v>
      </c>
      <c r="J16" s="55"/>
      <c r="K16" s="55"/>
      <c r="L16" s="55">
        <v>7</v>
      </c>
      <c r="M16" s="55"/>
      <c r="N16" s="55"/>
      <c r="O16" s="56">
        <v>5.9</v>
      </c>
      <c r="P16" s="56">
        <v>8</v>
      </c>
      <c r="Q16" s="58">
        <f t="shared" si="0"/>
        <v>6.7</v>
      </c>
      <c r="R16" s="58">
        <f t="shared" si="1"/>
        <v>7.1</v>
      </c>
      <c r="S16" s="59" t="str">
        <f t="shared" si="2"/>
        <v>Bảy Phẩy Một</v>
      </c>
      <c r="T16" s="60">
        <v>0</v>
      </c>
      <c r="U16" s="61"/>
      <c r="V16" s="47">
        <v>0</v>
      </c>
      <c r="W16" s="47" t="s">
        <v>59</v>
      </c>
      <c r="X16" s="61"/>
    </row>
    <row r="17" spans="1:24" s="62" customFormat="1" ht="15" customHeight="1">
      <c r="A17" s="49">
        <f t="shared" si="3"/>
        <v>9</v>
      </c>
      <c r="B17" s="50">
        <v>1930211193</v>
      </c>
      <c r="C17" s="51" t="s">
        <v>60</v>
      </c>
      <c r="D17" s="52" t="s">
        <v>61</v>
      </c>
      <c r="E17" s="53" t="s">
        <v>62</v>
      </c>
      <c r="F17" s="54" t="s">
        <v>29</v>
      </c>
      <c r="G17" s="55">
        <v>8.5</v>
      </c>
      <c r="H17" s="55"/>
      <c r="I17" s="55">
        <v>8.3</v>
      </c>
      <c r="J17" s="55"/>
      <c r="K17" s="55"/>
      <c r="L17" s="55">
        <v>5.5</v>
      </c>
      <c r="M17" s="55"/>
      <c r="N17" s="55"/>
      <c r="O17" s="56">
        <v>6.6</v>
      </c>
      <c r="P17" s="56">
        <v>9.5</v>
      </c>
      <c r="Q17" s="58">
        <f t="shared" si="0"/>
        <v>7.8</v>
      </c>
      <c r="R17" s="58">
        <f t="shared" si="1"/>
        <v>7.5</v>
      </c>
      <c r="S17" s="59" t="str">
        <f t="shared" si="2"/>
        <v>Bảy Phẩy Năm</v>
      </c>
      <c r="T17" s="60">
        <v>0</v>
      </c>
      <c r="U17" s="61"/>
      <c r="V17" s="47" t="s">
        <v>16</v>
      </c>
      <c r="W17" s="47" t="s">
        <v>63</v>
      </c>
      <c r="X17" s="61"/>
    </row>
    <row r="18" spans="1:24" s="62" customFormat="1" ht="15" customHeight="1">
      <c r="A18" s="49">
        <f t="shared" si="3"/>
        <v>10</v>
      </c>
      <c r="B18" s="50">
        <v>1930211194</v>
      </c>
      <c r="C18" s="51" t="s">
        <v>64</v>
      </c>
      <c r="D18" s="52" t="s">
        <v>61</v>
      </c>
      <c r="E18" s="53" t="s">
        <v>65</v>
      </c>
      <c r="F18" s="54" t="s">
        <v>29</v>
      </c>
      <c r="G18" s="55">
        <v>6.5</v>
      </c>
      <c r="H18" s="55"/>
      <c r="I18" s="55">
        <v>8.5</v>
      </c>
      <c r="J18" s="55"/>
      <c r="K18" s="55"/>
      <c r="L18" s="55">
        <v>7</v>
      </c>
      <c r="M18" s="55"/>
      <c r="N18" s="55"/>
      <c r="O18" s="56">
        <v>5.3</v>
      </c>
      <c r="P18" s="56">
        <v>8</v>
      </c>
      <c r="Q18" s="58">
        <f t="shared" si="0"/>
        <v>6.4</v>
      </c>
      <c r="R18" s="58">
        <f t="shared" si="1"/>
        <v>6.9</v>
      </c>
      <c r="S18" s="59" t="str">
        <f t="shared" si="2"/>
        <v>Sáu Phẩy Chín</v>
      </c>
      <c r="T18" s="60">
        <v>0</v>
      </c>
      <c r="U18" s="61"/>
      <c r="V18" s="47">
        <v>8</v>
      </c>
      <c r="W18" s="47" t="s">
        <v>66</v>
      </c>
      <c r="X18" s="61"/>
    </row>
    <row r="19" spans="1:24" s="62" customFormat="1" ht="15" customHeight="1">
      <c r="A19" s="49">
        <f t="shared" si="3"/>
        <v>11</v>
      </c>
      <c r="B19" s="50">
        <v>1931211195</v>
      </c>
      <c r="C19" s="51" t="s">
        <v>67</v>
      </c>
      <c r="D19" s="52" t="s">
        <v>68</v>
      </c>
      <c r="E19" s="53" t="s">
        <v>69</v>
      </c>
      <c r="F19" s="54" t="s">
        <v>29</v>
      </c>
      <c r="G19" s="55">
        <v>6.5</v>
      </c>
      <c r="H19" s="55"/>
      <c r="I19" s="55">
        <v>5</v>
      </c>
      <c r="J19" s="55"/>
      <c r="K19" s="55"/>
      <c r="L19" s="55">
        <v>5</v>
      </c>
      <c r="M19" s="55"/>
      <c r="N19" s="55"/>
      <c r="O19" s="56">
        <v>5.2</v>
      </c>
      <c r="P19" s="56">
        <v>6</v>
      </c>
      <c r="Q19" s="58">
        <f t="shared" si="0"/>
        <v>5.5</v>
      </c>
      <c r="R19" s="58">
        <f t="shared" si="1"/>
        <v>5.4</v>
      </c>
      <c r="S19" s="59" t="str">
        <f t="shared" si="2"/>
        <v>Năm Phẩy Bốn</v>
      </c>
      <c r="T19" s="60">
        <v>0</v>
      </c>
      <c r="U19" s="61"/>
      <c r="V19" s="47">
        <v>6</v>
      </c>
      <c r="W19" s="47" t="s">
        <v>70</v>
      </c>
      <c r="X19" s="61"/>
    </row>
    <row r="20" spans="1:24" s="62" customFormat="1" ht="15" customHeight="1">
      <c r="A20" s="49">
        <f t="shared" si="3"/>
        <v>12</v>
      </c>
      <c r="B20" s="50">
        <v>1930211196</v>
      </c>
      <c r="C20" s="51" t="s">
        <v>71</v>
      </c>
      <c r="D20" s="52" t="s">
        <v>72</v>
      </c>
      <c r="E20" s="53" t="s">
        <v>73</v>
      </c>
      <c r="F20" s="54" t="s">
        <v>29</v>
      </c>
      <c r="G20" s="55">
        <v>9.5</v>
      </c>
      <c r="H20" s="55"/>
      <c r="I20" s="55">
        <v>7</v>
      </c>
      <c r="J20" s="55"/>
      <c r="K20" s="55"/>
      <c r="L20" s="55">
        <v>7.5</v>
      </c>
      <c r="M20" s="55"/>
      <c r="N20" s="55"/>
      <c r="O20" s="56">
        <v>6.6</v>
      </c>
      <c r="P20" s="56">
        <v>9.5</v>
      </c>
      <c r="Q20" s="58">
        <f t="shared" si="0"/>
        <v>7.8</v>
      </c>
      <c r="R20" s="58">
        <f t="shared" si="1"/>
        <v>7.7</v>
      </c>
      <c r="S20" s="59" t="str">
        <f t="shared" si="2"/>
        <v>Bảy Phẩy Bảy</v>
      </c>
      <c r="T20" s="60">
        <v>0</v>
      </c>
      <c r="U20" s="61"/>
      <c r="V20" s="47">
        <v>9</v>
      </c>
      <c r="W20" s="47" t="s">
        <v>74</v>
      </c>
      <c r="X20" s="61"/>
    </row>
    <row r="21" spans="1:24" s="62" customFormat="1" ht="15" customHeight="1">
      <c r="A21" s="49">
        <f t="shared" si="3"/>
        <v>13</v>
      </c>
      <c r="B21" s="50">
        <v>1931211197</v>
      </c>
      <c r="C21" s="51" t="s">
        <v>75</v>
      </c>
      <c r="D21" s="52" t="s">
        <v>76</v>
      </c>
      <c r="E21" s="53" t="s">
        <v>77</v>
      </c>
      <c r="F21" s="54" t="s">
        <v>29</v>
      </c>
      <c r="G21" s="55">
        <v>5</v>
      </c>
      <c r="H21" s="55"/>
      <c r="I21" s="55">
        <v>5</v>
      </c>
      <c r="J21" s="55"/>
      <c r="K21" s="55"/>
      <c r="L21" s="55">
        <v>6.5</v>
      </c>
      <c r="M21" s="55"/>
      <c r="N21" s="55"/>
      <c r="O21" s="56">
        <v>5.7</v>
      </c>
      <c r="P21" s="56">
        <v>7</v>
      </c>
      <c r="Q21" s="58">
        <f t="shared" si="0"/>
        <v>6.2</v>
      </c>
      <c r="R21" s="58">
        <f t="shared" si="1"/>
        <v>6</v>
      </c>
      <c r="S21" s="59" t="str">
        <f t="shared" si="2"/>
        <v>Sáu</v>
      </c>
      <c r="T21" s="60">
        <v>0</v>
      </c>
      <c r="U21" s="61"/>
      <c r="V21" s="47" t="s">
        <v>13</v>
      </c>
      <c r="W21" s="47" t="s">
        <v>78</v>
      </c>
      <c r="X21" s="61"/>
    </row>
    <row r="22" spans="1:24" s="62" customFormat="1" ht="15" customHeight="1">
      <c r="A22" s="49">
        <f t="shared" si="3"/>
        <v>14</v>
      </c>
      <c r="B22" s="50">
        <v>1930211198</v>
      </c>
      <c r="C22" s="51" t="s">
        <v>79</v>
      </c>
      <c r="D22" s="52" t="s">
        <v>80</v>
      </c>
      <c r="E22" s="53" t="s">
        <v>81</v>
      </c>
      <c r="F22" s="54" t="s">
        <v>29</v>
      </c>
      <c r="G22" s="55">
        <v>9.5</v>
      </c>
      <c r="H22" s="55"/>
      <c r="I22" s="55">
        <v>10</v>
      </c>
      <c r="J22" s="55"/>
      <c r="K22" s="55"/>
      <c r="L22" s="55">
        <v>9.5</v>
      </c>
      <c r="M22" s="55"/>
      <c r="N22" s="55"/>
      <c r="O22" s="56">
        <v>5.5</v>
      </c>
      <c r="P22" s="56">
        <v>6.5</v>
      </c>
      <c r="Q22" s="58">
        <f t="shared" si="0"/>
        <v>5.9</v>
      </c>
      <c r="R22" s="58">
        <f t="shared" si="1"/>
        <v>7.6</v>
      </c>
      <c r="S22" s="59" t="str">
        <f t="shared" si="2"/>
        <v>BảyPhẩy Sáu</v>
      </c>
      <c r="T22" s="60">
        <v>0</v>
      </c>
      <c r="U22" s="61"/>
      <c r="V22" s="47">
        <v>1.1</v>
      </c>
      <c r="W22" s="47" t="s">
        <v>82</v>
      </c>
      <c r="X22" s="61"/>
    </row>
    <row r="23" spans="1:24" s="62" customFormat="1" ht="15" customHeight="1">
      <c r="A23" s="49">
        <f t="shared" si="3"/>
        <v>15</v>
      </c>
      <c r="B23" s="50">
        <v>1931211199</v>
      </c>
      <c r="C23" s="51" t="s">
        <v>32</v>
      </c>
      <c r="D23" s="52" t="s">
        <v>83</v>
      </c>
      <c r="E23" s="53" t="s">
        <v>84</v>
      </c>
      <c r="F23" s="54" t="s">
        <v>29</v>
      </c>
      <c r="G23" s="55">
        <v>8.5</v>
      </c>
      <c r="H23" s="55"/>
      <c r="I23" s="55">
        <v>6</v>
      </c>
      <c r="J23" s="55"/>
      <c r="K23" s="55"/>
      <c r="L23" s="55">
        <v>7</v>
      </c>
      <c r="M23" s="55"/>
      <c r="N23" s="55"/>
      <c r="O23" s="56">
        <v>5.9</v>
      </c>
      <c r="P23" s="56">
        <v>5.5</v>
      </c>
      <c r="Q23" s="58">
        <f t="shared" si="0"/>
        <v>5.7</v>
      </c>
      <c r="R23" s="58">
        <f t="shared" si="1"/>
        <v>6.2</v>
      </c>
      <c r="S23" s="59" t="str">
        <f t="shared" si="2"/>
        <v>Sáu  Phẩy Hai</v>
      </c>
      <c r="T23" s="60">
        <v>0</v>
      </c>
      <c r="U23" s="61"/>
      <c r="V23" s="47">
        <v>1.2</v>
      </c>
      <c r="W23" s="47" t="s">
        <v>85</v>
      </c>
      <c r="X23" s="61"/>
    </row>
    <row r="24" spans="1:24" s="62" customFormat="1" ht="15" customHeight="1">
      <c r="A24" s="49">
        <f t="shared" si="3"/>
        <v>16</v>
      </c>
      <c r="B24" s="50">
        <v>1931211200</v>
      </c>
      <c r="C24" s="51" t="s">
        <v>86</v>
      </c>
      <c r="D24" s="52" t="s">
        <v>83</v>
      </c>
      <c r="E24" s="53" t="s">
        <v>87</v>
      </c>
      <c r="F24" s="54" t="s">
        <v>29</v>
      </c>
      <c r="G24" s="55">
        <v>8.5</v>
      </c>
      <c r="H24" s="55"/>
      <c r="I24" s="55">
        <v>8</v>
      </c>
      <c r="J24" s="55"/>
      <c r="K24" s="55"/>
      <c r="L24" s="55">
        <v>6.5</v>
      </c>
      <c r="M24" s="55"/>
      <c r="N24" s="55"/>
      <c r="O24" s="56">
        <v>5.8</v>
      </c>
      <c r="P24" s="56">
        <v>8</v>
      </c>
      <c r="Q24" s="58">
        <f t="shared" si="0"/>
        <v>6.7</v>
      </c>
      <c r="R24" s="58">
        <f t="shared" si="1"/>
        <v>7</v>
      </c>
      <c r="S24" s="59" t="str">
        <f t="shared" si="2"/>
        <v>Bảy</v>
      </c>
      <c r="T24" s="60">
        <v>0</v>
      </c>
      <c r="U24" s="61"/>
      <c r="V24" s="47">
        <v>1.3</v>
      </c>
      <c r="W24" s="47" t="s">
        <v>88</v>
      </c>
      <c r="X24" s="61"/>
    </row>
    <row r="25" spans="1:24" s="62" customFormat="1" ht="15" customHeight="1">
      <c r="A25" s="49">
        <f t="shared" si="3"/>
        <v>17</v>
      </c>
      <c r="B25" s="50">
        <v>1931211201</v>
      </c>
      <c r="C25" s="51" t="s">
        <v>89</v>
      </c>
      <c r="D25" s="52" t="s">
        <v>90</v>
      </c>
      <c r="E25" s="53" t="s">
        <v>91</v>
      </c>
      <c r="F25" s="54" t="s">
        <v>29</v>
      </c>
      <c r="G25" s="55">
        <v>1</v>
      </c>
      <c r="H25" s="55"/>
      <c r="I25" s="55">
        <v>0</v>
      </c>
      <c r="J25" s="55"/>
      <c r="K25" s="55"/>
      <c r="L25" s="55">
        <v>4.5</v>
      </c>
      <c r="M25" s="55"/>
      <c r="N25" s="55"/>
      <c r="O25" s="56">
        <v>5.8</v>
      </c>
      <c r="P25" s="56">
        <v>6</v>
      </c>
      <c r="Q25" s="58">
        <f t="shared" si="0"/>
        <v>5.9</v>
      </c>
      <c r="R25" s="58">
        <f t="shared" si="1"/>
        <v>4.2</v>
      </c>
      <c r="S25" s="59" t="str">
        <f t="shared" si="2"/>
        <v>Bốn Phẩy Hai</v>
      </c>
      <c r="T25" s="60">
        <v>0</v>
      </c>
      <c r="U25" s="61"/>
      <c r="V25" s="47">
        <v>1.4</v>
      </c>
      <c r="W25" s="47" t="s">
        <v>92</v>
      </c>
      <c r="X25" s="61"/>
    </row>
    <row r="26" spans="1:24" s="62" customFormat="1" ht="15" customHeight="1">
      <c r="A26" s="49">
        <f t="shared" si="3"/>
        <v>18</v>
      </c>
      <c r="B26" s="50">
        <v>1931211202</v>
      </c>
      <c r="C26" s="51" t="s">
        <v>93</v>
      </c>
      <c r="D26" s="52" t="s">
        <v>94</v>
      </c>
      <c r="E26" s="53" t="s">
        <v>95</v>
      </c>
      <c r="F26" s="54" t="s">
        <v>29</v>
      </c>
      <c r="G26" s="55">
        <v>2.5</v>
      </c>
      <c r="H26" s="55"/>
      <c r="I26" s="55">
        <v>0</v>
      </c>
      <c r="J26" s="55"/>
      <c r="K26" s="55"/>
      <c r="L26" s="55">
        <v>7</v>
      </c>
      <c r="M26" s="55"/>
      <c r="N26" s="55"/>
      <c r="O26" s="56">
        <v>6.1</v>
      </c>
      <c r="P26" s="56">
        <v>6.5</v>
      </c>
      <c r="Q26" s="58">
        <f t="shared" si="0"/>
        <v>6.3</v>
      </c>
      <c r="R26" s="58">
        <f t="shared" si="1"/>
        <v>5</v>
      </c>
      <c r="S26" s="59" t="str">
        <f t="shared" si="2"/>
        <v>Năm</v>
      </c>
      <c r="T26" s="60">
        <v>0</v>
      </c>
      <c r="U26" s="61"/>
      <c r="V26" s="47">
        <v>1.5</v>
      </c>
      <c r="W26" s="47" t="s">
        <v>96</v>
      </c>
      <c r="X26" s="61"/>
    </row>
    <row r="27" spans="1:24" s="62" customFormat="1" ht="15" customHeight="1">
      <c r="A27" s="49">
        <f t="shared" si="3"/>
        <v>19</v>
      </c>
      <c r="B27" s="50">
        <v>1930211203</v>
      </c>
      <c r="C27" s="51" t="s">
        <v>97</v>
      </c>
      <c r="D27" s="52" t="s">
        <v>94</v>
      </c>
      <c r="E27" s="53" t="s">
        <v>98</v>
      </c>
      <c r="F27" s="54" t="s">
        <v>29</v>
      </c>
      <c r="G27" s="55">
        <v>8.5</v>
      </c>
      <c r="H27" s="55"/>
      <c r="I27" s="55">
        <v>9</v>
      </c>
      <c r="J27" s="55"/>
      <c r="K27" s="55"/>
      <c r="L27" s="55">
        <v>8.5</v>
      </c>
      <c r="M27" s="55"/>
      <c r="N27" s="55"/>
      <c r="O27" s="56">
        <v>6.9</v>
      </c>
      <c r="P27" s="56">
        <v>9.5</v>
      </c>
      <c r="Q27" s="58">
        <f t="shared" si="0"/>
        <v>7.9</v>
      </c>
      <c r="R27" s="58">
        <f t="shared" si="1"/>
        <v>8.3</v>
      </c>
      <c r="S27" s="59" t="str">
        <f t="shared" si="2"/>
        <v>Tám Phẩy Ba</v>
      </c>
      <c r="T27" s="60">
        <v>0</v>
      </c>
      <c r="U27" s="61"/>
      <c r="V27" s="47">
        <v>1.6</v>
      </c>
      <c r="W27" s="47" t="s">
        <v>99</v>
      </c>
      <c r="X27" s="61"/>
    </row>
    <row r="28" spans="1:24" s="62" customFormat="1" ht="15" customHeight="1">
      <c r="A28" s="49">
        <f t="shared" si="3"/>
        <v>20</v>
      </c>
      <c r="B28" s="50">
        <v>1930211204</v>
      </c>
      <c r="C28" s="51" t="s">
        <v>100</v>
      </c>
      <c r="D28" s="52" t="s">
        <v>94</v>
      </c>
      <c r="E28" s="53" t="s">
        <v>101</v>
      </c>
      <c r="F28" s="54" t="s">
        <v>29</v>
      </c>
      <c r="G28" s="55">
        <v>8.5</v>
      </c>
      <c r="H28" s="55"/>
      <c r="I28" s="55">
        <v>9</v>
      </c>
      <c r="J28" s="55"/>
      <c r="K28" s="55"/>
      <c r="L28" s="55">
        <v>8.5</v>
      </c>
      <c r="M28" s="55"/>
      <c r="N28" s="55"/>
      <c r="O28" s="56">
        <v>6.9</v>
      </c>
      <c r="P28" s="56">
        <v>8</v>
      </c>
      <c r="Q28" s="58">
        <f t="shared" si="0"/>
        <v>7.3</v>
      </c>
      <c r="R28" s="58">
        <f t="shared" si="1"/>
        <v>7.9</v>
      </c>
      <c r="S28" s="59" t="str">
        <f t="shared" si="2"/>
        <v>Bảy Phẩy Chín</v>
      </c>
      <c r="T28" s="60">
        <v>0</v>
      </c>
      <c r="U28" s="61"/>
      <c r="V28" s="47">
        <v>1.7</v>
      </c>
      <c r="W28" s="47" t="s">
        <v>102</v>
      </c>
      <c r="X28" s="61"/>
    </row>
    <row r="29" spans="1:24" s="62" customFormat="1" ht="15" customHeight="1">
      <c r="A29" s="49">
        <f t="shared" si="3"/>
        <v>21</v>
      </c>
      <c r="B29" s="50">
        <v>1930211205</v>
      </c>
      <c r="C29" s="51" t="s">
        <v>103</v>
      </c>
      <c r="D29" s="52" t="s">
        <v>104</v>
      </c>
      <c r="E29" s="53" t="s">
        <v>105</v>
      </c>
      <c r="F29" s="54" t="s">
        <v>29</v>
      </c>
      <c r="G29" s="55">
        <v>8</v>
      </c>
      <c r="H29" s="55"/>
      <c r="I29" s="55">
        <v>7.5</v>
      </c>
      <c r="J29" s="55"/>
      <c r="K29" s="55"/>
      <c r="L29" s="55">
        <v>6.5</v>
      </c>
      <c r="M29" s="55"/>
      <c r="N29" s="55"/>
      <c r="O29" s="56">
        <v>6.5</v>
      </c>
      <c r="P29" s="56">
        <v>6.5</v>
      </c>
      <c r="Q29" s="58">
        <f t="shared" si="0"/>
        <v>6.5</v>
      </c>
      <c r="R29" s="58">
        <f t="shared" si="1"/>
        <v>6.8</v>
      </c>
      <c r="S29" s="59" t="str">
        <f t="shared" si="2"/>
        <v>Sáu  Phẩy Tám</v>
      </c>
      <c r="T29" s="60">
        <v>0</v>
      </c>
      <c r="U29" s="61"/>
      <c r="V29" s="47">
        <v>1.8</v>
      </c>
      <c r="W29" s="47" t="s">
        <v>106</v>
      </c>
      <c r="X29" s="61"/>
    </row>
    <row r="30" spans="1:24" s="62" customFormat="1" ht="15" customHeight="1">
      <c r="A30" s="49">
        <f t="shared" si="3"/>
        <v>22</v>
      </c>
      <c r="B30" s="50">
        <v>1930211206</v>
      </c>
      <c r="C30" s="51" t="s">
        <v>107</v>
      </c>
      <c r="D30" s="52" t="s">
        <v>104</v>
      </c>
      <c r="E30" s="53" t="s">
        <v>108</v>
      </c>
      <c r="F30" s="54" t="s">
        <v>29</v>
      </c>
      <c r="G30" s="55">
        <v>6.5</v>
      </c>
      <c r="H30" s="55"/>
      <c r="I30" s="55">
        <v>8</v>
      </c>
      <c r="J30" s="55"/>
      <c r="K30" s="55"/>
      <c r="L30" s="55">
        <v>7</v>
      </c>
      <c r="M30" s="55"/>
      <c r="N30" s="55"/>
      <c r="O30" s="56">
        <v>5.9</v>
      </c>
      <c r="P30" s="56">
        <v>6.5</v>
      </c>
      <c r="Q30" s="58">
        <f t="shared" si="0"/>
        <v>6.1</v>
      </c>
      <c r="R30" s="58">
        <f t="shared" si="1"/>
        <v>6.7</v>
      </c>
      <c r="S30" s="59" t="str">
        <f t="shared" si="2"/>
        <v>Sáu  Phẩy Bảy</v>
      </c>
      <c r="T30" s="60">
        <v>0</v>
      </c>
      <c r="U30" s="61"/>
      <c r="V30" s="47">
        <v>1.9</v>
      </c>
      <c r="W30" s="47" t="s">
        <v>109</v>
      </c>
      <c r="X30" s="61"/>
    </row>
    <row r="31" spans="1:24" s="62" customFormat="1" ht="15" customHeight="1">
      <c r="A31" s="49">
        <f t="shared" si="3"/>
        <v>23</v>
      </c>
      <c r="B31" s="50">
        <v>1930211207</v>
      </c>
      <c r="C31" s="51" t="s">
        <v>110</v>
      </c>
      <c r="D31" s="52" t="s">
        <v>111</v>
      </c>
      <c r="E31" s="53" t="s">
        <v>112</v>
      </c>
      <c r="F31" s="54" t="s">
        <v>29</v>
      </c>
      <c r="G31" s="55">
        <v>8</v>
      </c>
      <c r="H31" s="55"/>
      <c r="I31" s="55">
        <v>6.5</v>
      </c>
      <c r="J31" s="55"/>
      <c r="K31" s="55"/>
      <c r="L31" s="55">
        <v>6.5</v>
      </c>
      <c r="M31" s="55"/>
      <c r="N31" s="55"/>
      <c r="O31" s="56">
        <v>5.9</v>
      </c>
      <c r="P31" s="56">
        <v>7</v>
      </c>
      <c r="Q31" s="58">
        <f t="shared" si="0"/>
        <v>6.3</v>
      </c>
      <c r="R31" s="58">
        <f t="shared" si="1"/>
        <v>6.5</v>
      </c>
      <c r="S31" s="59" t="str">
        <f t="shared" si="2"/>
        <v>Sáu Phẩy Năm</v>
      </c>
      <c r="T31" s="60">
        <v>0</v>
      </c>
      <c r="U31" s="61"/>
      <c r="V31" s="47">
        <v>2.1</v>
      </c>
      <c r="W31" s="47" t="s">
        <v>113</v>
      </c>
      <c r="X31" s="61"/>
    </row>
    <row r="32" spans="1:24" s="62" customFormat="1" ht="15" customHeight="1">
      <c r="A32" s="49">
        <f t="shared" si="3"/>
        <v>24</v>
      </c>
      <c r="B32" s="50">
        <v>1931211208</v>
      </c>
      <c r="C32" s="51" t="s">
        <v>114</v>
      </c>
      <c r="D32" s="52" t="s">
        <v>115</v>
      </c>
      <c r="E32" s="53" t="s">
        <v>116</v>
      </c>
      <c r="F32" s="54" t="s">
        <v>29</v>
      </c>
      <c r="G32" s="55">
        <v>8.5</v>
      </c>
      <c r="H32" s="55"/>
      <c r="I32" s="55">
        <v>8</v>
      </c>
      <c r="J32" s="55"/>
      <c r="K32" s="55"/>
      <c r="L32" s="55">
        <v>6.5</v>
      </c>
      <c r="M32" s="55"/>
      <c r="N32" s="55"/>
      <c r="O32" s="56">
        <v>6.9</v>
      </c>
      <c r="P32" s="56">
        <v>6.5</v>
      </c>
      <c r="Q32" s="58">
        <f t="shared" si="0"/>
        <v>6.7</v>
      </c>
      <c r="R32" s="58">
        <f t="shared" si="1"/>
        <v>7</v>
      </c>
      <c r="S32" s="59" t="str">
        <f t="shared" si="2"/>
        <v>Bảy</v>
      </c>
      <c r="T32" s="60">
        <v>0</v>
      </c>
      <c r="U32" s="61"/>
      <c r="V32" s="47">
        <v>2.2</v>
      </c>
      <c r="W32" s="47" t="s">
        <v>117</v>
      </c>
      <c r="X32" s="61"/>
    </row>
    <row r="33" spans="1:24" s="62" customFormat="1" ht="15" customHeight="1">
      <c r="A33" s="49">
        <f t="shared" si="3"/>
        <v>25</v>
      </c>
      <c r="B33" s="50">
        <v>1931211209</v>
      </c>
      <c r="C33" s="51" t="s">
        <v>86</v>
      </c>
      <c r="D33" s="52" t="s">
        <v>115</v>
      </c>
      <c r="E33" s="53" t="s">
        <v>118</v>
      </c>
      <c r="F33" s="54" t="s">
        <v>29</v>
      </c>
      <c r="G33" s="55">
        <v>9</v>
      </c>
      <c r="H33" s="55"/>
      <c r="I33" s="55">
        <v>7.5</v>
      </c>
      <c r="J33" s="55"/>
      <c r="K33" s="55"/>
      <c r="L33" s="55">
        <v>9</v>
      </c>
      <c r="M33" s="55"/>
      <c r="N33" s="55"/>
      <c r="O33" s="56">
        <v>6.7</v>
      </c>
      <c r="P33" s="56">
        <v>7</v>
      </c>
      <c r="Q33" s="58">
        <f t="shared" si="0"/>
        <v>6.8</v>
      </c>
      <c r="R33" s="58">
        <f t="shared" si="1"/>
        <v>7.5</v>
      </c>
      <c r="S33" s="59" t="str">
        <f t="shared" si="2"/>
        <v>Bảy Phẩy Năm</v>
      </c>
      <c r="T33" s="60">
        <v>0</v>
      </c>
      <c r="U33" s="61"/>
      <c r="V33" s="47">
        <v>2.3</v>
      </c>
      <c r="W33" s="47" t="s">
        <v>119</v>
      </c>
      <c r="X33" s="61"/>
    </row>
    <row r="34" spans="1:24" s="62" customFormat="1" ht="15" customHeight="1">
      <c r="A34" s="49">
        <f t="shared" si="3"/>
        <v>26</v>
      </c>
      <c r="B34" s="50">
        <v>1930211210</v>
      </c>
      <c r="C34" s="51" t="s">
        <v>120</v>
      </c>
      <c r="D34" s="52" t="s">
        <v>121</v>
      </c>
      <c r="E34" s="53" t="s">
        <v>122</v>
      </c>
      <c r="F34" s="54" t="s">
        <v>29</v>
      </c>
      <c r="G34" s="55">
        <v>3.5</v>
      </c>
      <c r="H34" s="55"/>
      <c r="I34" s="55">
        <v>9</v>
      </c>
      <c r="J34" s="55"/>
      <c r="K34" s="55"/>
      <c r="L34" s="55">
        <v>8.5</v>
      </c>
      <c r="M34" s="55"/>
      <c r="N34" s="55"/>
      <c r="O34" s="56">
        <v>6.2</v>
      </c>
      <c r="P34" s="56">
        <v>7</v>
      </c>
      <c r="Q34" s="58">
        <f t="shared" si="0"/>
        <v>6.5</v>
      </c>
      <c r="R34" s="58">
        <f t="shared" si="1"/>
        <v>7.3</v>
      </c>
      <c r="S34" s="59" t="str">
        <f t="shared" si="2"/>
        <v>Bảy Phẩy Ba</v>
      </c>
      <c r="T34" s="60">
        <v>0</v>
      </c>
      <c r="U34" s="61"/>
      <c r="V34" s="47">
        <v>2.4</v>
      </c>
      <c r="W34" s="47" t="s">
        <v>123</v>
      </c>
      <c r="X34" s="61"/>
    </row>
    <row r="35" spans="1:24" s="62" customFormat="1" ht="15" customHeight="1">
      <c r="A35" s="49">
        <f t="shared" si="3"/>
        <v>27</v>
      </c>
      <c r="B35" s="50">
        <v>1931211211</v>
      </c>
      <c r="C35" s="51" t="s">
        <v>124</v>
      </c>
      <c r="D35" s="52" t="s">
        <v>125</v>
      </c>
      <c r="E35" s="53" t="s">
        <v>126</v>
      </c>
      <c r="F35" s="54" t="s">
        <v>29</v>
      </c>
      <c r="G35" s="55">
        <v>5</v>
      </c>
      <c r="H35" s="55"/>
      <c r="I35" s="55">
        <v>8.5</v>
      </c>
      <c r="J35" s="55"/>
      <c r="K35" s="55"/>
      <c r="L35" s="55">
        <v>0</v>
      </c>
      <c r="M35" s="55"/>
      <c r="N35" s="55"/>
      <c r="O35" s="56">
        <v>5.3</v>
      </c>
      <c r="P35" s="56">
        <v>8.5</v>
      </c>
      <c r="Q35" s="58">
        <f t="shared" si="0"/>
        <v>6.6</v>
      </c>
      <c r="R35" s="58">
        <f t="shared" si="1"/>
        <v>5.6</v>
      </c>
      <c r="S35" s="59" t="str">
        <f t="shared" si="2"/>
        <v>Năm Phẩy Sáu</v>
      </c>
      <c r="T35" s="60">
        <v>0</v>
      </c>
      <c r="U35" s="61"/>
      <c r="V35" s="47">
        <v>2.5</v>
      </c>
      <c r="W35" s="47" t="s">
        <v>127</v>
      </c>
      <c r="X35" s="61"/>
    </row>
    <row r="36" spans="1:24" s="62" customFormat="1" ht="15" customHeight="1">
      <c r="A36" s="49">
        <f t="shared" si="3"/>
        <v>28</v>
      </c>
      <c r="B36" s="50">
        <v>1931211212</v>
      </c>
      <c r="C36" s="51" t="s">
        <v>128</v>
      </c>
      <c r="D36" s="52" t="s">
        <v>129</v>
      </c>
      <c r="E36" s="53" t="s">
        <v>130</v>
      </c>
      <c r="F36" s="54" t="s">
        <v>29</v>
      </c>
      <c r="G36" s="55">
        <v>5</v>
      </c>
      <c r="H36" s="55"/>
      <c r="I36" s="55">
        <v>6.5</v>
      </c>
      <c r="J36" s="55"/>
      <c r="K36" s="55"/>
      <c r="L36" s="55">
        <v>6</v>
      </c>
      <c r="M36" s="55"/>
      <c r="N36" s="55"/>
      <c r="O36" s="56">
        <v>5.4</v>
      </c>
      <c r="P36" s="56">
        <v>5</v>
      </c>
      <c r="Q36" s="58">
        <f t="shared" si="0"/>
        <v>5.2</v>
      </c>
      <c r="R36" s="58">
        <f t="shared" si="1"/>
        <v>5.6</v>
      </c>
      <c r="S36" s="59" t="str">
        <f t="shared" si="2"/>
        <v>Năm Phẩy Sáu</v>
      </c>
      <c r="T36" s="60">
        <v>0</v>
      </c>
      <c r="U36" s="61"/>
      <c r="V36" s="47">
        <v>2.6</v>
      </c>
      <c r="W36" s="47" t="s">
        <v>131</v>
      </c>
      <c r="X36" s="61"/>
    </row>
    <row r="37" spans="1:24" s="62" customFormat="1" ht="15" customHeight="1">
      <c r="A37" s="49">
        <f t="shared" si="3"/>
        <v>29</v>
      </c>
      <c r="B37" s="50">
        <v>1931211213</v>
      </c>
      <c r="C37" s="51" t="s">
        <v>132</v>
      </c>
      <c r="D37" s="52" t="s">
        <v>129</v>
      </c>
      <c r="E37" s="53" t="s">
        <v>133</v>
      </c>
      <c r="F37" s="54" t="s">
        <v>29</v>
      </c>
      <c r="G37" s="55">
        <v>5</v>
      </c>
      <c r="H37" s="55"/>
      <c r="I37" s="55">
        <v>9</v>
      </c>
      <c r="J37" s="55"/>
      <c r="K37" s="55"/>
      <c r="L37" s="55">
        <v>7</v>
      </c>
      <c r="M37" s="55"/>
      <c r="N37" s="55"/>
      <c r="O37" s="56">
        <v>5</v>
      </c>
      <c r="P37" s="56">
        <v>5</v>
      </c>
      <c r="Q37" s="58">
        <f t="shared" si="0"/>
        <v>5</v>
      </c>
      <c r="R37" s="58">
        <f t="shared" si="1"/>
        <v>6.2</v>
      </c>
      <c r="S37" s="59" t="str">
        <f t="shared" si="2"/>
        <v>Sáu  Phẩy Hai</v>
      </c>
      <c r="T37" s="60">
        <v>0</v>
      </c>
      <c r="U37" s="61"/>
      <c r="V37" s="47">
        <v>2.7</v>
      </c>
      <c r="W37" s="47" t="s">
        <v>134</v>
      </c>
      <c r="X37" s="61"/>
    </row>
    <row r="38" spans="1:24" s="62" customFormat="1" ht="15" customHeight="1">
      <c r="A38" s="49">
        <f t="shared" si="3"/>
        <v>30</v>
      </c>
      <c r="B38" s="50">
        <v>1930211214</v>
      </c>
      <c r="C38" s="51" t="s">
        <v>135</v>
      </c>
      <c r="D38" s="52" t="s">
        <v>136</v>
      </c>
      <c r="E38" s="53" t="s">
        <v>137</v>
      </c>
      <c r="F38" s="54" t="s">
        <v>29</v>
      </c>
      <c r="G38" s="55">
        <v>7</v>
      </c>
      <c r="H38" s="55"/>
      <c r="I38" s="55">
        <v>7</v>
      </c>
      <c r="J38" s="55"/>
      <c r="K38" s="55"/>
      <c r="L38" s="55">
        <v>7.5</v>
      </c>
      <c r="M38" s="55"/>
      <c r="N38" s="55"/>
      <c r="O38" s="56">
        <v>4.3</v>
      </c>
      <c r="P38" s="56">
        <v>8</v>
      </c>
      <c r="Q38" s="58">
        <f t="shared" si="0"/>
        <v>5.8</v>
      </c>
      <c r="R38" s="58">
        <f t="shared" si="1"/>
        <v>6.4</v>
      </c>
      <c r="S38" s="59" t="str">
        <f t="shared" si="2"/>
        <v>Sáu Phẩy Bốn</v>
      </c>
      <c r="T38" s="60">
        <v>0</v>
      </c>
      <c r="U38" s="61"/>
      <c r="V38" s="47">
        <v>2.8</v>
      </c>
      <c r="W38" s="47" t="s">
        <v>138</v>
      </c>
      <c r="X38" s="61"/>
    </row>
    <row r="39" spans="1:24" s="62" customFormat="1" ht="15" customHeight="1">
      <c r="A39" s="49">
        <f t="shared" si="3"/>
        <v>31</v>
      </c>
      <c r="B39" s="50">
        <v>1931211215</v>
      </c>
      <c r="C39" s="51" t="s">
        <v>139</v>
      </c>
      <c r="D39" s="52" t="s">
        <v>140</v>
      </c>
      <c r="E39" s="53" t="s">
        <v>141</v>
      </c>
      <c r="F39" s="54" t="s">
        <v>29</v>
      </c>
      <c r="G39" s="55">
        <v>9</v>
      </c>
      <c r="H39" s="55"/>
      <c r="I39" s="55">
        <v>5.7</v>
      </c>
      <c r="J39" s="55"/>
      <c r="K39" s="55"/>
      <c r="L39" s="55">
        <v>6.5</v>
      </c>
      <c r="M39" s="55"/>
      <c r="N39" s="55"/>
      <c r="O39" s="56">
        <v>6.5</v>
      </c>
      <c r="P39" s="56">
        <v>5</v>
      </c>
      <c r="Q39" s="58">
        <f t="shared" si="0"/>
        <v>5.9</v>
      </c>
      <c r="R39" s="58">
        <f t="shared" si="1"/>
        <v>6.1</v>
      </c>
      <c r="S39" s="59" t="str">
        <f t="shared" si="2"/>
        <v>Sáu Phẩy Một</v>
      </c>
      <c r="T39" s="60">
        <v>0</v>
      </c>
      <c r="U39" s="61"/>
      <c r="V39" s="47">
        <v>2.9</v>
      </c>
      <c r="W39" s="47" t="s">
        <v>142</v>
      </c>
      <c r="X39" s="61"/>
    </row>
    <row r="40" spans="1:24" s="62" customFormat="1" ht="15" customHeight="1">
      <c r="A40" s="49">
        <f t="shared" si="3"/>
        <v>32</v>
      </c>
      <c r="B40" s="50">
        <v>1931211216</v>
      </c>
      <c r="C40" s="51" t="s">
        <v>143</v>
      </c>
      <c r="D40" s="52" t="s">
        <v>144</v>
      </c>
      <c r="E40" s="53" t="s">
        <v>145</v>
      </c>
      <c r="F40" s="54" t="s">
        <v>29</v>
      </c>
      <c r="G40" s="55">
        <v>9.5</v>
      </c>
      <c r="H40" s="55"/>
      <c r="I40" s="55">
        <v>7.8</v>
      </c>
      <c r="J40" s="55"/>
      <c r="K40" s="55"/>
      <c r="L40" s="55">
        <v>5.5</v>
      </c>
      <c r="M40" s="55"/>
      <c r="N40" s="55"/>
      <c r="O40" s="56">
        <v>5.1</v>
      </c>
      <c r="P40" s="56">
        <v>5</v>
      </c>
      <c r="Q40" s="58">
        <f t="shared" si="0"/>
        <v>5.1</v>
      </c>
      <c r="R40" s="58">
        <f t="shared" si="1"/>
        <v>5.9</v>
      </c>
      <c r="S40" s="59" t="str">
        <f t="shared" si="2"/>
        <v>Năm Phẩy Chín</v>
      </c>
      <c r="T40" s="60">
        <v>0</v>
      </c>
      <c r="U40" s="61"/>
      <c r="V40" s="47">
        <v>3.1</v>
      </c>
      <c r="W40" s="47" t="s">
        <v>146</v>
      </c>
      <c r="X40" s="61"/>
    </row>
    <row r="41" spans="1:24" s="62" customFormat="1" ht="15" customHeight="1">
      <c r="A41" s="49">
        <f t="shared" si="3"/>
        <v>33</v>
      </c>
      <c r="B41" s="50">
        <v>1930211217</v>
      </c>
      <c r="C41" s="51" t="s">
        <v>147</v>
      </c>
      <c r="D41" s="52" t="s">
        <v>148</v>
      </c>
      <c r="E41" s="53" t="s">
        <v>149</v>
      </c>
      <c r="F41" s="54" t="s">
        <v>29</v>
      </c>
      <c r="G41" s="55">
        <v>9.5</v>
      </c>
      <c r="H41" s="55"/>
      <c r="I41" s="55">
        <v>8</v>
      </c>
      <c r="J41" s="55"/>
      <c r="K41" s="55"/>
      <c r="L41" s="55">
        <v>6</v>
      </c>
      <c r="M41" s="55"/>
      <c r="N41" s="55"/>
      <c r="O41" s="56">
        <v>6.3</v>
      </c>
      <c r="P41" s="56">
        <v>4</v>
      </c>
      <c r="Q41" s="58">
        <f t="shared" si="0"/>
        <v>5.4</v>
      </c>
      <c r="R41" s="58">
        <f t="shared" si="1"/>
        <v>6.2</v>
      </c>
      <c r="S41" s="59" t="str">
        <f t="shared" si="2"/>
        <v>Sáu  Phẩy Hai</v>
      </c>
      <c r="T41" s="60">
        <v>0</v>
      </c>
      <c r="U41" s="61"/>
      <c r="V41" s="47">
        <v>3.2</v>
      </c>
      <c r="W41" s="47" t="s">
        <v>150</v>
      </c>
      <c r="X41" s="61"/>
    </row>
    <row r="42" spans="1:24" s="62" customFormat="1" ht="15" customHeight="1">
      <c r="A42" s="49">
        <f t="shared" si="3"/>
        <v>34</v>
      </c>
      <c r="B42" s="50">
        <v>1931211219</v>
      </c>
      <c r="C42" s="51" t="s">
        <v>151</v>
      </c>
      <c r="D42" s="52" t="s">
        <v>152</v>
      </c>
      <c r="E42" s="53" t="s">
        <v>153</v>
      </c>
      <c r="F42" s="54" t="s">
        <v>29</v>
      </c>
      <c r="G42" s="55">
        <v>3.5</v>
      </c>
      <c r="H42" s="55"/>
      <c r="I42" s="55">
        <v>6</v>
      </c>
      <c r="J42" s="55"/>
      <c r="K42" s="55"/>
      <c r="L42" s="55">
        <v>7</v>
      </c>
      <c r="M42" s="55"/>
      <c r="N42" s="55"/>
      <c r="O42" s="56">
        <v>5.9</v>
      </c>
      <c r="P42" s="56">
        <v>4</v>
      </c>
      <c r="Q42" s="58">
        <f t="shared" si="0"/>
        <v>5.1</v>
      </c>
      <c r="R42" s="58">
        <f t="shared" si="1"/>
        <v>5.6</v>
      </c>
      <c r="S42" s="59" t="str">
        <f t="shared" si="2"/>
        <v>Năm Phẩy Sáu</v>
      </c>
      <c r="T42" s="60">
        <v>0</v>
      </c>
      <c r="U42" s="61"/>
      <c r="V42" s="47">
        <v>3.3</v>
      </c>
      <c r="W42" s="47" t="s">
        <v>154</v>
      </c>
      <c r="X42" s="61"/>
    </row>
    <row r="43" spans="1:24" s="62" customFormat="1" ht="15" customHeight="1">
      <c r="A43" s="49">
        <f t="shared" si="3"/>
        <v>35</v>
      </c>
      <c r="B43" s="50">
        <v>1931211220</v>
      </c>
      <c r="C43" s="51" t="s">
        <v>75</v>
      </c>
      <c r="D43" s="52" t="s">
        <v>152</v>
      </c>
      <c r="E43" s="53">
        <v>28153</v>
      </c>
      <c r="F43" s="54" t="s">
        <v>29</v>
      </c>
      <c r="G43" s="55">
        <v>1</v>
      </c>
      <c r="H43" s="55"/>
      <c r="I43" s="55">
        <v>6.8</v>
      </c>
      <c r="J43" s="55"/>
      <c r="K43" s="55"/>
      <c r="L43" s="55">
        <v>0</v>
      </c>
      <c r="M43" s="55"/>
      <c r="N43" s="55"/>
      <c r="O43" s="56">
        <v>6.3</v>
      </c>
      <c r="P43" s="56">
        <v>3</v>
      </c>
      <c r="Q43" s="58">
        <f t="shared" si="0"/>
        <v>5</v>
      </c>
      <c r="R43" s="58">
        <f t="shared" si="1"/>
        <v>4.2</v>
      </c>
      <c r="S43" s="59" t="str">
        <f t="shared" si="2"/>
        <v>Bốn Phẩy Hai</v>
      </c>
      <c r="T43" s="60">
        <v>0</v>
      </c>
      <c r="U43" s="61"/>
      <c r="V43" s="47">
        <v>3.4</v>
      </c>
      <c r="W43" s="47" t="s">
        <v>155</v>
      </c>
      <c r="X43" s="61"/>
    </row>
    <row r="44" spans="1:24" s="62" customFormat="1" ht="15" customHeight="1">
      <c r="A44" s="49">
        <f t="shared" si="3"/>
        <v>36</v>
      </c>
      <c r="B44" s="50">
        <v>1931211222</v>
      </c>
      <c r="C44" s="51" t="s">
        <v>156</v>
      </c>
      <c r="D44" s="52" t="s">
        <v>157</v>
      </c>
      <c r="E44" s="53" t="s">
        <v>158</v>
      </c>
      <c r="F44" s="54" t="s">
        <v>29</v>
      </c>
      <c r="G44" s="55">
        <v>9.5</v>
      </c>
      <c r="H44" s="55"/>
      <c r="I44" s="55">
        <v>7</v>
      </c>
      <c r="J44" s="55"/>
      <c r="K44" s="55"/>
      <c r="L44" s="55">
        <v>8</v>
      </c>
      <c r="M44" s="55"/>
      <c r="N44" s="55"/>
      <c r="O44" s="56">
        <v>6</v>
      </c>
      <c r="P44" s="56">
        <v>7</v>
      </c>
      <c r="Q44" s="58">
        <f t="shared" si="0"/>
        <v>6.4</v>
      </c>
      <c r="R44" s="58">
        <f t="shared" si="1"/>
        <v>7</v>
      </c>
      <c r="S44" s="59" t="str">
        <f t="shared" si="2"/>
        <v>Bảy</v>
      </c>
      <c r="T44" s="60">
        <v>0</v>
      </c>
      <c r="U44" s="61"/>
      <c r="V44" s="47">
        <v>3.5</v>
      </c>
      <c r="W44" s="47" t="s">
        <v>159</v>
      </c>
      <c r="X44" s="61"/>
    </row>
    <row r="45" spans="1:24" s="62" customFormat="1" ht="15" customHeight="1">
      <c r="A45" s="49">
        <f t="shared" si="3"/>
        <v>37</v>
      </c>
      <c r="B45" s="50">
        <v>1931211223</v>
      </c>
      <c r="C45" s="51" t="s">
        <v>160</v>
      </c>
      <c r="D45" s="52" t="s">
        <v>157</v>
      </c>
      <c r="E45" s="53" t="s">
        <v>161</v>
      </c>
      <c r="F45" s="54" t="s">
        <v>29</v>
      </c>
      <c r="G45" s="55">
        <v>3</v>
      </c>
      <c r="H45" s="55"/>
      <c r="I45" s="55">
        <v>9</v>
      </c>
      <c r="J45" s="55"/>
      <c r="K45" s="55"/>
      <c r="L45" s="55">
        <v>6</v>
      </c>
      <c r="M45" s="55"/>
      <c r="N45" s="55"/>
      <c r="O45" s="56">
        <v>6.6</v>
      </c>
      <c r="P45" s="56">
        <v>3</v>
      </c>
      <c r="Q45" s="58">
        <f t="shared" si="0"/>
        <v>5.2</v>
      </c>
      <c r="R45" s="58">
        <f t="shared" si="1"/>
        <v>6</v>
      </c>
      <c r="S45" s="59" t="str">
        <f t="shared" si="2"/>
        <v>Sáu</v>
      </c>
      <c r="T45" s="60">
        <v>0</v>
      </c>
      <c r="U45" s="61"/>
      <c r="V45" s="47">
        <v>3.6</v>
      </c>
      <c r="W45" s="47" t="s">
        <v>162</v>
      </c>
      <c r="X45" s="61"/>
    </row>
    <row r="46" spans="1:24" s="62" customFormat="1" ht="15" customHeight="1">
      <c r="A46" s="49">
        <f t="shared" si="3"/>
        <v>38</v>
      </c>
      <c r="B46" s="50">
        <v>1930211224</v>
      </c>
      <c r="C46" s="51" t="s">
        <v>163</v>
      </c>
      <c r="D46" s="52" t="s">
        <v>164</v>
      </c>
      <c r="E46" s="53" t="s">
        <v>165</v>
      </c>
      <c r="F46" s="54" t="s">
        <v>29</v>
      </c>
      <c r="G46" s="55">
        <v>8</v>
      </c>
      <c r="H46" s="55"/>
      <c r="I46" s="55">
        <v>7</v>
      </c>
      <c r="J46" s="55"/>
      <c r="K46" s="55"/>
      <c r="L46" s="55">
        <v>8.5</v>
      </c>
      <c r="M46" s="55"/>
      <c r="N46" s="55"/>
      <c r="O46" s="56">
        <v>7.4</v>
      </c>
      <c r="P46" s="56">
        <v>7</v>
      </c>
      <c r="Q46" s="58">
        <f t="shared" si="0"/>
        <v>7.2</v>
      </c>
      <c r="R46" s="58">
        <f t="shared" si="1"/>
        <v>7.5</v>
      </c>
      <c r="S46" s="59" t="str">
        <f t="shared" si="2"/>
        <v>Bảy Phẩy Năm</v>
      </c>
      <c r="T46" s="60">
        <v>0</v>
      </c>
      <c r="U46" s="61"/>
      <c r="V46" s="47">
        <v>3.7</v>
      </c>
      <c r="W46" s="47" t="s">
        <v>166</v>
      </c>
      <c r="X46" s="61"/>
    </row>
    <row r="47" spans="1:24" s="62" customFormat="1" ht="15" customHeight="1">
      <c r="A47" s="49">
        <f t="shared" si="3"/>
        <v>39</v>
      </c>
      <c r="B47" s="50">
        <v>1931211225</v>
      </c>
      <c r="C47" s="51" t="s">
        <v>167</v>
      </c>
      <c r="D47" s="52" t="s">
        <v>168</v>
      </c>
      <c r="E47" s="53" t="s">
        <v>169</v>
      </c>
      <c r="F47" s="54" t="s">
        <v>29</v>
      </c>
      <c r="G47" s="55">
        <v>5.5</v>
      </c>
      <c r="H47" s="55"/>
      <c r="I47" s="55">
        <v>6</v>
      </c>
      <c r="J47" s="55"/>
      <c r="K47" s="55"/>
      <c r="L47" s="55">
        <v>7.5</v>
      </c>
      <c r="M47" s="55"/>
      <c r="N47" s="55"/>
      <c r="O47" s="56">
        <v>6.8</v>
      </c>
      <c r="P47" s="56">
        <v>5</v>
      </c>
      <c r="Q47" s="58">
        <f t="shared" si="0"/>
        <v>6.1</v>
      </c>
      <c r="R47" s="58">
        <f t="shared" si="1"/>
        <v>6.3</v>
      </c>
      <c r="S47" s="59" t="str">
        <f t="shared" si="2"/>
        <v>Sáu  Phẩy Ba</v>
      </c>
      <c r="T47" s="60">
        <v>0</v>
      </c>
      <c r="U47" s="61"/>
      <c r="V47" s="47">
        <v>3.8</v>
      </c>
      <c r="W47" s="47" t="s">
        <v>170</v>
      </c>
      <c r="X47" s="61"/>
    </row>
    <row r="48" spans="1:24" s="62" customFormat="1" ht="15" customHeight="1">
      <c r="A48" s="49">
        <f t="shared" si="3"/>
        <v>40</v>
      </c>
      <c r="B48" s="50">
        <v>1931211226</v>
      </c>
      <c r="C48" s="51" t="s">
        <v>171</v>
      </c>
      <c r="D48" s="52" t="s">
        <v>172</v>
      </c>
      <c r="E48" s="53" t="s">
        <v>173</v>
      </c>
      <c r="F48" s="54" t="s">
        <v>29</v>
      </c>
      <c r="G48" s="55">
        <v>5</v>
      </c>
      <c r="H48" s="55"/>
      <c r="I48" s="55">
        <v>6</v>
      </c>
      <c r="J48" s="55"/>
      <c r="K48" s="55"/>
      <c r="L48" s="55">
        <v>7</v>
      </c>
      <c r="M48" s="55"/>
      <c r="N48" s="55"/>
      <c r="O48" s="56" t="s">
        <v>30</v>
      </c>
      <c r="P48" s="56" t="s">
        <v>30</v>
      </c>
      <c r="Q48" s="58">
        <f t="shared" si="0"/>
        <v>0</v>
      </c>
      <c r="R48" s="58">
        <f t="shared" si="1"/>
        <v>0</v>
      </c>
      <c r="S48" s="59" t="str">
        <f t="shared" si="2"/>
        <v>Không</v>
      </c>
      <c r="T48" s="60">
        <v>0</v>
      </c>
      <c r="U48" s="61"/>
      <c r="V48" s="47">
        <v>3.9</v>
      </c>
      <c r="W48" s="47" t="s">
        <v>174</v>
      </c>
      <c r="X48" s="61"/>
    </row>
    <row r="49" spans="1:24" s="62" customFormat="1" ht="15" customHeight="1">
      <c r="A49" s="49">
        <f t="shared" si="3"/>
        <v>41</v>
      </c>
      <c r="B49" s="50">
        <v>1930211227</v>
      </c>
      <c r="C49" s="51" t="s">
        <v>175</v>
      </c>
      <c r="D49" s="52" t="s">
        <v>176</v>
      </c>
      <c r="E49" s="53">
        <v>32052</v>
      </c>
      <c r="F49" s="54" t="s">
        <v>29</v>
      </c>
      <c r="G49" s="55">
        <v>5</v>
      </c>
      <c r="H49" s="55"/>
      <c r="I49" s="55">
        <v>7.5</v>
      </c>
      <c r="J49" s="55"/>
      <c r="K49" s="55"/>
      <c r="L49" s="55">
        <v>8</v>
      </c>
      <c r="M49" s="55"/>
      <c r="N49" s="55"/>
      <c r="O49" s="56">
        <v>5.5</v>
      </c>
      <c r="P49" s="56">
        <v>8</v>
      </c>
      <c r="Q49" s="58">
        <f t="shared" si="0"/>
        <v>6.5</v>
      </c>
      <c r="R49" s="58">
        <f t="shared" si="1"/>
        <v>6.9</v>
      </c>
      <c r="S49" s="59" t="str">
        <f t="shared" si="2"/>
        <v>Sáu Phẩy Chín</v>
      </c>
      <c r="T49" s="60">
        <v>0</v>
      </c>
      <c r="U49" s="61"/>
      <c r="V49" s="47">
        <v>4.1</v>
      </c>
      <c r="W49" s="47" t="s">
        <v>177</v>
      </c>
      <c r="X49" s="61"/>
    </row>
    <row r="50" spans="1:24" s="62" customFormat="1" ht="15" customHeight="1">
      <c r="A50" s="49">
        <f t="shared" si="3"/>
        <v>42</v>
      </c>
      <c r="B50" s="50">
        <v>1930211228</v>
      </c>
      <c r="C50" s="51" t="s">
        <v>178</v>
      </c>
      <c r="D50" s="52" t="s">
        <v>179</v>
      </c>
      <c r="E50" s="53" t="s">
        <v>180</v>
      </c>
      <c r="F50" s="54" t="s">
        <v>29</v>
      </c>
      <c r="G50" s="55">
        <v>9.5</v>
      </c>
      <c r="H50" s="55"/>
      <c r="I50" s="55">
        <v>8</v>
      </c>
      <c r="J50" s="55"/>
      <c r="K50" s="55"/>
      <c r="L50" s="55">
        <v>8</v>
      </c>
      <c r="M50" s="55"/>
      <c r="N50" s="55"/>
      <c r="O50" s="56">
        <v>6.5</v>
      </c>
      <c r="P50" s="56">
        <v>7</v>
      </c>
      <c r="Q50" s="58">
        <f t="shared" si="0"/>
        <v>6.7</v>
      </c>
      <c r="R50" s="58">
        <f t="shared" si="1"/>
        <v>7.4</v>
      </c>
      <c r="S50" s="59" t="str">
        <f t="shared" si="2"/>
        <v>Bảy Phẩy Bốn</v>
      </c>
      <c r="T50" s="60">
        <v>0</v>
      </c>
      <c r="U50" s="61"/>
      <c r="V50" s="47">
        <v>4.2</v>
      </c>
      <c r="W50" s="47" t="s">
        <v>181</v>
      </c>
      <c r="X50" s="61"/>
    </row>
    <row r="51" spans="1:24" s="62" customFormat="1" ht="15" customHeight="1">
      <c r="A51" s="49">
        <f t="shared" si="3"/>
        <v>43</v>
      </c>
      <c r="B51" s="50">
        <v>1931211229</v>
      </c>
      <c r="C51" s="51" t="s">
        <v>182</v>
      </c>
      <c r="D51" s="52" t="s">
        <v>183</v>
      </c>
      <c r="E51" s="53" t="s">
        <v>184</v>
      </c>
      <c r="F51" s="54" t="s">
        <v>29</v>
      </c>
      <c r="G51" s="55">
        <v>8</v>
      </c>
      <c r="H51" s="55"/>
      <c r="I51" s="55">
        <v>8.3</v>
      </c>
      <c r="J51" s="55"/>
      <c r="K51" s="55"/>
      <c r="L51" s="55">
        <v>5.5</v>
      </c>
      <c r="M51" s="55"/>
      <c r="N51" s="55"/>
      <c r="O51" s="56">
        <v>6</v>
      </c>
      <c r="P51" s="56">
        <v>8</v>
      </c>
      <c r="Q51" s="58">
        <f t="shared" si="0"/>
        <v>6.8</v>
      </c>
      <c r="R51" s="58">
        <f t="shared" si="1"/>
        <v>6.9</v>
      </c>
      <c r="S51" s="59" t="str">
        <f t="shared" si="2"/>
        <v>Sáu Phẩy Chín</v>
      </c>
      <c r="T51" s="60">
        <v>0</v>
      </c>
      <c r="U51" s="61"/>
      <c r="V51" s="47">
        <v>4.3</v>
      </c>
      <c r="W51" s="47" t="s">
        <v>185</v>
      </c>
      <c r="X51" s="61"/>
    </row>
    <row r="52" spans="1:24" s="62" customFormat="1" ht="15" customHeight="1">
      <c r="A52" s="49">
        <f t="shared" si="3"/>
        <v>44</v>
      </c>
      <c r="B52" s="50">
        <v>1931211230</v>
      </c>
      <c r="C52" s="51" t="s">
        <v>186</v>
      </c>
      <c r="D52" s="52" t="s">
        <v>187</v>
      </c>
      <c r="E52" s="53" t="s">
        <v>188</v>
      </c>
      <c r="F52" s="54" t="s">
        <v>29</v>
      </c>
      <c r="G52" s="55">
        <v>9.5</v>
      </c>
      <c r="H52" s="55"/>
      <c r="I52" s="55">
        <v>9.3</v>
      </c>
      <c r="J52" s="55"/>
      <c r="K52" s="55"/>
      <c r="L52" s="55">
        <v>9</v>
      </c>
      <c r="M52" s="55"/>
      <c r="N52" s="55"/>
      <c r="O52" s="56">
        <v>5.8</v>
      </c>
      <c r="P52" s="56">
        <v>7</v>
      </c>
      <c r="Q52" s="58">
        <f t="shared" si="0"/>
        <v>6.3</v>
      </c>
      <c r="R52" s="58">
        <f t="shared" si="1"/>
        <v>7.6</v>
      </c>
      <c r="S52" s="59" t="str">
        <f t="shared" si="2"/>
        <v>BảyPhẩy Sáu</v>
      </c>
      <c r="T52" s="60">
        <v>0</v>
      </c>
      <c r="U52" s="61"/>
      <c r="V52" s="47">
        <v>4.4</v>
      </c>
      <c r="W52" s="47" t="s">
        <v>189</v>
      </c>
      <c r="X52" s="61"/>
    </row>
    <row r="53" spans="1:24" s="62" customFormat="1" ht="15" customHeight="1">
      <c r="A53" s="49">
        <f t="shared" si="3"/>
        <v>45</v>
      </c>
      <c r="B53" s="50">
        <v>1931211231</v>
      </c>
      <c r="C53" s="51" t="s">
        <v>190</v>
      </c>
      <c r="D53" s="52" t="s">
        <v>191</v>
      </c>
      <c r="E53" s="53" t="s">
        <v>192</v>
      </c>
      <c r="F53" s="54" t="s">
        <v>29</v>
      </c>
      <c r="G53" s="55">
        <v>9.5</v>
      </c>
      <c r="H53" s="55"/>
      <c r="I53" s="55">
        <v>8</v>
      </c>
      <c r="J53" s="55"/>
      <c r="K53" s="55"/>
      <c r="L53" s="55">
        <v>9</v>
      </c>
      <c r="M53" s="55"/>
      <c r="N53" s="55"/>
      <c r="O53" s="56">
        <v>6</v>
      </c>
      <c r="P53" s="56">
        <v>6</v>
      </c>
      <c r="Q53" s="58">
        <f t="shared" si="0"/>
        <v>6</v>
      </c>
      <c r="R53" s="58">
        <f t="shared" si="1"/>
        <v>7.2</v>
      </c>
      <c r="S53" s="59" t="str">
        <f t="shared" si="2"/>
        <v>Bảy Phẩy Hai</v>
      </c>
      <c r="T53" s="60"/>
      <c r="U53" s="61"/>
      <c r="V53" s="47">
        <v>4.5</v>
      </c>
      <c r="W53" s="47" t="s">
        <v>193</v>
      </c>
      <c r="X53" s="61"/>
    </row>
    <row r="54" spans="1:24" s="62" customFormat="1" ht="15" customHeight="1">
      <c r="A54" s="49">
        <f t="shared" si="3"/>
        <v>46</v>
      </c>
      <c r="B54" s="50">
        <v>1931211232</v>
      </c>
      <c r="C54" s="51" t="s">
        <v>194</v>
      </c>
      <c r="D54" s="52" t="s">
        <v>191</v>
      </c>
      <c r="E54" s="53" t="s">
        <v>195</v>
      </c>
      <c r="F54" s="54" t="s">
        <v>29</v>
      </c>
      <c r="G54" s="55">
        <v>8.5</v>
      </c>
      <c r="H54" s="55"/>
      <c r="I54" s="55">
        <v>8</v>
      </c>
      <c r="J54" s="55"/>
      <c r="K54" s="55"/>
      <c r="L54" s="55">
        <v>7</v>
      </c>
      <c r="M54" s="55"/>
      <c r="N54" s="55"/>
      <c r="O54" s="56">
        <v>7.3</v>
      </c>
      <c r="P54" s="56">
        <v>8</v>
      </c>
      <c r="Q54" s="58">
        <f t="shared" si="0"/>
        <v>7.6</v>
      </c>
      <c r="R54" s="58">
        <f t="shared" si="1"/>
        <v>7.6</v>
      </c>
      <c r="S54" s="59" t="str">
        <f t="shared" si="2"/>
        <v>BảyPhẩy Sáu</v>
      </c>
      <c r="T54" s="60">
        <v>0</v>
      </c>
      <c r="U54" s="61"/>
      <c r="V54" s="47">
        <v>4.6</v>
      </c>
      <c r="W54" s="47" t="s">
        <v>196</v>
      </c>
      <c r="X54" s="61"/>
    </row>
    <row r="55" spans="1:24" s="62" customFormat="1" ht="15" customHeight="1">
      <c r="A55" s="49">
        <f t="shared" si="3"/>
        <v>47</v>
      </c>
      <c r="B55" s="50">
        <v>1931211233</v>
      </c>
      <c r="C55" s="51" t="s">
        <v>197</v>
      </c>
      <c r="D55" s="52" t="s">
        <v>191</v>
      </c>
      <c r="E55" s="53" t="s">
        <v>198</v>
      </c>
      <c r="F55" s="54" t="s">
        <v>29</v>
      </c>
      <c r="G55" s="55">
        <v>4</v>
      </c>
      <c r="H55" s="55"/>
      <c r="I55" s="55">
        <v>6</v>
      </c>
      <c r="J55" s="55"/>
      <c r="K55" s="55"/>
      <c r="L55" s="55">
        <v>6.5</v>
      </c>
      <c r="M55" s="55"/>
      <c r="N55" s="55"/>
      <c r="O55" s="56">
        <v>6.4</v>
      </c>
      <c r="P55" s="56">
        <v>6</v>
      </c>
      <c r="Q55" s="58">
        <f t="shared" si="0"/>
        <v>6.2</v>
      </c>
      <c r="R55" s="58">
        <f t="shared" si="1"/>
        <v>6.1</v>
      </c>
      <c r="S55" s="59" t="str">
        <f t="shared" si="2"/>
        <v>Sáu Phẩy Một</v>
      </c>
      <c r="T55" s="60">
        <v>0</v>
      </c>
      <c r="U55" s="61"/>
      <c r="V55" s="47">
        <v>4.7</v>
      </c>
      <c r="W55" s="47" t="s">
        <v>199</v>
      </c>
      <c r="X55" s="61"/>
    </row>
    <row r="56" spans="1:24" s="62" customFormat="1" ht="15" customHeight="1">
      <c r="A56" s="49">
        <f t="shared" si="3"/>
        <v>48</v>
      </c>
      <c r="B56" s="50">
        <v>1931211234</v>
      </c>
      <c r="C56" s="51" t="s">
        <v>200</v>
      </c>
      <c r="D56" s="52" t="s">
        <v>201</v>
      </c>
      <c r="E56" s="53" t="s">
        <v>202</v>
      </c>
      <c r="F56" s="54" t="s">
        <v>29</v>
      </c>
      <c r="G56" s="55">
        <v>6</v>
      </c>
      <c r="H56" s="55"/>
      <c r="I56" s="55">
        <v>9</v>
      </c>
      <c r="J56" s="55"/>
      <c r="K56" s="55"/>
      <c r="L56" s="55">
        <v>7.5</v>
      </c>
      <c r="M56" s="55"/>
      <c r="N56" s="55"/>
      <c r="O56" s="56">
        <v>5.9</v>
      </c>
      <c r="P56" s="56">
        <v>8</v>
      </c>
      <c r="Q56" s="58">
        <f t="shared" si="0"/>
        <v>6.7</v>
      </c>
      <c r="R56" s="58">
        <f t="shared" si="1"/>
        <v>7.3</v>
      </c>
      <c r="S56" s="59" t="str">
        <f t="shared" si="2"/>
        <v>Bảy Phẩy Ba</v>
      </c>
      <c r="T56" s="60">
        <v>0</v>
      </c>
      <c r="U56" s="61"/>
      <c r="V56" s="47">
        <v>4.8</v>
      </c>
      <c r="W56" s="47" t="s">
        <v>203</v>
      </c>
      <c r="X56" s="61"/>
    </row>
    <row r="57" spans="1:24" s="62" customFormat="1" ht="15" customHeight="1">
      <c r="A57" s="49">
        <f t="shared" si="3"/>
        <v>49</v>
      </c>
      <c r="B57" s="50">
        <v>1931211236</v>
      </c>
      <c r="C57" s="51" t="s">
        <v>204</v>
      </c>
      <c r="D57" s="52" t="s">
        <v>205</v>
      </c>
      <c r="E57" s="53" t="s">
        <v>206</v>
      </c>
      <c r="F57" s="54" t="s">
        <v>29</v>
      </c>
      <c r="G57" s="55">
        <v>3.5</v>
      </c>
      <c r="H57" s="55"/>
      <c r="I57" s="55">
        <v>5</v>
      </c>
      <c r="J57" s="55"/>
      <c r="K57" s="55"/>
      <c r="L57" s="55">
        <v>6.5</v>
      </c>
      <c r="M57" s="55"/>
      <c r="N57" s="55"/>
      <c r="O57" s="56">
        <v>5.7</v>
      </c>
      <c r="P57" s="56">
        <v>6</v>
      </c>
      <c r="Q57" s="58">
        <f t="shared" si="0"/>
        <v>5.8</v>
      </c>
      <c r="R57" s="58">
        <f t="shared" si="1"/>
        <v>5.7</v>
      </c>
      <c r="S57" s="59" t="str">
        <f t="shared" si="2"/>
        <v>Năm Phẩy Bảy</v>
      </c>
      <c r="T57" s="60">
        <v>0</v>
      </c>
      <c r="U57" s="61"/>
      <c r="V57" s="47">
        <v>4.9</v>
      </c>
      <c r="W57" s="47" t="s">
        <v>207</v>
      </c>
      <c r="X57" s="61"/>
    </row>
    <row r="58" spans="1:24" s="62" customFormat="1" ht="15" customHeight="1">
      <c r="A58" s="49">
        <f t="shared" si="3"/>
        <v>50</v>
      </c>
      <c r="B58" s="50">
        <v>1931211237</v>
      </c>
      <c r="C58" s="51" t="s">
        <v>208</v>
      </c>
      <c r="D58" s="52" t="s">
        <v>209</v>
      </c>
      <c r="E58" s="53" t="s">
        <v>210</v>
      </c>
      <c r="F58" s="54" t="s">
        <v>29</v>
      </c>
      <c r="G58" s="55">
        <v>6</v>
      </c>
      <c r="H58" s="55"/>
      <c r="I58" s="55">
        <v>6</v>
      </c>
      <c r="J58" s="55"/>
      <c r="K58" s="55"/>
      <c r="L58" s="55">
        <v>5.5</v>
      </c>
      <c r="M58" s="55"/>
      <c r="N58" s="55"/>
      <c r="O58" s="56">
        <v>6.7</v>
      </c>
      <c r="P58" s="56">
        <v>6</v>
      </c>
      <c r="Q58" s="58">
        <f t="shared" si="0"/>
        <v>6.4</v>
      </c>
      <c r="R58" s="58">
        <f t="shared" si="1"/>
        <v>6.1</v>
      </c>
      <c r="S58" s="59" t="str">
        <f t="shared" si="2"/>
        <v>Sáu Phẩy Một</v>
      </c>
      <c r="T58" s="60">
        <v>0</v>
      </c>
      <c r="U58" s="61"/>
      <c r="V58" s="47">
        <v>5.1</v>
      </c>
      <c r="W58" s="47" t="s">
        <v>211</v>
      </c>
      <c r="X58" s="61"/>
    </row>
    <row r="59" spans="1:24" s="62" customFormat="1" ht="15" customHeight="1">
      <c r="A59" s="49">
        <f t="shared" si="3"/>
        <v>51</v>
      </c>
      <c r="B59" s="50" t="s">
        <v>212</v>
      </c>
      <c r="C59" s="51" t="s">
        <v>213</v>
      </c>
      <c r="D59" s="52" t="s">
        <v>214</v>
      </c>
      <c r="E59" s="53" t="s">
        <v>215</v>
      </c>
      <c r="F59" s="54" t="s">
        <v>29</v>
      </c>
      <c r="G59" s="55">
        <v>0</v>
      </c>
      <c r="H59" s="55"/>
      <c r="I59" s="55">
        <v>0</v>
      </c>
      <c r="J59" s="55"/>
      <c r="K59" s="55"/>
      <c r="L59" s="55">
        <v>0</v>
      </c>
      <c r="M59" s="55"/>
      <c r="N59" s="55"/>
      <c r="O59" s="56" t="s">
        <v>13</v>
      </c>
      <c r="P59" s="56" t="s">
        <v>13</v>
      </c>
      <c r="Q59" s="58">
        <f t="shared" si="0"/>
        <v>0</v>
      </c>
      <c r="R59" s="58">
        <f t="shared" si="1"/>
        <v>0</v>
      </c>
      <c r="S59" s="59" t="str">
        <f t="shared" si="2"/>
        <v>Không</v>
      </c>
      <c r="T59" s="60" t="s">
        <v>78</v>
      </c>
      <c r="U59" s="61"/>
      <c r="V59" s="47">
        <v>5.2</v>
      </c>
      <c r="W59" s="47" t="s">
        <v>216</v>
      </c>
      <c r="X59" s="61"/>
    </row>
    <row r="60" spans="1:24" s="62" customFormat="1" ht="15" customHeight="1">
      <c r="A60" s="49">
        <f t="shared" si="3"/>
        <v>52</v>
      </c>
      <c r="B60" s="50">
        <v>1931211238</v>
      </c>
      <c r="C60" s="51" t="s">
        <v>217</v>
      </c>
      <c r="D60" s="52" t="s">
        <v>218</v>
      </c>
      <c r="E60" s="53" t="s">
        <v>219</v>
      </c>
      <c r="F60" s="54" t="s">
        <v>29</v>
      </c>
      <c r="G60" s="55">
        <v>2.5</v>
      </c>
      <c r="H60" s="55"/>
      <c r="I60" s="55">
        <v>8</v>
      </c>
      <c r="J60" s="55"/>
      <c r="K60" s="55"/>
      <c r="L60" s="55">
        <v>0</v>
      </c>
      <c r="M60" s="55"/>
      <c r="N60" s="55"/>
      <c r="O60" s="56">
        <v>6.2</v>
      </c>
      <c r="P60" s="56">
        <v>7</v>
      </c>
      <c r="Q60" s="58">
        <f t="shared" si="0"/>
        <v>6.5</v>
      </c>
      <c r="R60" s="58">
        <f t="shared" si="1"/>
        <v>5.3</v>
      </c>
      <c r="S60" s="59" t="str">
        <f t="shared" si="2"/>
        <v>Năm Phẩy Ba</v>
      </c>
      <c r="T60" s="60">
        <v>0</v>
      </c>
      <c r="U60" s="61"/>
      <c r="V60" s="47">
        <v>5.3</v>
      </c>
      <c r="W60" s="47" t="s">
        <v>220</v>
      </c>
      <c r="X60" s="61"/>
    </row>
    <row r="61" spans="1:24" s="62" customFormat="1" ht="15" customHeight="1">
      <c r="A61" s="49">
        <f t="shared" si="3"/>
        <v>53</v>
      </c>
      <c r="B61" s="50">
        <v>1930211239</v>
      </c>
      <c r="C61" s="51" t="s">
        <v>221</v>
      </c>
      <c r="D61" s="52" t="s">
        <v>222</v>
      </c>
      <c r="E61" s="53" t="s">
        <v>223</v>
      </c>
      <c r="F61" s="54" t="s">
        <v>29</v>
      </c>
      <c r="G61" s="55">
        <v>6.5</v>
      </c>
      <c r="H61" s="55"/>
      <c r="I61" s="55">
        <v>6.5</v>
      </c>
      <c r="J61" s="55"/>
      <c r="K61" s="55"/>
      <c r="L61" s="55">
        <v>6.5</v>
      </c>
      <c r="M61" s="55"/>
      <c r="N61" s="55"/>
      <c r="O61" s="56">
        <v>6.7</v>
      </c>
      <c r="P61" s="56">
        <v>8</v>
      </c>
      <c r="Q61" s="58">
        <f t="shared" si="0"/>
        <v>7.2</v>
      </c>
      <c r="R61" s="58">
        <f t="shared" si="1"/>
        <v>6.9</v>
      </c>
      <c r="S61" s="59" t="str">
        <f t="shared" si="2"/>
        <v>Sáu Phẩy Chín</v>
      </c>
      <c r="T61" s="60">
        <v>0</v>
      </c>
      <c r="U61" s="61"/>
      <c r="V61" s="47">
        <v>5.4</v>
      </c>
      <c r="W61" s="47" t="s">
        <v>224</v>
      </c>
      <c r="X61" s="61"/>
    </row>
    <row r="62" spans="1:24" s="62" customFormat="1" ht="15" customHeight="1">
      <c r="A62" s="49">
        <f t="shared" si="3"/>
        <v>54</v>
      </c>
      <c r="B62" s="50">
        <v>1930211240</v>
      </c>
      <c r="C62" s="51" t="s">
        <v>225</v>
      </c>
      <c r="D62" s="52" t="s">
        <v>222</v>
      </c>
      <c r="E62" s="53" t="s">
        <v>226</v>
      </c>
      <c r="F62" s="54" t="s">
        <v>29</v>
      </c>
      <c r="G62" s="55">
        <v>9</v>
      </c>
      <c r="H62" s="55"/>
      <c r="I62" s="55">
        <v>8</v>
      </c>
      <c r="J62" s="55"/>
      <c r="K62" s="55"/>
      <c r="L62" s="55">
        <v>6.5</v>
      </c>
      <c r="M62" s="55"/>
      <c r="N62" s="55"/>
      <c r="O62" s="56">
        <v>6.2</v>
      </c>
      <c r="P62" s="56">
        <v>7</v>
      </c>
      <c r="Q62" s="58">
        <f t="shared" si="0"/>
        <v>6.5</v>
      </c>
      <c r="R62" s="58">
        <f t="shared" si="1"/>
        <v>6.9</v>
      </c>
      <c r="S62" s="59" t="str">
        <f t="shared" si="2"/>
        <v>Sáu Phẩy Chín</v>
      </c>
      <c r="T62" s="60">
        <v>0</v>
      </c>
      <c r="U62" s="61"/>
      <c r="V62" s="47">
        <v>5.5</v>
      </c>
      <c r="W62" s="47" t="s">
        <v>227</v>
      </c>
      <c r="X62" s="61"/>
    </row>
    <row r="63" spans="1:24" s="62" customFormat="1" ht="15" customHeight="1">
      <c r="A63" s="49">
        <f t="shared" si="3"/>
        <v>55</v>
      </c>
      <c r="B63" s="50">
        <v>1931211241</v>
      </c>
      <c r="C63" s="51" t="s">
        <v>228</v>
      </c>
      <c r="D63" s="52" t="s">
        <v>229</v>
      </c>
      <c r="E63" s="53" t="s">
        <v>230</v>
      </c>
      <c r="F63" s="54" t="s">
        <v>29</v>
      </c>
      <c r="G63" s="55">
        <v>9</v>
      </c>
      <c r="H63" s="55"/>
      <c r="I63" s="55">
        <v>9</v>
      </c>
      <c r="J63" s="55"/>
      <c r="K63" s="55"/>
      <c r="L63" s="55">
        <v>8.5</v>
      </c>
      <c r="M63" s="55"/>
      <c r="N63" s="55"/>
      <c r="O63" s="56">
        <v>6.7</v>
      </c>
      <c r="P63" s="56">
        <v>5</v>
      </c>
      <c r="Q63" s="58">
        <f t="shared" si="0"/>
        <v>6</v>
      </c>
      <c r="R63" s="58">
        <f t="shared" si="1"/>
        <v>7.3</v>
      </c>
      <c r="S63" s="59" t="str">
        <f t="shared" si="2"/>
        <v>Bảy Phẩy Ba</v>
      </c>
      <c r="T63" s="60">
        <v>0</v>
      </c>
      <c r="U63" s="61"/>
      <c r="V63" s="47">
        <v>5.6</v>
      </c>
      <c r="W63" s="47" t="s">
        <v>231</v>
      </c>
      <c r="X63" s="61"/>
    </row>
    <row r="64" spans="1:24" s="62" customFormat="1" ht="15" customHeight="1">
      <c r="A64" s="49">
        <f t="shared" si="3"/>
        <v>56</v>
      </c>
      <c r="B64" s="50">
        <v>1930211242</v>
      </c>
      <c r="C64" s="51" t="s">
        <v>64</v>
      </c>
      <c r="D64" s="52" t="s">
        <v>232</v>
      </c>
      <c r="E64" s="53" t="s">
        <v>233</v>
      </c>
      <c r="F64" s="54" t="s">
        <v>29</v>
      </c>
      <c r="G64" s="55">
        <v>4.5</v>
      </c>
      <c r="H64" s="55"/>
      <c r="I64" s="55">
        <v>8.5</v>
      </c>
      <c r="J64" s="55"/>
      <c r="K64" s="55"/>
      <c r="L64" s="55">
        <v>8</v>
      </c>
      <c r="M64" s="55"/>
      <c r="N64" s="55"/>
      <c r="O64" s="56">
        <v>7</v>
      </c>
      <c r="P64" s="56">
        <v>6</v>
      </c>
      <c r="Q64" s="58">
        <f t="shared" si="0"/>
        <v>6.6</v>
      </c>
      <c r="R64" s="58">
        <f t="shared" si="1"/>
        <v>7.2</v>
      </c>
      <c r="S64" s="59" t="str">
        <f t="shared" si="2"/>
        <v>Bảy Phẩy Hai</v>
      </c>
      <c r="T64" s="60">
        <v>0</v>
      </c>
      <c r="U64" s="61"/>
      <c r="V64" s="47">
        <v>5.7</v>
      </c>
      <c r="W64" s="47" t="s">
        <v>234</v>
      </c>
      <c r="X64" s="61"/>
    </row>
    <row r="65" spans="1:24" s="62" customFormat="1" ht="15" customHeight="1">
      <c r="A65" s="49">
        <f t="shared" si="3"/>
        <v>57</v>
      </c>
      <c r="B65" s="50">
        <v>1930211243</v>
      </c>
      <c r="C65" s="51" t="s">
        <v>235</v>
      </c>
      <c r="D65" s="52" t="s">
        <v>236</v>
      </c>
      <c r="E65" s="53" t="s">
        <v>237</v>
      </c>
      <c r="F65" s="54" t="s">
        <v>29</v>
      </c>
      <c r="G65" s="55">
        <v>8.5</v>
      </c>
      <c r="H65" s="55"/>
      <c r="I65" s="55">
        <v>9</v>
      </c>
      <c r="J65" s="55"/>
      <c r="K65" s="55"/>
      <c r="L65" s="55">
        <v>7.5</v>
      </c>
      <c r="M65" s="55"/>
      <c r="N65" s="55"/>
      <c r="O65" s="56">
        <v>6.2</v>
      </c>
      <c r="P65" s="56">
        <v>10</v>
      </c>
      <c r="Q65" s="58">
        <f t="shared" si="0"/>
        <v>7.7</v>
      </c>
      <c r="R65" s="58">
        <f t="shared" si="1"/>
        <v>8</v>
      </c>
      <c r="S65" s="59" t="str">
        <f t="shared" si="2"/>
        <v>Tám</v>
      </c>
      <c r="T65" s="60">
        <v>0</v>
      </c>
      <c r="U65" s="61"/>
      <c r="V65" s="47">
        <v>5.8</v>
      </c>
      <c r="W65" s="47" t="s">
        <v>238</v>
      </c>
      <c r="X65" s="61"/>
    </row>
    <row r="66" spans="1:24" s="62" customFormat="1" ht="15" customHeight="1">
      <c r="A66" s="49">
        <f t="shared" si="3"/>
        <v>58</v>
      </c>
      <c r="B66" s="50">
        <v>1930211244</v>
      </c>
      <c r="C66" s="51" t="s">
        <v>239</v>
      </c>
      <c r="D66" s="52" t="s">
        <v>240</v>
      </c>
      <c r="E66" s="53">
        <v>33118</v>
      </c>
      <c r="F66" s="54" t="s">
        <v>29</v>
      </c>
      <c r="G66" s="55">
        <v>8.5</v>
      </c>
      <c r="H66" s="55"/>
      <c r="I66" s="55">
        <v>8.5</v>
      </c>
      <c r="J66" s="55"/>
      <c r="K66" s="55"/>
      <c r="L66" s="55">
        <v>9</v>
      </c>
      <c r="M66" s="55"/>
      <c r="N66" s="55"/>
      <c r="O66" s="56">
        <v>7.2</v>
      </c>
      <c r="P66" s="56">
        <v>10</v>
      </c>
      <c r="Q66" s="58">
        <f t="shared" si="0"/>
        <v>8.3</v>
      </c>
      <c r="R66" s="58">
        <f t="shared" si="1"/>
        <v>8.5</v>
      </c>
      <c r="S66" s="59" t="str">
        <f t="shared" si="2"/>
        <v>Tám Phẩy Năm</v>
      </c>
      <c r="T66" s="60">
        <v>0</v>
      </c>
      <c r="U66" s="61"/>
      <c r="V66" s="47">
        <v>5.9</v>
      </c>
      <c r="W66" s="47" t="s">
        <v>241</v>
      </c>
      <c r="X66" s="61"/>
    </row>
    <row r="67" spans="1:24" s="62" customFormat="1" ht="15" customHeight="1">
      <c r="A67" s="49">
        <f t="shared" si="3"/>
        <v>59</v>
      </c>
      <c r="B67" s="50">
        <v>1930211245</v>
      </c>
      <c r="C67" s="51" t="s">
        <v>242</v>
      </c>
      <c r="D67" s="52" t="s">
        <v>243</v>
      </c>
      <c r="E67" s="53" t="s">
        <v>244</v>
      </c>
      <c r="F67" s="54" t="s">
        <v>29</v>
      </c>
      <c r="G67" s="55">
        <v>6.5</v>
      </c>
      <c r="H67" s="55"/>
      <c r="I67" s="55">
        <v>7.5</v>
      </c>
      <c r="J67" s="55"/>
      <c r="K67" s="55"/>
      <c r="L67" s="55">
        <v>7</v>
      </c>
      <c r="M67" s="55"/>
      <c r="N67" s="55"/>
      <c r="O67" s="56">
        <v>6.3</v>
      </c>
      <c r="P67" s="56">
        <v>7</v>
      </c>
      <c r="Q67" s="58">
        <f t="shared" si="0"/>
        <v>6.6</v>
      </c>
      <c r="R67" s="58">
        <f t="shared" si="1"/>
        <v>6.9</v>
      </c>
      <c r="S67" s="59" t="str">
        <f t="shared" si="2"/>
        <v>Sáu Phẩy Chín</v>
      </c>
      <c r="T67" s="60">
        <v>0</v>
      </c>
      <c r="U67" s="61"/>
      <c r="V67" s="47">
        <v>6.1</v>
      </c>
      <c r="W67" s="47" t="s">
        <v>245</v>
      </c>
      <c r="X67" s="61"/>
    </row>
    <row r="68" spans="1:24" s="62" customFormat="1" ht="15" customHeight="1">
      <c r="A68" s="49">
        <f t="shared" si="3"/>
        <v>60</v>
      </c>
      <c r="B68" s="50">
        <v>1930211246</v>
      </c>
      <c r="C68" s="51" t="s">
        <v>246</v>
      </c>
      <c r="D68" s="52" t="s">
        <v>247</v>
      </c>
      <c r="E68" s="53" t="s">
        <v>248</v>
      </c>
      <c r="F68" s="54" t="s">
        <v>29</v>
      </c>
      <c r="G68" s="55">
        <v>10</v>
      </c>
      <c r="H68" s="55"/>
      <c r="I68" s="55">
        <v>8</v>
      </c>
      <c r="J68" s="55"/>
      <c r="K68" s="55"/>
      <c r="L68" s="55">
        <v>7.5</v>
      </c>
      <c r="M68" s="55"/>
      <c r="N68" s="55"/>
      <c r="O68" s="56">
        <v>7</v>
      </c>
      <c r="P68" s="56">
        <v>8</v>
      </c>
      <c r="Q68" s="58">
        <f t="shared" si="0"/>
        <v>7.4</v>
      </c>
      <c r="R68" s="58">
        <f t="shared" si="1"/>
        <v>7.7</v>
      </c>
      <c r="S68" s="59" t="str">
        <f t="shared" si="2"/>
        <v>Bảy Phẩy Bảy</v>
      </c>
      <c r="T68" s="60">
        <v>0</v>
      </c>
      <c r="U68" s="61"/>
      <c r="V68" s="47">
        <v>6.2</v>
      </c>
      <c r="W68" s="47" t="s">
        <v>249</v>
      </c>
      <c r="X68" s="61"/>
    </row>
    <row r="69" spans="1:24" s="62" customFormat="1" ht="15" customHeight="1">
      <c r="A69" s="49">
        <f t="shared" si="3"/>
        <v>61</v>
      </c>
      <c r="B69" s="50">
        <v>1931211247</v>
      </c>
      <c r="C69" s="51" t="s">
        <v>250</v>
      </c>
      <c r="D69" s="52" t="s">
        <v>251</v>
      </c>
      <c r="E69" s="53" t="s">
        <v>252</v>
      </c>
      <c r="F69" s="54" t="s">
        <v>29</v>
      </c>
      <c r="G69" s="55">
        <v>7</v>
      </c>
      <c r="H69" s="55"/>
      <c r="I69" s="55">
        <v>7</v>
      </c>
      <c r="J69" s="55"/>
      <c r="K69" s="55"/>
      <c r="L69" s="55">
        <v>6.5</v>
      </c>
      <c r="M69" s="55"/>
      <c r="N69" s="55"/>
      <c r="O69" s="56">
        <v>7</v>
      </c>
      <c r="P69" s="56">
        <v>8</v>
      </c>
      <c r="Q69" s="58">
        <f t="shared" si="0"/>
        <v>7.4</v>
      </c>
      <c r="R69" s="58">
        <f t="shared" si="1"/>
        <v>7.1</v>
      </c>
      <c r="S69" s="59" t="str">
        <f t="shared" si="2"/>
        <v>Bảy Phẩy Một</v>
      </c>
      <c r="T69" s="60">
        <v>0</v>
      </c>
      <c r="U69" s="61"/>
      <c r="V69" s="47">
        <v>6.3</v>
      </c>
      <c r="W69" s="47" t="s">
        <v>253</v>
      </c>
      <c r="X69" s="61"/>
    </row>
    <row r="70" spans="1:24" s="62" customFormat="1" ht="15" customHeight="1">
      <c r="A70" s="49">
        <f t="shared" si="3"/>
        <v>62</v>
      </c>
      <c r="B70" s="50">
        <v>1931211249</v>
      </c>
      <c r="C70" s="51" t="s">
        <v>254</v>
      </c>
      <c r="D70" s="52" t="s">
        <v>255</v>
      </c>
      <c r="E70" s="53" t="s">
        <v>256</v>
      </c>
      <c r="F70" s="54" t="s">
        <v>29</v>
      </c>
      <c r="G70" s="55">
        <v>9</v>
      </c>
      <c r="H70" s="55"/>
      <c r="I70" s="55">
        <v>7.8</v>
      </c>
      <c r="J70" s="55"/>
      <c r="K70" s="55"/>
      <c r="L70" s="55">
        <v>9.5</v>
      </c>
      <c r="M70" s="55"/>
      <c r="N70" s="55"/>
      <c r="O70" s="56">
        <v>6.7</v>
      </c>
      <c r="P70" s="56">
        <v>6</v>
      </c>
      <c r="Q70" s="58">
        <f t="shared" si="0"/>
        <v>6.4</v>
      </c>
      <c r="R70" s="58">
        <f t="shared" si="1"/>
        <v>7.4</v>
      </c>
      <c r="S70" s="59" t="str">
        <f t="shared" si="2"/>
        <v>Bảy Phẩy Bốn</v>
      </c>
      <c r="T70" s="60">
        <v>0</v>
      </c>
      <c r="U70" s="61"/>
      <c r="V70" s="47">
        <v>6.4</v>
      </c>
      <c r="W70" s="47" t="s">
        <v>257</v>
      </c>
      <c r="X70" s="61"/>
    </row>
    <row r="71" spans="1:24" s="62" customFormat="1" ht="15" customHeight="1">
      <c r="A71" s="49">
        <f t="shared" si="3"/>
        <v>63</v>
      </c>
      <c r="B71" s="50">
        <v>1930211250</v>
      </c>
      <c r="C71" s="51" t="s">
        <v>258</v>
      </c>
      <c r="D71" s="52" t="s">
        <v>259</v>
      </c>
      <c r="E71" s="53" t="s">
        <v>260</v>
      </c>
      <c r="F71" s="54" t="s">
        <v>29</v>
      </c>
      <c r="G71" s="55">
        <v>4.5</v>
      </c>
      <c r="H71" s="55"/>
      <c r="I71" s="55">
        <v>9</v>
      </c>
      <c r="J71" s="55"/>
      <c r="K71" s="55"/>
      <c r="L71" s="55">
        <v>8.5</v>
      </c>
      <c r="M71" s="55"/>
      <c r="N71" s="55"/>
      <c r="O71" s="56">
        <v>6.5</v>
      </c>
      <c r="P71" s="56">
        <v>7</v>
      </c>
      <c r="Q71" s="58">
        <f t="shared" si="0"/>
        <v>6.7</v>
      </c>
      <c r="R71" s="58">
        <f t="shared" si="1"/>
        <v>7.4</v>
      </c>
      <c r="S71" s="59" t="str">
        <f t="shared" si="2"/>
        <v>Bảy Phẩy Bốn</v>
      </c>
      <c r="T71" s="60">
        <v>0</v>
      </c>
      <c r="U71" s="61"/>
      <c r="V71" s="47">
        <v>6.5</v>
      </c>
      <c r="W71" s="47" t="s">
        <v>261</v>
      </c>
      <c r="X71" s="61"/>
    </row>
    <row r="72" spans="1:24" s="62" customFormat="1" ht="15" customHeight="1">
      <c r="A72" s="49">
        <f t="shared" si="3"/>
        <v>64</v>
      </c>
      <c r="B72" s="50">
        <v>1930211251</v>
      </c>
      <c r="C72" s="51" t="s">
        <v>262</v>
      </c>
      <c r="D72" s="52" t="s">
        <v>259</v>
      </c>
      <c r="E72" s="53" t="s">
        <v>263</v>
      </c>
      <c r="F72" s="54" t="s">
        <v>29</v>
      </c>
      <c r="G72" s="55">
        <v>3.5</v>
      </c>
      <c r="H72" s="55"/>
      <c r="I72" s="55">
        <v>7</v>
      </c>
      <c r="J72" s="55"/>
      <c r="K72" s="55"/>
      <c r="L72" s="55">
        <v>8</v>
      </c>
      <c r="M72" s="55"/>
      <c r="N72" s="55"/>
      <c r="O72" s="56">
        <v>6.7</v>
      </c>
      <c r="P72" s="56">
        <v>7</v>
      </c>
      <c r="Q72" s="58">
        <f t="shared" si="0"/>
        <v>6.8</v>
      </c>
      <c r="R72" s="58">
        <f t="shared" si="1"/>
        <v>6.9</v>
      </c>
      <c r="S72" s="59" t="str">
        <f t="shared" si="2"/>
        <v>Sáu Phẩy Chín</v>
      </c>
      <c r="T72" s="60">
        <v>0</v>
      </c>
      <c r="U72" s="61"/>
      <c r="V72" s="47">
        <v>6.6</v>
      </c>
      <c r="W72" s="47" t="s">
        <v>264</v>
      </c>
      <c r="X72" s="61"/>
    </row>
    <row r="73" spans="1:24" s="62" customFormat="1" ht="15" customHeight="1">
      <c r="A73" s="49">
        <f t="shared" si="3"/>
        <v>65</v>
      </c>
      <c r="B73" s="50">
        <v>1930211252</v>
      </c>
      <c r="C73" s="51" t="s">
        <v>265</v>
      </c>
      <c r="D73" s="52" t="s">
        <v>266</v>
      </c>
      <c r="E73" s="53" t="s">
        <v>267</v>
      </c>
      <c r="F73" s="54" t="s">
        <v>29</v>
      </c>
      <c r="G73" s="55">
        <v>6</v>
      </c>
      <c r="H73" s="55"/>
      <c r="I73" s="55">
        <v>8</v>
      </c>
      <c r="J73" s="55"/>
      <c r="K73" s="55"/>
      <c r="L73" s="55">
        <v>8.5</v>
      </c>
      <c r="M73" s="55"/>
      <c r="N73" s="55"/>
      <c r="O73" s="56">
        <v>7</v>
      </c>
      <c r="P73" s="56">
        <v>8</v>
      </c>
      <c r="Q73" s="58">
        <f aca="true" t="shared" si="4" ref="Q73:Q79">ROUND(SUM(IF(ISNUMBER(O73),O73,0)*0.6,IF(ISNUMBER(P73),P73,0)*0.4),1)</f>
        <v>7.4</v>
      </c>
      <c r="R73" s="58">
        <f aca="true" t="shared" si="5" ref="R73:R79">IF(OR(Q73&lt;4,$R$8&lt;&gt;100%),0,ROUND(SUMPRODUCT(G73:Q73,$G$8:$Q$8)/$R$8,1))</f>
        <v>7.7</v>
      </c>
      <c r="S73" s="59" t="str">
        <f aca="true" t="shared" si="6" ref="S73:S79">VLOOKUP(R73,$V:$W,2,0)</f>
        <v>Bảy Phẩy Bảy</v>
      </c>
      <c r="T73" s="60">
        <v>0</v>
      </c>
      <c r="U73" s="61"/>
      <c r="V73" s="47">
        <v>6.7</v>
      </c>
      <c r="W73" s="47" t="s">
        <v>268</v>
      </c>
      <c r="X73" s="61"/>
    </row>
    <row r="74" spans="1:24" s="62" customFormat="1" ht="15" customHeight="1">
      <c r="A74" s="49">
        <f t="shared" si="3"/>
        <v>66</v>
      </c>
      <c r="B74" s="50">
        <v>1930211253</v>
      </c>
      <c r="C74" s="51" t="s">
        <v>269</v>
      </c>
      <c r="D74" s="52" t="s">
        <v>270</v>
      </c>
      <c r="E74" s="53" t="s">
        <v>271</v>
      </c>
      <c r="F74" s="54" t="s">
        <v>29</v>
      </c>
      <c r="G74" s="55">
        <v>8.5</v>
      </c>
      <c r="H74" s="55"/>
      <c r="I74" s="55">
        <v>7</v>
      </c>
      <c r="J74" s="55"/>
      <c r="K74" s="55"/>
      <c r="L74" s="55">
        <v>8</v>
      </c>
      <c r="M74" s="55"/>
      <c r="N74" s="55"/>
      <c r="O74" s="56">
        <v>7</v>
      </c>
      <c r="P74" s="56">
        <v>7</v>
      </c>
      <c r="Q74" s="58">
        <f t="shared" si="4"/>
        <v>7</v>
      </c>
      <c r="R74" s="58">
        <f t="shared" si="5"/>
        <v>7.3</v>
      </c>
      <c r="S74" s="59" t="str">
        <f t="shared" si="6"/>
        <v>Bảy Phẩy Ba</v>
      </c>
      <c r="T74" s="60">
        <v>0</v>
      </c>
      <c r="U74" s="61"/>
      <c r="V74" s="47">
        <v>6.8</v>
      </c>
      <c r="W74" s="47" t="s">
        <v>272</v>
      </c>
      <c r="X74" s="61"/>
    </row>
    <row r="75" spans="1:24" s="62" customFormat="1" ht="15" customHeight="1">
      <c r="A75" s="49">
        <f>A74+1</f>
        <v>67</v>
      </c>
      <c r="B75" s="50">
        <v>1931211254</v>
      </c>
      <c r="C75" s="51" t="s">
        <v>273</v>
      </c>
      <c r="D75" s="52" t="s">
        <v>274</v>
      </c>
      <c r="E75" s="53" t="s">
        <v>275</v>
      </c>
      <c r="F75" s="54" t="s">
        <v>29</v>
      </c>
      <c r="G75" s="55">
        <v>8</v>
      </c>
      <c r="H75" s="55"/>
      <c r="I75" s="55">
        <v>7</v>
      </c>
      <c r="J75" s="55"/>
      <c r="K75" s="55"/>
      <c r="L75" s="55">
        <v>8</v>
      </c>
      <c r="M75" s="55"/>
      <c r="N75" s="55"/>
      <c r="O75" s="56">
        <v>7</v>
      </c>
      <c r="P75" s="56">
        <v>7</v>
      </c>
      <c r="Q75" s="58">
        <f t="shared" si="4"/>
        <v>7</v>
      </c>
      <c r="R75" s="58">
        <f t="shared" si="5"/>
        <v>7.3</v>
      </c>
      <c r="S75" s="59" t="str">
        <f t="shared" si="6"/>
        <v>Bảy Phẩy Ba</v>
      </c>
      <c r="T75" s="60">
        <v>0</v>
      </c>
      <c r="U75" s="61"/>
      <c r="V75" s="47">
        <v>6.9</v>
      </c>
      <c r="W75" s="47" t="s">
        <v>276</v>
      </c>
      <c r="X75" s="61"/>
    </row>
    <row r="76" spans="1:24" s="62" customFormat="1" ht="15" customHeight="1">
      <c r="A76" s="49">
        <f>A75+1</f>
        <v>68</v>
      </c>
      <c r="B76" s="50">
        <v>1931211255</v>
      </c>
      <c r="C76" s="51" t="s">
        <v>277</v>
      </c>
      <c r="D76" s="52" t="s">
        <v>278</v>
      </c>
      <c r="E76" s="53" t="s">
        <v>279</v>
      </c>
      <c r="F76" s="54" t="s">
        <v>29</v>
      </c>
      <c r="G76" s="55">
        <v>8</v>
      </c>
      <c r="H76" s="55"/>
      <c r="I76" s="55">
        <v>7</v>
      </c>
      <c r="J76" s="55"/>
      <c r="K76" s="55"/>
      <c r="L76" s="55">
        <v>8</v>
      </c>
      <c r="M76" s="55"/>
      <c r="N76" s="55"/>
      <c r="O76" s="56">
        <v>6.7</v>
      </c>
      <c r="P76" s="56">
        <v>8</v>
      </c>
      <c r="Q76" s="58">
        <f t="shared" si="4"/>
        <v>7.2</v>
      </c>
      <c r="R76" s="58">
        <f t="shared" si="5"/>
        <v>7.4</v>
      </c>
      <c r="S76" s="59" t="str">
        <f t="shared" si="6"/>
        <v>Bảy Phẩy Bốn</v>
      </c>
      <c r="T76" s="60">
        <v>0</v>
      </c>
      <c r="U76" s="61"/>
      <c r="V76" s="47">
        <v>7.1</v>
      </c>
      <c r="W76" s="47" t="s">
        <v>280</v>
      </c>
      <c r="X76" s="61"/>
    </row>
    <row r="77" spans="1:24" s="62" customFormat="1" ht="15" customHeight="1">
      <c r="A77" s="49">
        <f>A76+1</f>
        <v>69</v>
      </c>
      <c r="B77" s="50">
        <v>1931211256</v>
      </c>
      <c r="C77" s="51" t="s">
        <v>281</v>
      </c>
      <c r="D77" s="52" t="s">
        <v>278</v>
      </c>
      <c r="E77" s="53" t="s">
        <v>282</v>
      </c>
      <c r="F77" s="54" t="s">
        <v>29</v>
      </c>
      <c r="G77" s="55">
        <v>6.5</v>
      </c>
      <c r="H77" s="55"/>
      <c r="I77" s="55">
        <v>7</v>
      </c>
      <c r="J77" s="55"/>
      <c r="K77" s="55"/>
      <c r="L77" s="55">
        <v>7</v>
      </c>
      <c r="M77" s="55"/>
      <c r="N77" s="55"/>
      <c r="O77" s="56">
        <v>4.7</v>
      </c>
      <c r="P77" s="56">
        <v>8</v>
      </c>
      <c r="Q77" s="58">
        <f t="shared" si="4"/>
        <v>6</v>
      </c>
      <c r="R77" s="58">
        <f t="shared" si="5"/>
        <v>6.4</v>
      </c>
      <c r="S77" s="59" t="str">
        <f t="shared" si="6"/>
        <v>Sáu Phẩy Bốn</v>
      </c>
      <c r="T77" s="60">
        <v>0</v>
      </c>
      <c r="U77" s="61"/>
      <c r="V77" s="47">
        <v>7.2</v>
      </c>
      <c r="W77" s="47" t="s">
        <v>283</v>
      </c>
      <c r="X77" s="61"/>
    </row>
    <row r="78" spans="1:24" s="62" customFormat="1" ht="15" customHeight="1">
      <c r="A78" s="49">
        <f>A77+1</f>
        <v>70</v>
      </c>
      <c r="B78" s="50">
        <v>1931211257</v>
      </c>
      <c r="C78" s="51" t="s">
        <v>284</v>
      </c>
      <c r="D78" s="52" t="s">
        <v>285</v>
      </c>
      <c r="E78" s="53" t="s">
        <v>158</v>
      </c>
      <c r="F78" s="54" t="s">
        <v>29</v>
      </c>
      <c r="G78" s="55">
        <v>8</v>
      </c>
      <c r="H78" s="55"/>
      <c r="I78" s="55">
        <v>5</v>
      </c>
      <c r="J78" s="55"/>
      <c r="K78" s="55"/>
      <c r="L78" s="55">
        <v>7</v>
      </c>
      <c r="M78" s="55"/>
      <c r="N78" s="55"/>
      <c r="O78" s="56">
        <v>5.3</v>
      </c>
      <c r="P78" s="56">
        <v>6.5</v>
      </c>
      <c r="Q78" s="58">
        <f t="shared" si="4"/>
        <v>5.8</v>
      </c>
      <c r="R78" s="58">
        <f t="shared" si="5"/>
        <v>6</v>
      </c>
      <c r="S78" s="59" t="str">
        <f t="shared" si="6"/>
        <v>Sáu</v>
      </c>
      <c r="T78" s="60">
        <v>0</v>
      </c>
      <c r="U78" s="61"/>
      <c r="V78" s="47">
        <v>7.3</v>
      </c>
      <c r="W78" s="47" t="s">
        <v>286</v>
      </c>
      <c r="X78" s="61"/>
    </row>
    <row r="79" spans="1:24" s="62" customFormat="1" ht="15" customHeight="1">
      <c r="A79" s="49">
        <f>A78+1</f>
        <v>71</v>
      </c>
      <c r="B79" s="50">
        <v>1930211258</v>
      </c>
      <c r="C79" s="51" t="s">
        <v>287</v>
      </c>
      <c r="D79" s="52" t="s">
        <v>288</v>
      </c>
      <c r="E79" s="53" t="s">
        <v>289</v>
      </c>
      <c r="F79" s="54" t="s">
        <v>29</v>
      </c>
      <c r="G79" s="55">
        <v>9.5</v>
      </c>
      <c r="H79" s="55"/>
      <c r="I79" s="55">
        <v>7.5</v>
      </c>
      <c r="J79" s="55"/>
      <c r="K79" s="55"/>
      <c r="L79" s="55">
        <v>7</v>
      </c>
      <c r="M79" s="55"/>
      <c r="N79" s="55"/>
      <c r="O79" s="56">
        <v>8</v>
      </c>
      <c r="P79" s="56">
        <v>7</v>
      </c>
      <c r="Q79" s="58">
        <f t="shared" si="4"/>
        <v>7.6</v>
      </c>
      <c r="R79" s="58">
        <f t="shared" si="5"/>
        <v>7.6</v>
      </c>
      <c r="S79" s="59" t="str">
        <f t="shared" si="6"/>
        <v>BảyPhẩy Sáu</v>
      </c>
      <c r="T79" s="60">
        <v>0</v>
      </c>
      <c r="U79" s="61"/>
      <c r="V79" s="47">
        <v>7.4</v>
      </c>
      <c r="W79" s="47" t="s">
        <v>290</v>
      </c>
      <c r="X79" s="61"/>
    </row>
    <row r="80" spans="1:24" s="62" customFormat="1" ht="15" customHeight="1">
      <c r="A80" s="63"/>
      <c r="B80" s="64"/>
      <c r="C80" s="65"/>
      <c r="D80" s="66"/>
      <c r="E80" s="66"/>
      <c r="F80" s="67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9"/>
      <c r="R80" s="69"/>
      <c r="S80" s="70"/>
      <c r="T80" s="71"/>
      <c r="U80" s="61"/>
      <c r="V80" s="47">
        <v>7.5</v>
      </c>
      <c r="W80" s="47" t="s">
        <v>291</v>
      </c>
      <c r="X80" s="61"/>
    </row>
    <row r="81" spans="2:24" s="62" customFormat="1" ht="7.5" customHeight="1">
      <c r="B81" s="49" t="s">
        <v>2</v>
      </c>
      <c r="C81" s="72" t="s">
        <v>292</v>
      </c>
      <c r="D81" s="73"/>
      <c r="E81" s="74" t="s">
        <v>293</v>
      </c>
      <c r="F81" s="75" t="s">
        <v>294</v>
      </c>
      <c r="G81" s="76" t="s">
        <v>11</v>
      </c>
      <c r="H81" s="76"/>
      <c r="I81" s="76"/>
      <c r="J81" s="76"/>
      <c r="K81" s="76"/>
      <c r="L81" s="76"/>
      <c r="M81" s="77"/>
      <c r="N81" s="78"/>
      <c r="O81" s="79"/>
      <c r="P81" s="79"/>
      <c r="Q81" s="80"/>
      <c r="R81" s="80"/>
      <c r="S81" s="70"/>
      <c r="T81" s="81"/>
      <c r="U81" s="61"/>
      <c r="V81" s="47">
        <v>7.6</v>
      </c>
      <c r="W81" s="47" t="s">
        <v>295</v>
      </c>
      <c r="X81" s="61"/>
    </row>
    <row r="82" spans="2:24" s="62" customFormat="1" ht="20.25" customHeight="1">
      <c r="B82" s="82">
        <v>1</v>
      </c>
      <c r="C82" s="83" t="s">
        <v>296</v>
      </c>
      <c r="D82" s="84"/>
      <c r="E82" s="82">
        <f>COUNTIF($R$9:$R$79,"&gt;=4")</f>
        <v>68</v>
      </c>
      <c r="F82" s="85">
        <f>E82/$E$84</f>
        <v>0.9577464788732394</v>
      </c>
      <c r="G82" s="76"/>
      <c r="H82" s="76"/>
      <c r="I82" s="76"/>
      <c r="J82" s="76"/>
      <c r="K82" s="76"/>
      <c r="L82" s="76"/>
      <c r="M82" s="77"/>
      <c r="N82" s="78"/>
      <c r="O82" s="79"/>
      <c r="P82" s="79"/>
      <c r="Q82" s="80"/>
      <c r="R82" s="80"/>
      <c r="S82" s="70"/>
      <c r="T82" s="81"/>
      <c r="U82" s="61"/>
      <c r="V82" s="47">
        <v>7.7</v>
      </c>
      <c r="W82" s="47" t="s">
        <v>297</v>
      </c>
      <c r="X82" s="61"/>
    </row>
    <row r="83" spans="2:24" s="62" customFormat="1" ht="17.25" customHeight="1">
      <c r="B83" s="82">
        <v>2</v>
      </c>
      <c r="C83" s="83" t="s">
        <v>298</v>
      </c>
      <c r="D83" s="84"/>
      <c r="E83" s="82">
        <f>COUNTIF($R$9:$R$79,"&lt;4")</f>
        <v>3</v>
      </c>
      <c r="F83" s="85">
        <f>E83/$E$84</f>
        <v>0.04225352112676056</v>
      </c>
      <c r="G83" s="76"/>
      <c r="H83" s="76"/>
      <c r="I83" s="76"/>
      <c r="J83" s="76"/>
      <c r="K83" s="76"/>
      <c r="L83" s="76"/>
      <c r="M83" s="77"/>
      <c r="N83" s="78"/>
      <c r="O83" s="79"/>
      <c r="P83" s="79"/>
      <c r="Q83" s="80"/>
      <c r="R83" s="80"/>
      <c r="S83" s="70"/>
      <c r="T83" s="81"/>
      <c r="U83" s="61"/>
      <c r="V83" s="47">
        <v>7.8</v>
      </c>
      <c r="W83" s="47" t="s">
        <v>299</v>
      </c>
      <c r="X83" s="61"/>
    </row>
    <row r="84" spans="2:24" s="62" customFormat="1" ht="17.25" customHeight="1">
      <c r="B84" s="86" t="s">
        <v>300</v>
      </c>
      <c r="C84" s="87"/>
      <c r="D84" s="88"/>
      <c r="E84" s="89">
        <f>SUM(E82:E83)</f>
        <v>71</v>
      </c>
      <c r="F84" s="90">
        <f>SUM(F82:G83)</f>
        <v>1</v>
      </c>
      <c r="G84" s="76"/>
      <c r="H84" s="76"/>
      <c r="I84" s="76"/>
      <c r="J84" s="76"/>
      <c r="K84" s="76"/>
      <c r="L84" s="76"/>
      <c r="M84" s="77"/>
      <c r="N84" s="78"/>
      <c r="O84" s="79"/>
      <c r="P84" s="79"/>
      <c r="Q84" s="80"/>
      <c r="R84" s="80"/>
      <c r="S84" s="70"/>
      <c r="T84" s="81"/>
      <c r="U84" s="61"/>
      <c r="V84" s="47">
        <v>7.9</v>
      </c>
      <c r="W84" s="47" t="s">
        <v>301</v>
      </c>
      <c r="X84" s="61"/>
    </row>
    <row r="85" spans="1:24" s="62" customFormat="1" ht="17.25" customHeight="1">
      <c r="A85" s="79"/>
      <c r="B85" s="79"/>
      <c r="C85" s="91"/>
      <c r="D85" s="92"/>
      <c r="E85" s="92"/>
      <c r="F85" s="93"/>
      <c r="G85" s="94"/>
      <c r="H85" s="94"/>
      <c r="I85" s="94"/>
      <c r="J85" s="94"/>
      <c r="K85" s="95"/>
      <c r="L85" s="95"/>
      <c r="M85" s="95"/>
      <c r="N85" s="95"/>
      <c r="O85" s="95"/>
      <c r="P85" s="91"/>
      <c r="Q85" s="91"/>
      <c r="R85" s="91"/>
      <c r="S85" s="96" t="str">
        <f ca="1">"Đà Nẵng, "&amp;TEXT(TODAY(),"dd/mm/yyyy")</f>
        <v>Đà Nẵng, 10/03/2015</v>
      </c>
      <c r="T85" s="97"/>
      <c r="U85" s="61"/>
      <c r="V85" s="47">
        <v>8.1</v>
      </c>
      <c r="W85" s="47" t="s">
        <v>302</v>
      </c>
      <c r="X85" s="61"/>
    </row>
    <row r="86" spans="2:24" s="62" customFormat="1" ht="15.75" customHeight="1">
      <c r="B86" s="98" t="s">
        <v>303</v>
      </c>
      <c r="C86" s="99"/>
      <c r="E86" s="79" t="s">
        <v>304</v>
      </c>
      <c r="G86" s="94"/>
      <c r="H86" s="94"/>
      <c r="I86" s="94"/>
      <c r="J86" s="94"/>
      <c r="K86" s="77"/>
      <c r="L86" s="100" t="s">
        <v>305</v>
      </c>
      <c r="M86" s="100"/>
      <c r="N86" s="101"/>
      <c r="O86" s="101"/>
      <c r="P86" s="79"/>
      <c r="Q86" s="91"/>
      <c r="R86" s="91"/>
      <c r="S86" s="91" t="s">
        <v>306</v>
      </c>
      <c r="T86" s="97"/>
      <c r="U86" s="61"/>
      <c r="V86" s="47">
        <v>8.2</v>
      </c>
      <c r="W86" s="47" t="s">
        <v>307</v>
      </c>
      <c r="X86" s="61"/>
    </row>
    <row r="87" spans="1:24" s="62" customFormat="1" ht="12.75" customHeight="1">
      <c r="A87" s="79"/>
      <c r="B87" s="79"/>
      <c r="C87" s="91"/>
      <c r="D87" s="92"/>
      <c r="E87" s="92"/>
      <c r="F87" s="99"/>
      <c r="G87" s="94"/>
      <c r="H87" s="94"/>
      <c r="I87" s="94"/>
      <c r="J87" s="94"/>
      <c r="K87" s="99"/>
      <c r="L87" s="102" t="s">
        <v>308</v>
      </c>
      <c r="M87" s="95"/>
      <c r="O87" s="101"/>
      <c r="P87" s="79"/>
      <c r="Q87" s="93"/>
      <c r="R87" s="103"/>
      <c r="S87" s="103"/>
      <c r="T87" s="97"/>
      <c r="U87" s="61"/>
      <c r="V87" s="47">
        <v>8.3</v>
      </c>
      <c r="W87" s="47" t="s">
        <v>309</v>
      </c>
      <c r="X87" s="61"/>
    </row>
    <row r="88" spans="1:24" s="62" customFormat="1" ht="18.75" customHeight="1">
      <c r="A88" s="79"/>
      <c r="B88" s="79"/>
      <c r="C88" s="91"/>
      <c r="D88" s="92"/>
      <c r="E88" s="92"/>
      <c r="F88" s="70"/>
      <c r="G88" s="94"/>
      <c r="H88" s="94"/>
      <c r="I88" s="94"/>
      <c r="J88" s="94"/>
      <c r="K88" s="95"/>
      <c r="L88" s="95"/>
      <c r="M88" s="95"/>
      <c r="N88" s="95"/>
      <c r="O88" s="95"/>
      <c r="P88" s="91"/>
      <c r="Q88" s="79"/>
      <c r="R88" s="91"/>
      <c r="S88" s="99"/>
      <c r="T88" s="97"/>
      <c r="U88" s="61"/>
      <c r="V88" s="47">
        <v>8.4</v>
      </c>
      <c r="W88" s="47" t="s">
        <v>310</v>
      </c>
      <c r="X88" s="61"/>
    </row>
    <row r="89" spans="1:24" s="62" customFormat="1" ht="15.75" customHeight="1">
      <c r="A89" s="79"/>
      <c r="B89" s="79"/>
      <c r="C89" s="91"/>
      <c r="D89" s="92"/>
      <c r="E89" s="92"/>
      <c r="F89" s="70"/>
      <c r="G89" s="94"/>
      <c r="H89" s="94"/>
      <c r="I89" s="94"/>
      <c r="J89" s="94"/>
      <c r="K89" s="79"/>
      <c r="L89" s="95"/>
      <c r="M89" s="95"/>
      <c r="N89" s="95"/>
      <c r="O89" s="95"/>
      <c r="P89" s="91"/>
      <c r="Q89" s="91"/>
      <c r="R89" s="91"/>
      <c r="S89" s="91"/>
      <c r="T89" s="97"/>
      <c r="U89" s="61"/>
      <c r="V89" s="47">
        <v>8.5</v>
      </c>
      <c r="W89" s="47" t="s">
        <v>311</v>
      </c>
      <c r="X89" s="61"/>
    </row>
    <row r="90" spans="1:24" s="62" customFormat="1" ht="18.75" customHeight="1">
      <c r="A90" s="79"/>
      <c r="B90" s="79"/>
      <c r="C90" s="91"/>
      <c r="D90" s="92"/>
      <c r="E90" s="92"/>
      <c r="F90" s="70"/>
      <c r="G90" s="94"/>
      <c r="H90" s="94"/>
      <c r="I90" s="94"/>
      <c r="J90" s="94"/>
      <c r="K90" s="95"/>
      <c r="L90" s="95"/>
      <c r="M90" s="95"/>
      <c r="N90" s="95"/>
      <c r="O90" s="95"/>
      <c r="P90" s="91"/>
      <c r="Q90" s="91"/>
      <c r="R90" s="91"/>
      <c r="S90" s="104"/>
      <c r="T90" s="97"/>
      <c r="U90" s="61"/>
      <c r="V90" s="47">
        <v>8.6</v>
      </c>
      <c r="W90" s="47" t="s">
        <v>312</v>
      </c>
      <c r="X90" s="61"/>
    </row>
    <row r="91" spans="1:24" s="62" customFormat="1" ht="18.75" customHeight="1">
      <c r="A91" s="105" t="s">
        <v>313</v>
      </c>
      <c r="C91" s="105"/>
      <c r="D91" s="105"/>
      <c r="E91" s="106" t="s">
        <v>314</v>
      </c>
      <c r="F91" s="70"/>
      <c r="G91" s="105"/>
      <c r="H91" s="105"/>
      <c r="I91" s="105"/>
      <c r="J91" s="105"/>
      <c r="K91" s="105"/>
      <c r="L91" s="106" t="s">
        <v>315</v>
      </c>
      <c r="M91" s="105"/>
      <c r="N91" s="105"/>
      <c r="O91" s="105"/>
      <c r="P91" s="105"/>
      <c r="Q91" s="107"/>
      <c r="S91" s="100" t="s">
        <v>316</v>
      </c>
      <c r="T91" s="97"/>
      <c r="U91" s="61"/>
      <c r="V91" s="47">
        <v>8.7</v>
      </c>
      <c r="W91" s="47" t="s">
        <v>317</v>
      </c>
      <c r="X91" s="61"/>
    </row>
    <row r="92" spans="1:24" s="62" customFormat="1" ht="18.75" customHeight="1">
      <c r="A92" s="108"/>
      <c r="B92" s="109"/>
      <c r="C92" s="27"/>
      <c r="D92" s="110"/>
      <c r="E92" s="110"/>
      <c r="F92" s="109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109"/>
      <c r="T92" s="77"/>
      <c r="U92" s="61"/>
      <c r="V92" s="47">
        <v>8.8</v>
      </c>
      <c r="W92" s="47" t="s">
        <v>318</v>
      </c>
      <c r="X92" s="61"/>
    </row>
    <row r="93" spans="1:24" s="62" customFormat="1" ht="18.75" customHeight="1">
      <c r="A93" s="108"/>
      <c r="B93" s="109"/>
      <c r="C93" s="27"/>
      <c r="D93" s="110"/>
      <c r="E93" s="110"/>
      <c r="F93" s="109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109"/>
      <c r="T93" s="77"/>
      <c r="U93" s="61"/>
      <c r="V93" s="47">
        <v>8.9</v>
      </c>
      <c r="W93" s="47" t="s">
        <v>319</v>
      </c>
      <c r="X93" s="61"/>
    </row>
    <row r="94" spans="1:24" s="62" customFormat="1" ht="18.75" customHeight="1">
      <c r="A94" s="108"/>
      <c r="B94" s="109"/>
      <c r="C94" s="27"/>
      <c r="D94" s="110"/>
      <c r="E94" s="110"/>
      <c r="F94" s="109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109"/>
      <c r="T94" s="77"/>
      <c r="U94" s="61"/>
      <c r="V94" s="47">
        <v>9.1</v>
      </c>
      <c r="W94" s="47" t="s">
        <v>320</v>
      </c>
      <c r="X94" s="61"/>
    </row>
    <row r="95" spans="1:24" s="62" customFormat="1" ht="18.75" customHeight="1">
      <c r="A95" s="108"/>
      <c r="B95" s="109"/>
      <c r="C95" s="27"/>
      <c r="D95" s="110"/>
      <c r="E95" s="110"/>
      <c r="F95" s="109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109"/>
      <c r="T95" s="77"/>
      <c r="U95" s="61"/>
      <c r="V95" s="47">
        <v>9.2</v>
      </c>
      <c r="W95" s="47" t="s">
        <v>321</v>
      </c>
      <c r="X95" s="61"/>
    </row>
    <row r="96" spans="1:24" s="62" customFormat="1" ht="18.75" customHeight="1">
      <c r="A96" s="108"/>
      <c r="B96" s="109"/>
      <c r="C96" s="27"/>
      <c r="D96" s="110"/>
      <c r="E96" s="110"/>
      <c r="F96" s="109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109"/>
      <c r="T96" s="77"/>
      <c r="U96" s="61"/>
      <c r="V96" s="47">
        <v>9.3</v>
      </c>
      <c r="W96" s="47" t="s">
        <v>322</v>
      </c>
      <c r="X96" s="61"/>
    </row>
    <row r="97" spans="1:24" s="62" customFormat="1" ht="18.75" customHeight="1">
      <c r="A97" s="108"/>
      <c r="B97" s="109"/>
      <c r="C97" s="27"/>
      <c r="D97" s="110"/>
      <c r="E97" s="110"/>
      <c r="F97" s="109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109"/>
      <c r="T97" s="77"/>
      <c r="U97" s="61"/>
      <c r="V97" s="47">
        <v>9.4</v>
      </c>
      <c r="W97" s="47" t="s">
        <v>323</v>
      </c>
      <c r="X97" s="61"/>
    </row>
    <row r="98" spans="1:24" s="62" customFormat="1" ht="18.75" customHeight="1">
      <c r="A98" s="108"/>
      <c r="B98" s="109"/>
      <c r="C98" s="27"/>
      <c r="D98" s="110"/>
      <c r="E98" s="110"/>
      <c r="F98" s="109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109"/>
      <c r="T98" s="77"/>
      <c r="U98" s="61"/>
      <c r="V98" s="47">
        <v>9.5</v>
      </c>
      <c r="W98" s="47" t="s">
        <v>324</v>
      </c>
      <c r="X98" s="61"/>
    </row>
    <row r="99" spans="1:24" s="62" customFormat="1" ht="18.75" customHeight="1">
      <c r="A99" s="108"/>
      <c r="B99" s="109"/>
      <c r="C99" s="27"/>
      <c r="D99" s="110"/>
      <c r="E99" s="110"/>
      <c r="F99" s="109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109"/>
      <c r="T99" s="77"/>
      <c r="U99" s="61"/>
      <c r="V99" s="47">
        <v>9.6</v>
      </c>
      <c r="W99" s="47" t="s">
        <v>325</v>
      </c>
      <c r="X99" s="61"/>
    </row>
    <row r="100" spans="1:24" s="62" customFormat="1" ht="18.75" customHeight="1">
      <c r="A100" s="108"/>
      <c r="B100" s="109"/>
      <c r="C100" s="27"/>
      <c r="D100" s="110"/>
      <c r="E100" s="110"/>
      <c r="F100" s="109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109"/>
      <c r="T100" s="77"/>
      <c r="U100" s="61"/>
      <c r="V100" s="47">
        <v>9.7</v>
      </c>
      <c r="W100" s="47" t="s">
        <v>326</v>
      </c>
      <c r="X100" s="61"/>
    </row>
    <row r="101" spans="1:24" s="62" customFormat="1" ht="18.75" customHeight="1">
      <c r="A101" s="108"/>
      <c r="B101" s="109"/>
      <c r="C101" s="27"/>
      <c r="D101" s="110"/>
      <c r="E101" s="110"/>
      <c r="F101" s="109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109"/>
      <c r="T101" s="77"/>
      <c r="U101" s="61"/>
      <c r="V101" s="47">
        <v>9.8</v>
      </c>
      <c r="W101" s="47" t="s">
        <v>327</v>
      </c>
      <c r="X101" s="61"/>
    </row>
    <row r="102" spans="1:24" s="62" customFormat="1" ht="18.75" customHeight="1">
      <c r="A102" s="108"/>
      <c r="B102" s="109"/>
      <c r="C102" s="27"/>
      <c r="D102" s="110"/>
      <c r="E102" s="110"/>
      <c r="F102" s="109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109"/>
      <c r="T102" s="77"/>
      <c r="U102" s="61"/>
      <c r="V102" s="47">
        <v>9.9</v>
      </c>
      <c r="W102" s="47" t="s">
        <v>328</v>
      </c>
      <c r="X102" s="61"/>
    </row>
    <row r="103" spans="1:24" s="62" customFormat="1" ht="18.75" customHeight="1">
      <c r="A103" s="108"/>
      <c r="B103" s="109"/>
      <c r="C103" s="27"/>
      <c r="D103" s="110"/>
      <c r="E103" s="110"/>
      <c r="F103" s="109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109"/>
      <c r="T103" s="77"/>
      <c r="U103" s="61"/>
      <c r="V103" s="47">
        <v>10</v>
      </c>
      <c r="W103" s="47" t="s">
        <v>329</v>
      </c>
      <c r="X103" s="61"/>
    </row>
    <row r="104" spans="1:24" s="62" customFormat="1" ht="18.75" customHeight="1">
      <c r="A104" s="108"/>
      <c r="B104" s="109"/>
      <c r="C104" s="27"/>
      <c r="D104" s="110"/>
      <c r="E104" s="110"/>
      <c r="F104" s="109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109"/>
      <c r="T104" s="77"/>
      <c r="U104" s="61"/>
      <c r="V104" s="26"/>
      <c r="W104" s="26"/>
      <c r="X104" s="61"/>
    </row>
    <row r="105" spans="1:24" s="62" customFormat="1" ht="18.75" customHeight="1">
      <c r="A105" s="108"/>
      <c r="B105" s="109"/>
      <c r="C105" s="27"/>
      <c r="D105" s="110"/>
      <c r="E105" s="110"/>
      <c r="F105" s="109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109"/>
      <c r="T105" s="77"/>
      <c r="U105" s="61"/>
      <c r="V105" s="26"/>
      <c r="W105" s="26"/>
      <c r="X105" s="61"/>
    </row>
    <row r="106" spans="1:24" s="62" customFormat="1" ht="18.75" customHeight="1">
      <c r="A106" s="108"/>
      <c r="B106" s="109"/>
      <c r="C106" s="27"/>
      <c r="D106" s="110"/>
      <c r="E106" s="110"/>
      <c r="F106" s="109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109"/>
      <c r="T106" s="77"/>
      <c r="U106" s="61"/>
      <c r="V106" s="26"/>
      <c r="W106" s="26"/>
      <c r="X106" s="61"/>
    </row>
    <row r="107" spans="1:24" s="62" customFormat="1" ht="18.75" customHeight="1">
      <c r="A107" s="108"/>
      <c r="B107" s="109"/>
      <c r="C107" s="27"/>
      <c r="D107" s="110"/>
      <c r="E107" s="110"/>
      <c r="F107" s="109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109"/>
      <c r="T107" s="77"/>
      <c r="U107" s="61"/>
      <c r="V107" s="26"/>
      <c r="W107" s="26"/>
      <c r="X107" s="61"/>
    </row>
    <row r="108" spans="1:24" s="62" customFormat="1" ht="18.75" customHeight="1">
      <c r="A108" s="108"/>
      <c r="B108" s="109"/>
      <c r="C108" s="27"/>
      <c r="D108" s="110"/>
      <c r="E108" s="110"/>
      <c r="F108" s="109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109"/>
      <c r="T108" s="77"/>
      <c r="U108" s="61"/>
      <c r="V108" s="26"/>
      <c r="W108" s="26"/>
      <c r="X108" s="61"/>
    </row>
    <row r="109" spans="1:24" s="62" customFormat="1" ht="18.75" customHeight="1">
      <c r="A109" s="108"/>
      <c r="B109" s="109"/>
      <c r="C109" s="27"/>
      <c r="D109" s="110"/>
      <c r="E109" s="110"/>
      <c r="F109" s="109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109"/>
      <c r="T109" s="77"/>
      <c r="U109" s="61"/>
      <c r="V109" s="26"/>
      <c r="W109" s="26"/>
      <c r="X109" s="61"/>
    </row>
    <row r="110" spans="1:24" s="62" customFormat="1" ht="18.75" customHeight="1">
      <c r="A110" s="108"/>
      <c r="B110" s="109"/>
      <c r="C110" s="27"/>
      <c r="D110" s="110"/>
      <c r="E110" s="110"/>
      <c r="F110" s="109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109"/>
      <c r="T110" s="77"/>
      <c r="U110" s="61"/>
      <c r="V110" s="26"/>
      <c r="W110" s="26"/>
      <c r="X110" s="61"/>
    </row>
    <row r="111" spans="1:24" s="62" customFormat="1" ht="18.75" customHeight="1">
      <c r="A111" s="108"/>
      <c r="B111" s="109"/>
      <c r="C111" s="27"/>
      <c r="D111" s="110"/>
      <c r="E111" s="110"/>
      <c r="F111" s="109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109"/>
      <c r="T111" s="77"/>
      <c r="U111" s="61"/>
      <c r="V111" s="26"/>
      <c r="W111" s="26"/>
      <c r="X111" s="61"/>
    </row>
    <row r="112" spans="1:24" s="62" customFormat="1" ht="18.75" customHeight="1">
      <c r="A112" s="108"/>
      <c r="B112" s="109"/>
      <c r="C112" s="27"/>
      <c r="D112" s="110"/>
      <c r="E112" s="110"/>
      <c r="F112" s="109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109"/>
      <c r="T112" s="77"/>
      <c r="U112" s="61"/>
      <c r="V112" s="26"/>
      <c r="W112" s="26"/>
      <c r="X112" s="61"/>
    </row>
    <row r="113" spans="1:24" s="62" customFormat="1" ht="18.75" customHeight="1">
      <c r="A113" s="108"/>
      <c r="B113" s="109"/>
      <c r="C113" s="27"/>
      <c r="D113" s="110"/>
      <c r="E113" s="110"/>
      <c r="F113" s="109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109"/>
      <c r="T113" s="77"/>
      <c r="U113" s="61"/>
      <c r="V113" s="26"/>
      <c r="W113" s="26"/>
      <c r="X113" s="61"/>
    </row>
    <row r="114" spans="1:24" s="62" customFormat="1" ht="18.75" customHeight="1">
      <c r="A114" s="108"/>
      <c r="B114" s="109"/>
      <c r="C114" s="27"/>
      <c r="D114" s="110"/>
      <c r="E114" s="110"/>
      <c r="F114" s="109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109"/>
      <c r="T114" s="77"/>
      <c r="U114" s="61"/>
      <c r="V114" s="26"/>
      <c r="W114" s="26"/>
      <c r="X114" s="61"/>
    </row>
    <row r="115" spans="1:24" s="62" customFormat="1" ht="18.75" customHeight="1">
      <c r="A115" s="108"/>
      <c r="B115" s="109"/>
      <c r="C115" s="27"/>
      <c r="D115" s="110"/>
      <c r="E115" s="110"/>
      <c r="F115" s="109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109"/>
      <c r="T115" s="77"/>
      <c r="U115" s="61"/>
      <c r="V115" s="26"/>
      <c r="W115" s="26"/>
      <c r="X115" s="61"/>
    </row>
    <row r="116" spans="1:24" s="62" customFormat="1" ht="18.75" customHeight="1">
      <c r="A116" s="108"/>
      <c r="B116" s="109"/>
      <c r="C116" s="27"/>
      <c r="D116" s="110"/>
      <c r="E116" s="110"/>
      <c r="F116" s="109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109"/>
      <c r="T116" s="77"/>
      <c r="U116" s="61"/>
      <c r="V116" s="26"/>
      <c r="W116" s="26"/>
      <c r="X116" s="61"/>
    </row>
    <row r="117" spans="1:24" s="62" customFormat="1" ht="18.75" customHeight="1">
      <c r="A117" s="108"/>
      <c r="B117" s="109"/>
      <c r="C117" s="27"/>
      <c r="D117" s="110"/>
      <c r="E117" s="110"/>
      <c r="F117" s="109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109"/>
      <c r="T117" s="77"/>
      <c r="U117" s="61"/>
      <c r="V117" s="26"/>
      <c r="W117" s="26"/>
      <c r="X117" s="61"/>
    </row>
    <row r="118" spans="1:24" s="62" customFormat="1" ht="18.75" customHeight="1">
      <c r="A118" s="108"/>
      <c r="B118" s="109"/>
      <c r="C118" s="27"/>
      <c r="D118" s="110"/>
      <c r="E118" s="110"/>
      <c r="F118" s="109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109"/>
      <c r="T118" s="77"/>
      <c r="U118" s="61"/>
      <c r="V118" s="26"/>
      <c r="W118" s="26"/>
      <c r="X118" s="61"/>
    </row>
    <row r="119" spans="1:24" s="62" customFormat="1" ht="18.75" customHeight="1">
      <c r="A119" s="108"/>
      <c r="B119" s="109"/>
      <c r="C119" s="27"/>
      <c r="D119" s="110"/>
      <c r="E119" s="110"/>
      <c r="F119" s="109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109"/>
      <c r="T119" s="77"/>
      <c r="U119" s="61"/>
      <c r="V119" s="26"/>
      <c r="W119" s="26"/>
      <c r="X119" s="61"/>
    </row>
    <row r="120" spans="1:24" s="62" customFormat="1" ht="18.75" customHeight="1">
      <c r="A120" s="108"/>
      <c r="B120" s="109"/>
      <c r="C120" s="27"/>
      <c r="D120" s="110"/>
      <c r="E120" s="110"/>
      <c r="F120" s="109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109"/>
      <c r="T120" s="77"/>
      <c r="U120" s="61"/>
      <c r="V120" s="26"/>
      <c r="W120" s="26"/>
      <c r="X120" s="61"/>
    </row>
    <row r="121" spans="1:24" s="62" customFormat="1" ht="18.75" customHeight="1">
      <c r="A121" s="108"/>
      <c r="B121" s="109"/>
      <c r="C121" s="27"/>
      <c r="D121" s="110"/>
      <c r="E121" s="110"/>
      <c r="F121" s="109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109"/>
      <c r="T121" s="77"/>
      <c r="U121" s="61"/>
      <c r="V121" s="26"/>
      <c r="W121" s="26"/>
      <c r="X121" s="61"/>
    </row>
    <row r="122" spans="1:24" s="62" customFormat="1" ht="18.75" customHeight="1">
      <c r="A122" s="108"/>
      <c r="B122" s="109"/>
      <c r="C122" s="27"/>
      <c r="D122" s="110"/>
      <c r="E122" s="110"/>
      <c r="F122" s="109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109"/>
      <c r="T122" s="77"/>
      <c r="U122" s="61"/>
      <c r="V122" s="26"/>
      <c r="W122" s="26"/>
      <c r="X122" s="61"/>
    </row>
    <row r="123" spans="1:24" s="62" customFormat="1" ht="18.75" customHeight="1">
      <c r="A123" s="108"/>
      <c r="B123" s="109"/>
      <c r="C123" s="27"/>
      <c r="D123" s="110"/>
      <c r="E123" s="110"/>
      <c r="F123" s="109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109"/>
      <c r="T123" s="77"/>
      <c r="U123" s="61"/>
      <c r="V123" s="26"/>
      <c r="W123" s="26"/>
      <c r="X123" s="61"/>
    </row>
    <row r="124" spans="1:24" s="62" customFormat="1" ht="18.75" customHeight="1">
      <c r="A124" s="108"/>
      <c r="B124" s="109"/>
      <c r="C124" s="27"/>
      <c r="D124" s="110"/>
      <c r="E124" s="110"/>
      <c r="F124" s="109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109"/>
      <c r="T124" s="77"/>
      <c r="U124" s="61"/>
      <c r="V124" s="26"/>
      <c r="W124" s="26"/>
      <c r="X124" s="61"/>
    </row>
    <row r="125" spans="1:24" s="62" customFormat="1" ht="18.75" customHeight="1">
      <c r="A125" s="108"/>
      <c r="B125" s="109"/>
      <c r="C125" s="27"/>
      <c r="D125" s="110"/>
      <c r="E125" s="110"/>
      <c r="F125" s="109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109"/>
      <c r="T125" s="77"/>
      <c r="U125" s="61"/>
      <c r="V125" s="26"/>
      <c r="W125" s="26"/>
      <c r="X125" s="61"/>
    </row>
    <row r="126" spans="1:24" s="62" customFormat="1" ht="18.75" customHeight="1">
      <c r="A126" s="108"/>
      <c r="B126" s="109"/>
      <c r="C126" s="27"/>
      <c r="D126" s="110"/>
      <c r="E126" s="110"/>
      <c r="F126" s="109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109"/>
      <c r="T126" s="77"/>
      <c r="U126" s="61"/>
      <c r="V126" s="26"/>
      <c r="W126" s="26"/>
      <c r="X126" s="61"/>
    </row>
    <row r="127" spans="1:24" s="62" customFormat="1" ht="18.75" customHeight="1">
      <c r="A127" s="108"/>
      <c r="B127" s="109"/>
      <c r="C127" s="27"/>
      <c r="D127" s="110"/>
      <c r="E127" s="110"/>
      <c r="F127" s="109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109"/>
      <c r="T127" s="77"/>
      <c r="U127" s="61"/>
      <c r="V127" s="26"/>
      <c r="W127" s="26"/>
      <c r="X127" s="61"/>
    </row>
    <row r="128" spans="1:24" s="62" customFormat="1" ht="18.75" customHeight="1">
      <c r="A128" s="108"/>
      <c r="B128" s="109"/>
      <c r="C128" s="27"/>
      <c r="D128" s="110"/>
      <c r="E128" s="110"/>
      <c r="F128" s="109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109"/>
      <c r="T128" s="77"/>
      <c r="U128" s="61"/>
      <c r="V128" s="26"/>
      <c r="W128" s="26"/>
      <c r="X128" s="61"/>
    </row>
    <row r="129" spans="1:24" s="62" customFormat="1" ht="18.75" customHeight="1">
      <c r="A129" s="108"/>
      <c r="B129" s="109"/>
      <c r="C129" s="27"/>
      <c r="D129" s="110"/>
      <c r="E129" s="110"/>
      <c r="F129" s="109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109"/>
      <c r="T129" s="77"/>
      <c r="U129" s="61"/>
      <c r="V129" s="26"/>
      <c r="W129" s="26"/>
      <c r="X129" s="61"/>
    </row>
    <row r="130" spans="1:24" s="62" customFormat="1" ht="18.75" customHeight="1">
      <c r="A130" s="108"/>
      <c r="B130" s="109"/>
      <c r="C130" s="27"/>
      <c r="D130" s="110"/>
      <c r="E130" s="110"/>
      <c r="F130" s="109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109"/>
      <c r="T130" s="77"/>
      <c r="U130" s="61"/>
      <c r="V130" s="26"/>
      <c r="W130" s="26"/>
      <c r="X130" s="61"/>
    </row>
    <row r="131" spans="1:24" s="62" customFormat="1" ht="18.75" customHeight="1">
      <c r="A131" s="108"/>
      <c r="B131" s="109"/>
      <c r="C131" s="27"/>
      <c r="D131" s="110"/>
      <c r="E131" s="110"/>
      <c r="F131" s="109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109"/>
      <c r="T131" s="77"/>
      <c r="U131" s="61"/>
      <c r="V131" s="26"/>
      <c r="W131" s="26"/>
      <c r="X131" s="61"/>
    </row>
    <row r="132" spans="1:24" s="62" customFormat="1" ht="18.75" customHeight="1">
      <c r="A132" s="108"/>
      <c r="B132" s="109"/>
      <c r="C132" s="27"/>
      <c r="D132" s="110"/>
      <c r="E132" s="110"/>
      <c r="F132" s="109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109"/>
      <c r="T132" s="77"/>
      <c r="U132" s="61"/>
      <c r="V132" s="26"/>
      <c r="W132" s="26"/>
      <c r="X132" s="61"/>
    </row>
    <row r="133" spans="1:24" s="62" customFormat="1" ht="18.75" customHeight="1">
      <c r="A133" s="108"/>
      <c r="B133" s="109"/>
      <c r="C133" s="27"/>
      <c r="D133" s="110"/>
      <c r="E133" s="110"/>
      <c r="F133" s="109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109"/>
      <c r="T133" s="77"/>
      <c r="U133" s="61"/>
      <c r="V133" s="26"/>
      <c r="W133" s="26"/>
      <c r="X133" s="61"/>
    </row>
    <row r="134" spans="1:24" s="62" customFormat="1" ht="18.75" customHeight="1">
      <c r="A134" s="108"/>
      <c r="B134" s="109"/>
      <c r="C134" s="27"/>
      <c r="D134" s="110"/>
      <c r="E134" s="110"/>
      <c r="F134" s="109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109"/>
      <c r="T134" s="77"/>
      <c r="U134" s="61"/>
      <c r="V134" s="26"/>
      <c r="W134" s="26"/>
      <c r="X134" s="61"/>
    </row>
    <row r="135" spans="1:24" s="62" customFormat="1" ht="18.75" customHeight="1">
      <c r="A135" s="108"/>
      <c r="B135" s="109"/>
      <c r="C135" s="27"/>
      <c r="D135" s="110"/>
      <c r="E135" s="110"/>
      <c r="F135" s="109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109"/>
      <c r="T135" s="77"/>
      <c r="U135" s="61"/>
      <c r="V135" s="26"/>
      <c r="W135" s="26"/>
      <c r="X135" s="61"/>
    </row>
    <row r="136" spans="1:24" s="62" customFormat="1" ht="18.75" customHeight="1">
      <c r="A136" s="108"/>
      <c r="B136" s="109"/>
      <c r="C136" s="27"/>
      <c r="D136" s="110"/>
      <c r="E136" s="110"/>
      <c r="F136" s="109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109"/>
      <c r="T136" s="77"/>
      <c r="U136" s="61"/>
      <c r="V136" s="26"/>
      <c r="W136" s="26"/>
      <c r="X136" s="61"/>
    </row>
    <row r="137" spans="1:24" s="62" customFormat="1" ht="18.75" customHeight="1">
      <c r="A137" s="108"/>
      <c r="B137" s="109"/>
      <c r="C137" s="27"/>
      <c r="D137" s="110"/>
      <c r="E137" s="110"/>
      <c r="F137" s="109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109"/>
      <c r="T137" s="77"/>
      <c r="U137" s="61"/>
      <c r="V137" s="26"/>
      <c r="W137" s="26"/>
      <c r="X137" s="61"/>
    </row>
    <row r="138" spans="1:24" s="62" customFormat="1" ht="19.5" customHeight="1">
      <c r="A138" s="108"/>
      <c r="B138" s="109"/>
      <c r="C138" s="27"/>
      <c r="D138" s="110"/>
      <c r="E138" s="110"/>
      <c r="F138" s="109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109"/>
      <c r="T138" s="77"/>
      <c r="U138" s="61"/>
      <c r="V138" s="26"/>
      <c r="W138" s="26"/>
      <c r="X138" s="61"/>
    </row>
    <row r="139" spans="1:24" s="62" customFormat="1" ht="19.5" customHeight="1">
      <c r="A139" s="108"/>
      <c r="B139" s="109"/>
      <c r="C139" s="27"/>
      <c r="D139" s="110"/>
      <c r="E139" s="110"/>
      <c r="F139" s="109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109"/>
      <c r="T139" s="77"/>
      <c r="U139" s="61"/>
      <c r="V139" s="26"/>
      <c r="W139" s="26"/>
      <c r="X139" s="61"/>
    </row>
    <row r="140" spans="1:24" s="62" customFormat="1" ht="19.5" customHeight="1">
      <c r="A140" s="108"/>
      <c r="B140" s="109"/>
      <c r="C140" s="27"/>
      <c r="D140" s="110"/>
      <c r="E140" s="110"/>
      <c r="F140" s="109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109"/>
      <c r="T140" s="77"/>
      <c r="U140" s="61"/>
      <c r="V140" s="26"/>
      <c r="W140" s="26"/>
      <c r="X140" s="61"/>
    </row>
    <row r="141" spans="1:24" s="62" customFormat="1" ht="19.5" customHeight="1">
      <c r="A141" s="108"/>
      <c r="B141" s="109"/>
      <c r="C141" s="27"/>
      <c r="D141" s="110"/>
      <c r="E141" s="110"/>
      <c r="F141" s="109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109"/>
      <c r="T141" s="77"/>
      <c r="U141" s="61"/>
      <c r="V141" s="26"/>
      <c r="W141" s="26"/>
      <c r="X141" s="61"/>
    </row>
    <row r="142" spans="1:24" s="62" customFormat="1" ht="19.5" customHeight="1">
      <c r="A142" s="108"/>
      <c r="B142" s="109"/>
      <c r="C142" s="27"/>
      <c r="D142" s="110"/>
      <c r="E142" s="110"/>
      <c r="F142" s="109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109"/>
      <c r="T142" s="77"/>
      <c r="U142" s="61"/>
      <c r="V142" s="26"/>
      <c r="W142" s="26"/>
      <c r="X142" s="61"/>
    </row>
    <row r="143" spans="1:24" s="62" customFormat="1" ht="19.5" customHeight="1">
      <c r="A143" s="108"/>
      <c r="B143" s="109"/>
      <c r="C143" s="27"/>
      <c r="D143" s="110"/>
      <c r="E143" s="110"/>
      <c r="F143" s="109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109"/>
      <c r="T143" s="77"/>
      <c r="U143" s="61"/>
      <c r="V143" s="26"/>
      <c r="W143" s="26"/>
      <c r="X143" s="61"/>
    </row>
    <row r="144" spans="1:24" s="62" customFormat="1" ht="19.5" customHeight="1">
      <c r="A144" s="108"/>
      <c r="B144" s="109"/>
      <c r="C144" s="27"/>
      <c r="D144" s="110"/>
      <c r="E144" s="110"/>
      <c r="F144" s="109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109"/>
      <c r="T144" s="77"/>
      <c r="U144" s="61"/>
      <c r="V144" s="26"/>
      <c r="W144" s="26"/>
      <c r="X144" s="61"/>
    </row>
    <row r="145" spans="1:24" s="62" customFormat="1" ht="19.5" customHeight="1">
      <c r="A145" s="108"/>
      <c r="B145" s="109"/>
      <c r="C145" s="27"/>
      <c r="D145" s="110"/>
      <c r="E145" s="110"/>
      <c r="F145" s="109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109"/>
      <c r="T145" s="77"/>
      <c r="U145" s="61"/>
      <c r="V145" s="26"/>
      <c r="W145" s="26"/>
      <c r="X145" s="61"/>
    </row>
    <row r="146" spans="1:24" s="62" customFormat="1" ht="19.5" customHeight="1">
      <c r="A146" s="108"/>
      <c r="B146" s="109"/>
      <c r="C146" s="27"/>
      <c r="D146" s="110"/>
      <c r="E146" s="110"/>
      <c r="F146" s="109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109"/>
      <c r="T146" s="77"/>
      <c r="U146" s="61"/>
      <c r="V146" s="26"/>
      <c r="W146" s="26"/>
      <c r="X146" s="61"/>
    </row>
    <row r="147" spans="1:24" s="62" customFormat="1" ht="19.5" customHeight="1">
      <c r="A147" s="108"/>
      <c r="B147" s="109"/>
      <c r="C147" s="27"/>
      <c r="D147" s="110"/>
      <c r="E147" s="110"/>
      <c r="F147" s="109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109"/>
      <c r="T147" s="77"/>
      <c r="U147" s="61"/>
      <c r="V147" s="26"/>
      <c r="W147" s="26"/>
      <c r="X147" s="61"/>
    </row>
    <row r="148" spans="1:24" s="62" customFormat="1" ht="19.5" customHeight="1">
      <c r="A148" s="108"/>
      <c r="B148" s="109"/>
      <c r="C148" s="27"/>
      <c r="D148" s="110"/>
      <c r="E148" s="110"/>
      <c r="F148" s="109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109"/>
      <c r="T148" s="77"/>
      <c r="U148" s="61"/>
      <c r="V148" s="26"/>
      <c r="W148" s="26"/>
      <c r="X148" s="61"/>
    </row>
    <row r="149" spans="1:24" s="62" customFormat="1" ht="19.5" customHeight="1">
      <c r="A149" s="108"/>
      <c r="B149" s="109"/>
      <c r="C149" s="27"/>
      <c r="D149" s="110"/>
      <c r="E149" s="110"/>
      <c r="F149" s="109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109"/>
      <c r="T149" s="77"/>
      <c r="U149" s="61"/>
      <c r="V149" s="26"/>
      <c r="W149" s="26"/>
      <c r="X149" s="61"/>
    </row>
    <row r="150" spans="1:24" s="62" customFormat="1" ht="19.5" customHeight="1">
      <c r="A150" s="108"/>
      <c r="B150" s="109"/>
      <c r="C150" s="27"/>
      <c r="D150" s="110"/>
      <c r="E150" s="110"/>
      <c r="F150" s="109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109"/>
      <c r="T150" s="77"/>
      <c r="U150" s="61"/>
      <c r="V150" s="26"/>
      <c r="W150" s="26"/>
      <c r="X150" s="61"/>
    </row>
    <row r="151" spans="1:24" s="62" customFormat="1" ht="19.5" customHeight="1">
      <c r="A151" s="108"/>
      <c r="B151" s="109"/>
      <c r="C151" s="27"/>
      <c r="D151" s="110"/>
      <c r="E151" s="110"/>
      <c r="F151" s="109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109"/>
      <c r="T151" s="77"/>
      <c r="U151" s="61"/>
      <c r="V151" s="26"/>
      <c r="W151" s="26"/>
      <c r="X151" s="61"/>
    </row>
    <row r="152" spans="1:24" s="62" customFormat="1" ht="19.5" customHeight="1">
      <c r="A152" s="108"/>
      <c r="B152" s="109"/>
      <c r="C152" s="27"/>
      <c r="D152" s="110"/>
      <c r="E152" s="110"/>
      <c r="F152" s="109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109"/>
      <c r="T152" s="77"/>
      <c r="U152" s="61"/>
      <c r="V152" s="26"/>
      <c r="W152" s="26"/>
      <c r="X152" s="61"/>
    </row>
    <row r="153" spans="1:24" s="62" customFormat="1" ht="19.5" customHeight="1">
      <c r="A153" s="108"/>
      <c r="B153" s="109"/>
      <c r="C153" s="27"/>
      <c r="D153" s="110"/>
      <c r="E153" s="110"/>
      <c r="F153" s="109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109"/>
      <c r="T153" s="77"/>
      <c r="U153" s="61"/>
      <c r="V153" s="26"/>
      <c r="W153" s="26"/>
      <c r="X153" s="61"/>
    </row>
    <row r="154" spans="1:24" s="62" customFormat="1" ht="19.5" customHeight="1">
      <c r="A154" s="108"/>
      <c r="B154" s="109"/>
      <c r="C154" s="27"/>
      <c r="D154" s="110"/>
      <c r="E154" s="110"/>
      <c r="F154" s="109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109"/>
      <c r="T154" s="77"/>
      <c r="U154" s="61"/>
      <c r="V154" s="26"/>
      <c r="W154" s="26"/>
      <c r="X154" s="61"/>
    </row>
    <row r="155" spans="1:24" s="62" customFormat="1" ht="13.5" customHeight="1">
      <c r="A155" s="108"/>
      <c r="B155" s="109"/>
      <c r="C155" s="27"/>
      <c r="D155" s="110"/>
      <c r="E155" s="110"/>
      <c r="F155" s="109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109"/>
      <c r="T155" s="77"/>
      <c r="U155" s="61"/>
      <c r="V155" s="26"/>
      <c r="W155" s="26"/>
      <c r="X155" s="61"/>
    </row>
    <row r="156" spans="1:24" s="62" customFormat="1" ht="19.5" customHeight="1">
      <c r="A156" s="108"/>
      <c r="B156" s="109"/>
      <c r="C156" s="27"/>
      <c r="D156" s="110"/>
      <c r="E156" s="110"/>
      <c r="F156" s="109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109"/>
      <c r="T156" s="77"/>
      <c r="U156" s="61"/>
      <c r="V156" s="26"/>
      <c r="W156" s="26"/>
      <c r="X156" s="61"/>
    </row>
    <row r="157" spans="1:24" s="62" customFormat="1" ht="19.5" customHeight="1">
      <c r="A157" s="108"/>
      <c r="B157" s="109"/>
      <c r="C157" s="27"/>
      <c r="D157" s="110"/>
      <c r="E157" s="110"/>
      <c r="F157" s="109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109"/>
      <c r="T157" s="77"/>
      <c r="U157" s="61"/>
      <c r="V157" s="26"/>
      <c r="W157" s="26"/>
      <c r="X157" s="61"/>
    </row>
    <row r="158" spans="1:24" s="62" customFormat="1" ht="19.5" customHeight="1">
      <c r="A158" s="108"/>
      <c r="B158" s="109"/>
      <c r="C158" s="27"/>
      <c r="D158" s="110"/>
      <c r="E158" s="110"/>
      <c r="F158" s="109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109"/>
      <c r="T158" s="77"/>
      <c r="U158" s="61"/>
      <c r="V158" s="26"/>
      <c r="W158" s="26"/>
      <c r="X158" s="61"/>
    </row>
    <row r="159" spans="1:24" s="62" customFormat="1" ht="19.5" customHeight="1">
      <c r="A159" s="108"/>
      <c r="B159" s="109"/>
      <c r="C159" s="27"/>
      <c r="D159" s="110"/>
      <c r="E159" s="110"/>
      <c r="F159" s="109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109"/>
      <c r="T159" s="77"/>
      <c r="U159" s="61"/>
      <c r="V159" s="26"/>
      <c r="W159" s="26"/>
      <c r="X159" s="61"/>
    </row>
    <row r="160" spans="1:24" s="62" customFormat="1" ht="19.5" customHeight="1">
      <c r="A160" s="108"/>
      <c r="B160" s="109"/>
      <c r="C160" s="27"/>
      <c r="D160" s="110"/>
      <c r="E160" s="110"/>
      <c r="F160" s="109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109"/>
      <c r="T160" s="77"/>
      <c r="U160" s="61"/>
      <c r="V160" s="26"/>
      <c r="W160" s="26"/>
      <c r="X160" s="61"/>
    </row>
    <row r="161" spans="1:24" s="62" customFormat="1" ht="19.5" customHeight="1">
      <c r="A161" s="108"/>
      <c r="B161" s="109"/>
      <c r="C161" s="27"/>
      <c r="D161" s="110"/>
      <c r="E161" s="110"/>
      <c r="F161" s="109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109"/>
      <c r="T161" s="77"/>
      <c r="U161" s="61"/>
      <c r="V161" s="26"/>
      <c r="W161" s="26"/>
      <c r="X161" s="61"/>
    </row>
    <row r="162" spans="1:24" s="62" customFormat="1" ht="19.5" customHeight="1">
      <c r="A162" s="108"/>
      <c r="B162" s="109"/>
      <c r="C162" s="27"/>
      <c r="D162" s="110"/>
      <c r="E162" s="110"/>
      <c r="F162" s="109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109"/>
      <c r="T162" s="77"/>
      <c r="U162" s="61"/>
      <c r="V162" s="26"/>
      <c r="W162" s="26"/>
      <c r="X162" s="61"/>
    </row>
    <row r="163" spans="1:24" s="62" customFormat="1" ht="19.5" customHeight="1">
      <c r="A163" s="108"/>
      <c r="B163" s="109"/>
      <c r="C163" s="27"/>
      <c r="D163" s="110"/>
      <c r="E163" s="110"/>
      <c r="F163" s="109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109"/>
      <c r="T163" s="77"/>
      <c r="U163" s="61"/>
      <c r="V163" s="26"/>
      <c r="W163" s="26"/>
      <c r="X163" s="61"/>
    </row>
    <row r="164" spans="1:24" s="62" customFormat="1" ht="19.5" customHeight="1">
      <c r="A164" s="108"/>
      <c r="B164" s="109"/>
      <c r="C164" s="27"/>
      <c r="D164" s="110"/>
      <c r="E164" s="110"/>
      <c r="F164" s="109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109"/>
      <c r="T164" s="77"/>
      <c r="U164" s="61"/>
      <c r="V164" s="26"/>
      <c r="W164" s="26"/>
      <c r="X164" s="61"/>
    </row>
    <row r="165" spans="1:24" s="62" customFormat="1" ht="19.5" customHeight="1">
      <c r="A165" s="108"/>
      <c r="B165" s="109"/>
      <c r="C165" s="27"/>
      <c r="D165" s="110"/>
      <c r="E165" s="110"/>
      <c r="F165" s="109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109"/>
      <c r="T165" s="77"/>
      <c r="U165" s="61"/>
      <c r="V165" s="26"/>
      <c r="W165" s="26"/>
      <c r="X165" s="61"/>
    </row>
    <row r="166" spans="1:24" s="62" customFormat="1" ht="19.5" customHeight="1">
      <c r="A166" s="108"/>
      <c r="B166" s="109"/>
      <c r="C166" s="27"/>
      <c r="D166" s="110"/>
      <c r="E166" s="110"/>
      <c r="F166" s="109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109"/>
      <c r="T166" s="77"/>
      <c r="U166" s="61"/>
      <c r="V166" s="26"/>
      <c r="W166" s="26"/>
      <c r="X166" s="61"/>
    </row>
    <row r="167" spans="1:24" s="62" customFormat="1" ht="19.5" customHeight="1">
      <c r="A167" s="108"/>
      <c r="B167" s="109"/>
      <c r="C167" s="27"/>
      <c r="D167" s="110"/>
      <c r="E167" s="110"/>
      <c r="F167" s="109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109"/>
      <c r="T167" s="77"/>
      <c r="U167" s="61"/>
      <c r="V167" s="26"/>
      <c r="W167" s="26"/>
      <c r="X167" s="61"/>
    </row>
    <row r="168" spans="1:24" s="62" customFormat="1" ht="19.5" customHeight="1">
      <c r="A168" s="108"/>
      <c r="B168" s="109"/>
      <c r="C168" s="27"/>
      <c r="D168" s="110"/>
      <c r="E168" s="110"/>
      <c r="F168" s="109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109"/>
      <c r="T168" s="77"/>
      <c r="U168" s="61"/>
      <c r="V168" s="26"/>
      <c r="W168" s="26"/>
      <c r="X168" s="61"/>
    </row>
    <row r="169" spans="1:24" s="62" customFormat="1" ht="19.5" customHeight="1">
      <c r="A169" s="108"/>
      <c r="B169" s="109"/>
      <c r="C169" s="27"/>
      <c r="D169" s="110"/>
      <c r="E169" s="110"/>
      <c r="F169" s="109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109"/>
      <c r="T169" s="77"/>
      <c r="U169" s="61"/>
      <c r="V169" s="26"/>
      <c r="W169" s="26"/>
      <c r="X169" s="61"/>
    </row>
    <row r="170" spans="1:24" s="62" customFormat="1" ht="19.5" customHeight="1">
      <c r="A170" s="108"/>
      <c r="B170" s="109"/>
      <c r="C170" s="27"/>
      <c r="D170" s="110"/>
      <c r="E170" s="110"/>
      <c r="F170" s="109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109"/>
      <c r="T170" s="77"/>
      <c r="U170" s="61"/>
      <c r="V170" s="26"/>
      <c r="W170" s="26"/>
      <c r="X170" s="61"/>
    </row>
    <row r="171" spans="1:24" s="62" customFormat="1" ht="19.5" customHeight="1">
      <c r="A171" s="108"/>
      <c r="B171" s="109"/>
      <c r="C171" s="27"/>
      <c r="D171" s="110"/>
      <c r="E171" s="110"/>
      <c r="F171" s="109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109"/>
      <c r="T171" s="77"/>
      <c r="U171" s="61"/>
      <c r="V171" s="26"/>
      <c r="W171" s="26"/>
      <c r="X171" s="61"/>
    </row>
    <row r="172" spans="1:24" s="62" customFormat="1" ht="19.5" customHeight="1">
      <c r="A172" s="108"/>
      <c r="B172" s="109"/>
      <c r="C172" s="27"/>
      <c r="D172" s="110"/>
      <c r="E172" s="110"/>
      <c r="F172" s="109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109"/>
      <c r="T172" s="77"/>
      <c r="U172" s="61"/>
      <c r="V172" s="26"/>
      <c r="W172" s="26"/>
      <c r="X172" s="61"/>
    </row>
    <row r="173" spans="1:24" s="62" customFormat="1" ht="19.5" customHeight="1">
      <c r="A173" s="108"/>
      <c r="B173" s="109"/>
      <c r="C173" s="27"/>
      <c r="D173" s="110"/>
      <c r="E173" s="110"/>
      <c r="F173" s="109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109"/>
      <c r="T173" s="77"/>
      <c r="U173" s="61"/>
      <c r="V173" s="26"/>
      <c r="W173" s="26"/>
      <c r="X173" s="61"/>
    </row>
    <row r="174" spans="1:24" s="62" customFormat="1" ht="19.5" customHeight="1">
      <c r="A174" s="108"/>
      <c r="B174" s="109"/>
      <c r="C174" s="27"/>
      <c r="D174" s="110"/>
      <c r="E174" s="110"/>
      <c r="F174" s="109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109"/>
      <c r="T174" s="77"/>
      <c r="U174" s="61"/>
      <c r="V174" s="26"/>
      <c r="W174" s="26"/>
      <c r="X174" s="61"/>
    </row>
    <row r="175" spans="1:24" s="62" customFormat="1" ht="19.5" customHeight="1">
      <c r="A175" s="108"/>
      <c r="B175" s="109"/>
      <c r="C175" s="27"/>
      <c r="D175" s="110"/>
      <c r="E175" s="110"/>
      <c r="F175" s="109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109"/>
      <c r="T175" s="77"/>
      <c r="U175" s="61"/>
      <c r="V175" s="26"/>
      <c r="W175" s="26"/>
      <c r="X175" s="61"/>
    </row>
    <row r="176" spans="1:24" s="62" customFormat="1" ht="19.5" customHeight="1">
      <c r="A176" s="108"/>
      <c r="B176" s="109"/>
      <c r="C176" s="27"/>
      <c r="D176" s="110"/>
      <c r="E176" s="110"/>
      <c r="F176" s="109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109"/>
      <c r="T176" s="77"/>
      <c r="U176" s="61"/>
      <c r="V176" s="26"/>
      <c r="W176" s="26"/>
      <c r="X176" s="61"/>
    </row>
    <row r="177" spans="1:24" s="62" customFormat="1" ht="19.5" customHeight="1">
      <c r="A177" s="108"/>
      <c r="B177" s="109"/>
      <c r="C177" s="27"/>
      <c r="D177" s="110"/>
      <c r="E177" s="110"/>
      <c r="F177" s="109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109"/>
      <c r="T177" s="77"/>
      <c r="U177" s="61"/>
      <c r="V177" s="26"/>
      <c r="W177" s="26"/>
      <c r="X177" s="61"/>
    </row>
    <row r="178" spans="1:24" s="62" customFormat="1" ht="15" customHeight="1">
      <c r="A178" s="108"/>
      <c r="B178" s="109"/>
      <c r="C178" s="27"/>
      <c r="D178" s="110"/>
      <c r="E178" s="110"/>
      <c r="F178" s="109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109"/>
      <c r="T178" s="77"/>
      <c r="U178" s="61"/>
      <c r="V178" s="26"/>
      <c r="W178" s="26"/>
      <c r="X178" s="61"/>
    </row>
    <row r="179" spans="1:24" s="62" customFormat="1" ht="12.75" customHeight="1">
      <c r="A179" s="108"/>
      <c r="B179" s="109"/>
      <c r="C179" s="27"/>
      <c r="D179" s="110"/>
      <c r="E179" s="110"/>
      <c r="F179" s="109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109"/>
      <c r="T179" s="77"/>
      <c r="U179" s="61"/>
      <c r="V179" s="26"/>
      <c r="W179" s="26"/>
      <c r="X179" s="61"/>
    </row>
    <row r="180" spans="1:24" s="62" customFormat="1" ht="13.5" customHeight="1">
      <c r="A180" s="108"/>
      <c r="B180" s="109"/>
      <c r="C180" s="27"/>
      <c r="D180" s="110"/>
      <c r="E180" s="110"/>
      <c r="F180" s="109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109"/>
      <c r="T180" s="77"/>
      <c r="U180" s="61"/>
      <c r="V180" s="26"/>
      <c r="W180" s="26"/>
      <c r="X180" s="61"/>
    </row>
    <row r="181" spans="1:24" s="62" customFormat="1" ht="13.5" customHeight="1">
      <c r="A181" s="108"/>
      <c r="B181" s="109"/>
      <c r="C181" s="27"/>
      <c r="D181" s="110"/>
      <c r="E181" s="110"/>
      <c r="F181" s="109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109"/>
      <c r="T181" s="77"/>
      <c r="U181" s="61"/>
      <c r="V181" s="26"/>
      <c r="W181" s="26"/>
      <c r="X181" s="61"/>
    </row>
    <row r="182" spans="1:24" s="62" customFormat="1" ht="13.5" customHeight="1">
      <c r="A182" s="108"/>
      <c r="B182" s="109"/>
      <c r="C182" s="27"/>
      <c r="D182" s="110"/>
      <c r="E182" s="110"/>
      <c r="F182" s="109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109"/>
      <c r="T182" s="77"/>
      <c r="U182" s="61"/>
      <c r="V182" s="26"/>
      <c r="W182" s="26"/>
      <c r="X182" s="61"/>
    </row>
    <row r="183" spans="1:24" s="62" customFormat="1" ht="19.5" customHeight="1">
      <c r="A183" s="108"/>
      <c r="B183" s="109"/>
      <c r="C183" s="27"/>
      <c r="D183" s="110"/>
      <c r="E183" s="110"/>
      <c r="F183" s="109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109"/>
      <c r="T183" s="77"/>
      <c r="U183" s="61"/>
      <c r="V183" s="26"/>
      <c r="W183" s="26"/>
      <c r="X183" s="61"/>
    </row>
    <row r="184" spans="1:24" s="62" customFormat="1" ht="19.5" customHeight="1">
      <c r="A184" s="108"/>
      <c r="B184" s="109"/>
      <c r="C184" s="27"/>
      <c r="D184" s="110"/>
      <c r="E184" s="110"/>
      <c r="F184" s="109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109"/>
      <c r="T184" s="77"/>
      <c r="U184" s="61"/>
      <c r="V184" s="26"/>
      <c r="W184" s="26"/>
      <c r="X184" s="61"/>
    </row>
    <row r="185" spans="1:24" s="62" customFormat="1" ht="19.5" customHeight="1">
      <c r="A185" s="108"/>
      <c r="B185" s="109"/>
      <c r="C185" s="27"/>
      <c r="D185" s="110"/>
      <c r="E185" s="110"/>
      <c r="F185" s="109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109"/>
      <c r="T185" s="77"/>
      <c r="U185" s="61"/>
      <c r="V185" s="26"/>
      <c r="W185" s="26"/>
      <c r="X185" s="61"/>
    </row>
    <row r="186" spans="1:24" s="62" customFormat="1" ht="22.5" customHeight="1">
      <c r="A186" s="108"/>
      <c r="B186" s="109"/>
      <c r="C186" s="27"/>
      <c r="D186" s="110"/>
      <c r="E186" s="110"/>
      <c r="F186" s="109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109"/>
      <c r="T186" s="77"/>
      <c r="U186" s="61"/>
      <c r="V186" s="26"/>
      <c r="W186" s="26"/>
      <c r="X186" s="61"/>
    </row>
    <row r="187" spans="1:24" s="62" customFormat="1" ht="22.5" customHeight="1">
      <c r="A187" s="108"/>
      <c r="B187" s="109"/>
      <c r="C187" s="27"/>
      <c r="D187" s="110"/>
      <c r="E187" s="110"/>
      <c r="F187" s="109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109"/>
      <c r="T187" s="77"/>
      <c r="U187" s="61"/>
      <c r="V187" s="26"/>
      <c r="W187" s="26"/>
      <c r="X187" s="61"/>
    </row>
    <row r="188" spans="1:24" s="62" customFormat="1" ht="22.5" customHeight="1">
      <c r="A188" s="108"/>
      <c r="B188" s="109"/>
      <c r="C188" s="27"/>
      <c r="D188" s="110"/>
      <c r="E188" s="110"/>
      <c r="F188" s="109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109"/>
      <c r="T188" s="77"/>
      <c r="U188" s="61"/>
      <c r="V188" s="26"/>
      <c r="W188" s="26"/>
      <c r="X188" s="61"/>
    </row>
    <row r="189" spans="1:24" s="62" customFormat="1" ht="22.5" customHeight="1">
      <c r="A189" s="108"/>
      <c r="B189" s="109"/>
      <c r="C189" s="27"/>
      <c r="D189" s="110"/>
      <c r="E189" s="110"/>
      <c r="F189" s="109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109"/>
      <c r="T189" s="77"/>
      <c r="U189" s="61"/>
      <c r="V189" s="26"/>
      <c r="W189" s="26"/>
      <c r="X189" s="61"/>
    </row>
    <row r="190" spans="1:24" s="62" customFormat="1" ht="22.5" customHeight="1">
      <c r="A190" s="108"/>
      <c r="B190" s="109"/>
      <c r="C190" s="27"/>
      <c r="D190" s="110"/>
      <c r="E190" s="110"/>
      <c r="F190" s="109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109"/>
      <c r="T190" s="77"/>
      <c r="U190" s="61"/>
      <c r="V190" s="26"/>
      <c r="W190" s="26"/>
      <c r="X190" s="61"/>
    </row>
    <row r="191" spans="1:24" s="62" customFormat="1" ht="22.5" customHeight="1">
      <c r="A191" s="108"/>
      <c r="B191" s="109"/>
      <c r="C191" s="27"/>
      <c r="D191" s="110"/>
      <c r="E191" s="110"/>
      <c r="F191" s="109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109"/>
      <c r="T191" s="77"/>
      <c r="U191" s="61"/>
      <c r="V191" s="26"/>
      <c r="W191" s="26"/>
      <c r="X191" s="61"/>
    </row>
    <row r="192" spans="1:24" s="62" customFormat="1" ht="22.5" customHeight="1">
      <c r="A192" s="108"/>
      <c r="B192" s="109"/>
      <c r="C192" s="27"/>
      <c r="D192" s="110"/>
      <c r="E192" s="110"/>
      <c r="F192" s="109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109"/>
      <c r="T192" s="77"/>
      <c r="U192" s="61"/>
      <c r="V192" s="26"/>
      <c r="W192" s="26"/>
      <c r="X192" s="61"/>
    </row>
    <row r="193" spans="1:24" s="62" customFormat="1" ht="22.5" customHeight="1">
      <c r="A193" s="108"/>
      <c r="B193" s="109"/>
      <c r="C193" s="27"/>
      <c r="D193" s="110"/>
      <c r="E193" s="110"/>
      <c r="F193" s="109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109"/>
      <c r="T193" s="77"/>
      <c r="U193" s="61"/>
      <c r="V193" s="26"/>
      <c r="W193" s="26"/>
      <c r="X193" s="61"/>
    </row>
    <row r="194" spans="1:24" s="62" customFormat="1" ht="22.5" customHeight="1">
      <c r="A194" s="108"/>
      <c r="B194" s="109"/>
      <c r="C194" s="27"/>
      <c r="D194" s="110"/>
      <c r="E194" s="110"/>
      <c r="F194" s="109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109"/>
      <c r="T194" s="77"/>
      <c r="U194" s="61"/>
      <c r="V194" s="26"/>
      <c r="W194" s="26"/>
      <c r="X194" s="61"/>
    </row>
    <row r="195" spans="1:24" s="62" customFormat="1" ht="22.5" customHeight="1">
      <c r="A195" s="108"/>
      <c r="B195" s="109"/>
      <c r="C195" s="27"/>
      <c r="D195" s="110"/>
      <c r="E195" s="110"/>
      <c r="F195" s="109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109"/>
      <c r="T195" s="77"/>
      <c r="U195" s="61"/>
      <c r="V195" s="26"/>
      <c r="W195" s="26"/>
      <c r="X195" s="61"/>
    </row>
    <row r="196" spans="1:24" s="62" customFormat="1" ht="22.5" customHeight="1">
      <c r="A196" s="108"/>
      <c r="B196" s="109"/>
      <c r="C196" s="27"/>
      <c r="D196" s="110"/>
      <c r="E196" s="110"/>
      <c r="F196" s="109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109"/>
      <c r="T196" s="77"/>
      <c r="U196" s="61"/>
      <c r="V196" s="26"/>
      <c r="W196" s="26"/>
      <c r="X196" s="61"/>
    </row>
    <row r="197" spans="1:24" s="62" customFormat="1" ht="22.5" customHeight="1">
      <c r="A197" s="108"/>
      <c r="B197" s="109"/>
      <c r="C197" s="27"/>
      <c r="D197" s="110"/>
      <c r="E197" s="110"/>
      <c r="F197" s="109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109"/>
      <c r="T197" s="77"/>
      <c r="U197" s="61"/>
      <c r="V197" s="26"/>
      <c r="W197" s="26"/>
      <c r="X197" s="61"/>
    </row>
    <row r="198" spans="1:24" s="62" customFormat="1" ht="22.5" customHeight="1">
      <c r="A198" s="108"/>
      <c r="B198" s="109"/>
      <c r="C198" s="27"/>
      <c r="D198" s="110"/>
      <c r="E198" s="110"/>
      <c r="F198" s="109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109"/>
      <c r="T198" s="77"/>
      <c r="U198" s="61"/>
      <c r="V198" s="26"/>
      <c r="W198" s="26"/>
      <c r="X198" s="61"/>
    </row>
    <row r="199" spans="1:24" s="62" customFormat="1" ht="22.5" customHeight="1">
      <c r="A199" s="108"/>
      <c r="B199" s="109"/>
      <c r="C199" s="27"/>
      <c r="D199" s="110"/>
      <c r="E199" s="110"/>
      <c r="F199" s="109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109"/>
      <c r="T199" s="77"/>
      <c r="U199" s="61"/>
      <c r="V199" s="26"/>
      <c r="W199" s="26"/>
      <c r="X199" s="61"/>
    </row>
    <row r="200" spans="1:24" s="62" customFormat="1" ht="22.5" customHeight="1">
      <c r="A200" s="108"/>
      <c r="B200" s="109"/>
      <c r="C200" s="27"/>
      <c r="D200" s="110"/>
      <c r="E200" s="110"/>
      <c r="F200" s="109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109"/>
      <c r="T200" s="77"/>
      <c r="U200" s="61"/>
      <c r="V200" s="26"/>
      <c r="W200" s="26"/>
      <c r="X200" s="61"/>
    </row>
    <row r="201" spans="1:24" s="62" customFormat="1" ht="22.5" customHeight="1">
      <c r="A201" s="108"/>
      <c r="B201" s="109"/>
      <c r="C201" s="27"/>
      <c r="D201" s="110"/>
      <c r="E201" s="110"/>
      <c r="F201" s="109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109"/>
      <c r="T201" s="77"/>
      <c r="U201" s="61"/>
      <c r="V201" s="26"/>
      <c r="W201" s="26"/>
      <c r="X201" s="61"/>
    </row>
    <row r="202" spans="1:24" s="62" customFormat="1" ht="22.5" customHeight="1">
      <c r="A202" s="108"/>
      <c r="B202" s="109"/>
      <c r="C202" s="27"/>
      <c r="D202" s="110"/>
      <c r="E202" s="110"/>
      <c r="F202" s="109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109"/>
      <c r="T202" s="77"/>
      <c r="U202" s="61"/>
      <c r="V202" s="26"/>
      <c r="W202" s="26"/>
      <c r="X202" s="61"/>
    </row>
    <row r="203" spans="1:24" s="62" customFormat="1" ht="22.5" customHeight="1">
      <c r="A203" s="108"/>
      <c r="B203" s="109"/>
      <c r="C203" s="27"/>
      <c r="D203" s="110"/>
      <c r="E203" s="110"/>
      <c r="F203" s="109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109"/>
      <c r="T203" s="77"/>
      <c r="U203" s="61"/>
      <c r="V203" s="26"/>
      <c r="W203" s="26"/>
      <c r="X203" s="61"/>
    </row>
    <row r="204" spans="1:24" s="62" customFormat="1" ht="22.5" customHeight="1">
      <c r="A204" s="108"/>
      <c r="B204" s="109"/>
      <c r="C204" s="27"/>
      <c r="D204" s="110"/>
      <c r="E204" s="110"/>
      <c r="F204" s="109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109"/>
      <c r="T204" s="77"/>
      <c r="U204" s="61"/>
      <c r="V204" s="26"/>
      <c r="W204" s="26"/>
      <c r="X204" s="61"/>
    </row>
    <row r="205" spans="1:24" s="62" customFormat="1" ht="12.75">
      <c r="A205" s="108"/>
      <c r="B205" s="109"/>
      <c r="C205" s="27"/>
      <c r="D205" s="110"/>
      <c r="E205" s="110"/>
      <c r="F205" s="109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109"/>
      <c r="T205" s="77"/>
      <c r="U205" s="61"/>
      <c r="V205" s="26"/>
      <c r="W205" s="26"/>
      <c r="X205" s="61"/>
    </row>
    <row r="206" spans="1:24" s="62" customFormat="1" ht="12.75">
      <c r="A206" s="108"/>
      <c r="B206" s="109"/>
      <c r="C206" s="27"/>
      <c r="D206" s="110"/>
      <c r="E206" s="110"/>
      <c r="F206" s="109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109"/>
      <c r="T206" s="77"/>
      <c r="U206" s="61"/>
      <c r="V206" s="26"/>
      <c r="W206" s="26"/>
      <c r="X206" s="61"/>
    </row>
    <row r="207" spans="1:24" s="62" customFormat="1" ht="12.75">
      <c r="A207" s="108"/>
      <c r="B207" s="109"/>
      <c r="C207" s="27"/>
      <c r="D207" s="110"/>
      <c r="E207" s="110"/>
      <c r="F207" s="109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109"/>
      <c r="T207" s="77"/>
      <c r="U207" s="61"/>
      <c r="V207" s="26"/>
      <c r="W207" s="26"/>
      <c r="X207" s="61"/>
    </row>
    <row r="208" spans="1:24" s="62" customFormat="1" ht="12.75">
      <c r="A208" s="108"/>
      <c r="B208" s="109"/>
      <c r="C208" s="27"/>
      <c r="D208" s="110"/>
      <c r="E208" s="110"/>
      <c r="F208" s="109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109"/>
      <c r="T208" s="77"/>
      <c r="U208" s="61"/>
      <c r="V208" s="26"/>
      <c r="W208" s="26"/>
      <c r="X208" s="61"/>
    </row>
    <row r="209" spans="1:24" s="62" customFormat="1" ht="12.75">
      <c r="A209" s="108"/>
      <c r="B209" s="109"/>
      <c r="C209" s="27"/>
      <c r="D209" s="110"/>
      <c r="E209" s="110"/>
      <c r="F209" s="109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109"/>
      <c r="T209" s="77"/>
      <c r="U209" s="61"/>
      <c r="V209" s="26"/>
      <c r="W209" s="26"/>
      <c r="X209" s="61"/>
    </row>
    <row r="210" spans="1:24" s="62" customFormat="1" ht="12.75">
      <c r="A210" s="108"/>
      <c r="B210" s="109"/>
      <c r="C210" s="27"/>
      <c r="D210" s="110"/>
      <c r="E210" s="110"/>
      <c r="F210" s="109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109"/>
      <c r="T210" s="77"/>
      <c r="U210" s="61"/>
      <c r="V210" s="26"/>
      <c r="W210" s="26"/>
      <c r="X210" s="61"/>
    </row>
    <row r="211" spans="1:24" s="62" customFormat="1" ht="12.75">
      <c r="A211" s="108"/>
      <c r="B211" s="109"/>
      <c r="C211" s="27"/>
      <c r="D211" s="110"/>
      <c r="E211" s="110"/>
      <c r="F211" s="109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109"/>
      <c r="T211" s="77"/>
      <c r="U211" s="61"/>
      <c r="V211" s="26"/>
      <c r="W211" s="26"/>
      <c r="X211" s="61"/>
    </row>
    <row r="212" spans="1:24" s="62" customFormat="1" ht="12.75">
      <c r="A212" s="108"/>
      <c r="B212" s="109"/>
      <c r="C212" s="27"/>
      <c r="D212" s="110"/>
      <c r="E212" s="110"/>
      <c r="F212" s="109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109"/>
      <c r="T212" s="77"/>
      <c r="U212" s="61"/>
      <c r="V212" s="26"/>
      <c r="W212" s="26"/>
      <c r="X212" s="61"/>
    </row>
    <row r="213" spans="1:24" s="62" customFormat="1" ht="12.75">
      <c r="A213" s="108"/>
      <c r="B213" s="109"/>
      <c r="C213" s="27"/>
      <c r="D213" s="110"/>
      <c r="E213" s="110"/>
      <c r="F213" s="109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109"/>
      <c r="T213" s="77"/>
      <c r="U213" s="61"/>
      <c r="V213" s="26"/>
      <c r="W213" s="26"/>
      <c r="X213" s="61"/>
    </row>
    <row r="214" spans="1:24" s="62" customFormat="1" ht="12.75">
      <c r="A214" s="108"/>
      <c r="B214" s="109"/>
      <c r="C214" s="27"/>
      <c r="D214" s="110"/>
      <c r="E214" s="110"/>
      <c r="F214" s="109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109"/>
      <c r="T214" s="77"/>
      <c r="U214" s="61"/>
      <c r="V214" s="26"/>
      <c r="W214" s="26"/>
      <c r="X214" s="61"/>
    </row>
    <row r="215" spans="1:24" s="62" customFormat="1" ht="12.75">
      <c r="A215" s="108"/>
      <c r="B215" s="109"/>
      <c r="C215" s="27"/>
      <c r="D215" s="110"/>
      <c r="E215" s="110"/>
      <c r="F215" s="109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109"/>
      <c r="T215" s="77"/>
      <c r="U215" s="61"/>
      <c r="V215" s="26"/>
      <c r="W215" s="26"/>
      <c r="X215" s="61"/>
    </row>
    <row r="216" spans="1:24" s="62" customFormat="1" ht="12.75">
      <c r="A216" s="108"/>
      <c r="B216" s="109"/>
      <c r="C216" s="27"/>
      <c r="D216" s="110"/>
      <c r="E216" s="110"/>
      <c r="F216" s="109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109"/>
      <c r="T216" s="77"/>
      <c r="U216" s="61"/>
      <c r="V216" s="26"/>
      <c r="W216" s="26"/>
      <c r="X216" s="61"/>
    </row>
  </sheetData>
  <sheetProtection/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A1:D1"/>
    <mergeCell ref="E1:T1"/>
    <mergeCell ref="B2:D2"/>
    <mergeCell ref="E2:S2"/>
    <mergeCell ref="A3:S3"/>
    <mergeCell ref="A6:A8"/>
    <mergeCell ref="B6:B8"/>
    <mergeCell ref="C6:C8"/>
    <mergeCell ref="D6:D8"/>
    <mergeCell ref="E6:E8"/>
  </mergeCells>
  <conditionalFormatting sqref="R9:R79">
    <cfRule type="cellIs" priority="3" dxfId="2" operator="lessThan" stopIfTrue="1">
      <formula>4</formula>
    </cfRule>
  </conditionalFormatting>
  <conditionalFormatting sqref="T9:T78">
    <cfRule type="cellIs" priority="2" dxfId="0" operator="equal" stopIfTrue="1">
      <formula>0</formula>
    </cfRule>
  </conditionalFormatting>
  <conditionalFormatting sqref="T79">
    <cfRule type="cellIs" priority="1" dxfId="0" operator="equal" stopIfTrue="1">
      <formula>0</formula>
    </cfRule>
  </conditionalFormatting>
  <printOptions horizontalCentered="1"/>
  <pageMargins left="0.31496062992125984" right="0.15748031496062992" top="0.31496062992125984" bottom="0.2362204724409449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2015-03-10T07:45:57Z</dcterms:created>
  <dcterms:modified xsi:type="dcterms:W3CDTF">2015-03-10T07:46:05Z</dcterms:modified>
  <cp:category/>
  <cp:version/>
  <cp:contentType/>
  <cp:contentStatus/>
</cp:coreProperties>
</file>