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G57" i="14" l="1"/>
  <c r="E2" i="12" l="1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2" i="17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<sst xmlns="http://schemas.openxmlformats.org/spreadsheetml/2006/main" count="2475" uniqueCount="1509">
  <si>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</si>
  <si>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</si>
  <si>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</si>
  <si>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</si>
  <si>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</si>
  <si>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</si>
  <si>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</si>
  <si>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</si>
  <si>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</si>
  <si>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</si>
  <si>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</si>
  <si>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</si>
  <si>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</si>
  <si>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</si>
  <si>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</si>
  <si>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</si>
  <si>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</si>
  <si>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</si>
  <si>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</si>
  <si>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</si>
  <si>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</si>
  <si>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</si>
  <si>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</si>
  <si>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</si>
  <si>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</si>
  <si>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</si>
  <si>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</si>
  <si>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</si>
  <si>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</si>
  <si>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</si>
  <si>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</si>
  <si>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</si>
  <si>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</si>
  <si>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</si>
  <si>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</si>
  <si>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</si>
  <si>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</si>
  <si>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</si>
  <si>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</si>
  <si>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</si>
  <si>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</si>
  <si>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</si>
  <si>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</si>
  <si>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</si>
  <si>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</si>
  <si>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</si>
  <si>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</si>
  <si>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</si>
  <si>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</si>
  <si>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</si>
  <si>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</si>
  <si>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</si>
  <si>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</si>
  <si>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</si>
  <si>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</si>
  <si>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</si>
  <si>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</si>
  <si>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</si>
  <si>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</si>
  <si>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</si>
  <si>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</si>
  <si>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</si>
  <si>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</si>
  <si>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</si>
  <si>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</si>
  <si>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</si>
  <si>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</si>
  <si>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</si>
  <si>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</si>
  <si>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</si>
  <si>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</si>
  <si>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</si>
  <si>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</si>
  <si>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</si>
  <si>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</si>
  <si>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</si>
  <si>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</si>
  <si>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</si>
  <si>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</si>
  <si>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</si>
  <si>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</si>
  <si>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</si>
  <si>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</si>
  <si>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</si>
  <si>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</si>
  <si>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</si>
  <si>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</si>
  <si>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</si>
  <si>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</si>
  <si>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</si>
  <si>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</si>
  <si>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</si>
  <si>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</si>
  <si>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</si>
  <si>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</si>
  <si>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</si>
  <si>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</si>
  <si>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</si>
  <si>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</si>
  <si>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</si>
  <si>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</si>
  <si>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</si>
  <si>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</si>
  <si>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</si>
  <si>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</si>
  <si>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</si>
  <si>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</si>
  <si>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</si>
  <si>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</si>
  <si>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</si>
  <si>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</si>
  <si>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</si>
  <si>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</si>
  <si>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</si>
  <si>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</si>
  <si>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</si>
  <si>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</si>
  <si>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</si>
  <si>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</si>
  <si>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</si>
  <si>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</si>
  <si>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</si>
  <si>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</si>
  <si>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</si>
  <si>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</si>
  <si>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</si>
  <si>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</si>
  <si>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</si>
  <si>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</si>
  <si>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</si>
  <si>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</si>
  <si>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</si>
  <si>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</si>
  <si>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</si>
  <si>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</si>
  <si>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</si>
  <si>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</si>
  <si>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</si>
  <si>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</si>
  <si>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</si>
  <si>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</si>
  <si>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</si>
  <si>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</si>
  <si>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</si>
  <si>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</si>
  <si>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</si>
  <si>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</si>
  <si>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</si>
  <si>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</si>
  <si>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</si>
  <si>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</si>
  <si>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</si>
  <si>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</si>
  <si>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</si>
  <si>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</si>
  <si>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</si>
  <si>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</si>
  <si>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</si>
  <si>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</si>
  <si>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</si>
  <si>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</si>
  <si>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</si>
  <si>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</si>
  <si>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</si>
  <si>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</si>
  <si>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</si>
  <si>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</si>
  <si>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</si>
  <si>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</si>
  <si>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</si>
  <si>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</si>
  <si>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</si>
  <si>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</si>
  <si>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</si>
  <si>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</si>
  <si>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</si>
  <si>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</si>
  <si>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</si>
  <si>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</si>
  <si>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</si>
  <si>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</si>
  <si>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</si>
  <si>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</si>
  <si>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</si>
  <si>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</si>
  <si>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</si>
  <si>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</si>
  <si>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</si>
  <si>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</si>
  <si>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</si>
  <si>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</si>
  <si>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</si>
  <si>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</si>
  <si>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</si>
  <si>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</si>
  <si>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</si>
  <si>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</si>
  <si>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</si>
  <si>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</si>
  <si>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</si>
  <si>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</si>
  <si>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</si>
  <si>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</si>
  <si>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</si>
  <si>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</si>
  <si>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</si>
  <si>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</si>
  <si>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</si>
  <si>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</si>
  <si>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</si>
  <si>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</si>
  <si>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</si>
  <si>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</si>
  <si>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</si>
  <si>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</si>
  <si>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</si>
  <si>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</si>
  <si>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</si>
  <si>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</si>
  <si>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</si>
  <si>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</si>
  <si>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</si>
  <si>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</si>
  <si>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</si>
  <si>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</si>
  <si>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</si>
  <si>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</si>
  <si>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</si>
  <si>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</si>
  <si>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</si>
  <si>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</si>
  <si>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</si>
  <si>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</si>
  <si>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</si>
  <si>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</si>
  <si>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</si>
  <si>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</si>
  <si>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</si>
  <si>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</si>
  <si>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</si>
  <si>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</si>
  <si>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</si>
  <si>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</si>
  <si>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</si>
  <si>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</si>
  <si>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</si>
  <si>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</si>
  <si>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</si>
  <si>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</si>
  <si>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</si>
  <si>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</si>
  <si>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</si>
  <si>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</si>
  <si>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</si>
  <si>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</si>
  <si>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</si>
  <si>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</si>
  <si>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</si>
  <si>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</si>
  <si>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</si>
  <si>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</si>
  <si>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</si>
  <si>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</si>
  <si>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</si>
  <si>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</si>
  <si>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</si>
  <si>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</si>
  <si>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</si>
  <si>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</si>
  <si>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</si>
  <si>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</si>
  <si>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</si>
  <si>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</si>
  <si>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</si>
  <si>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</si>
  <si>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</si>
  <si>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</si>
  <si>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</si>
  <si>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</si>
  <si>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</si>
  <si>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</si>
  <si>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</si>
  <si>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</si>
  <si>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</si>
  <si>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</si>
  <si>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</si>
  <si>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</si>
  <si>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</si>
  <si>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</si>
  <si>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</si>
  <si>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</si>
  <si>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</si>
  <si>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</si>
  <si>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</si>
  <si>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</si>
  <si>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</si>
  <si>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</si>
  <si>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</si>
  <si>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</si>
  <si>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</si>
  <si>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</si>
  <si>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</si>
  <si>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</si>
  <si>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</si>
  <si>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</si>
  <si>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</si>
  <si>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</si>
  <si>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</si>
  <si>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</si>
  <si>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</si>
  <si>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</si>
  <si>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</si>
  <si>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</si>
  <si>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</si>
  <si>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</si>
  <si>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</si>
  <si>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</si>
  <si>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</si>
  <si>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</si>
  <si>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</si>
  <si>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</si>
  <si>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</si>
  <si>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</si>
  <si>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</si>
  <si>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</si>
  <si>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</si>
  <si>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</si>
  <si>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</si>
  <si>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</si>
  <si>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</si>
  <si>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</si>
  <si>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</si>
  <si>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</si>
  <si>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</si>
  <si>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</si>
  <si>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</si>
  <si>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</si>
  <si>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</si>
  <si>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</si>
  <si>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</si>
  <si>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</si>
  <si>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</si>
  <si>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</si>
  <si>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</si>
  <si>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</si>
  <si>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</si>
  <si>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</si>
  <si>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</si>
  <si>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</si>
  <si>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</si>
  <si>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</si>
  <si>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</si>
  <si>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</si>
  <si>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</si>
  <si>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</si>
  <si>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</si>
  <si>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</si>
  <si>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</si>
  <si>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</si>
  <si>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</si>
  <si>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</si>
  <si>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</si>
  <si>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</si>
  <si>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</si>
  <si>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</si>
  <si>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</si>
  <si>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</si>
  <si>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</si>
  <si>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</si>
  <si>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</si>
  <si>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</si>
  <si>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</si>
  <si>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</si>
  <si>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</si>
  <si>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</si>
  <si>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</si>
  <si>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</si>
  <si>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</si>
  <si>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</si>
  <si>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</si>
  <si>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</si>
  <si>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</si>
  <si>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</si>
  <si>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</si>
  <si>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</si>
  <si>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</si>
  <si>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</si>
  <si>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</si>
  <si>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</si>
  <si>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</si>
  <si>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</si>
  <si>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</si>
  <si>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</si>
  <si>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</si>
  <si>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</si>
  <si>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</si>
  <si>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</si>
  <si>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</si>
  <si>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</si>
  <si>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</si>
  <si>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</si>
  <si>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</si>
  <si>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</si>
  <si>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</si>
  <si>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</si>
  <si>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</si>
  <si>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</si>
  <si>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</si>
  <si>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</si>
  <si>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</si>
  <si>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</si>
  <si>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</si>
  <si>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</si>
  <si>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</si>
  <si>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</si>
  <si>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</si>
  <si>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</si>
  <si>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</si>
  <si>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</si>
  <si>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</si>
  <si>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</si>
  <si>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</si>
  <si>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</si>
  <si>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</si>
  <si>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</si>
  <si>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</si>
  <si>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</si>
  <si>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</si>
  <si>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</si>
  <si>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</si>
  <si>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</si>
  <si>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</si>
  <si>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</si>
  <si>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</si>
  <si>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</si>
  <si>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</si>
  <si>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</si>
  <si>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</si>
  <si>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</si>
  <si>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</si>
  <si>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</si>
  <si>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</si>
  <si>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</si>
  <si>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</si>
  <si>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</si>
  <si>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</si>
  <si>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</si>
  <si>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</si>
  <si>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</si>
  <si>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</si>
  <si>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</si>
  <si>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</si>
  <si>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</si>
  <si>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</si>
  <si>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</si>
  <si>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</si>
  <si>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</si>
  <si>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</si>
  <si>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</si>
  <si>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</si>
  <si>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</si>
  <si>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</si>
  <si>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</si>
  <si>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</si>
  <si>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</si>
  <si>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</si>
  <si>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</si>
  <si>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</si>
  <si>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</si>
  <si>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</si>
  <si>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</si>
  <si>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</si>
  <si>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</si>
  <si>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</si>
  <si>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</si>
  <si>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</si>
  <si>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</si>
  <si>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</si>
  <si>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</si>
  <si>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</si>
  <si>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</si>
  <si>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</si>
  <si>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</si>
  <si>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</si>
  <si>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</si>
  <si>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</si>
  <si>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</si>
  <si>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</si>
  <si>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</si>
  <si>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</si>
  <si>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</si>
  <si>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</si>
  <si>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</si>
  <si>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</si>
  <si>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</si>
  <si>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</si>
  <si>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</si>
  <si>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</si>
  <si>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</si>
  <si>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</si>
  <si>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</si>
  <si>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</si>
  <si>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</si>
  <si>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</si>
  <si>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</si>
  <si>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</si>
  <si>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</si>
  <si>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</si>
  <si>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</si>
  <si>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</si>
  <si>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</si>
  <si>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</si>
  <si>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</si>
  <si>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</si>
  <si>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</si>
  <si>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</si>
  <si>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</si>
  <si>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</si>
  <si>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</si>
  <si>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</si>
  <si>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</si>
  <si>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</si>
  <si>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</si>
  <si>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</si>
  <si>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</si>
  <si>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</si>
  <si>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</si>
  <si>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</si>
  <si>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</si>
  <si>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</si>
  <si>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</si>
  <si>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</si>
  <si>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</si>
  <si>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</si>
  <si>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</si>
  <si>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</si>
  <si>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</si>
  <si>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</si>
  <si>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</si>
  <si>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</si>
  <si>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</si>
  <si>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</si>
  <si>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</si>
  <si>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</si>
  <si>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</si>
  <si>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</si>
  <si>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</si>
  <si>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</si>
  <si>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</si>
  <si>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</si>
  <si>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</si>
  <si>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</si>
  <si>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</si>
  <si>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</si>
  <si>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</si>
  <si>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</si>
  <si>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</si>
  <si>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</si>
  <si>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</si>
  <si>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</si>
  <si>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</si>
  <si>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</si>
  <si>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</si>
  <si>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</si>
  <si>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</si>
  <si>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</si>
  <si>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</si>
  <si>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</si>
  <si>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</si>
  <si>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</si>
  <si>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</si>
  <si>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</si>
  <si>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</si>
  <si>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</si>
  <si>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</si>
  <si>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</si>
  <si>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</si>
  <si>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</si>
  <si>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</si>
  <si>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</si>
  <si>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</si>
  <si>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</si>
  <si>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</si>
  <si>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</si>
  <si>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</si>
  <si>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</si>
  <si>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</si>
  <si>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</si>
  <si>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</si>
  <si>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</si>
  <si>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</si>
  <si>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</si>
  <si>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</si>
  <si>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</si>
  <si>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</si>
  <si>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</si>
  <si>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</si>
  <si>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</si>
  <si>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</si>
  <si>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</si>
  <si>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</si>
  <si>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</si>
  <si>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</si>
  <si>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</si>
  <si>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</si>
  <si>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</si>
  <si>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</si>
  <si>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</si>
  <si>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</si>
  <si>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</si>
  <si>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</si>
  <si>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</si>
  <si>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</si>
  <si>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</si>
  <si>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</si>
  <si>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</si>
  <si>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</si>
  <si>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</si>
  <si>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</si>
  <si>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</si>
  <si>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</si>
  <si>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</si>
  <si>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</si>
  <si>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</si>
  <si>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</si>
  <si>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</si>
  <si>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</si>
  <si>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</si>
  <si>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</si>
  <si>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</si>
  <si>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</si>
  <si>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</si>
  <si>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</si>
  <si>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</si>
  <si>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</si>
  <si>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</si>
  <si>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</si>
  <si>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</si>
  <si>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</si>
  <si>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</si>
  <si>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</si>
  <si>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</si>
  <si>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</si>
  <si>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</si>
  <si>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</si>
  <si>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</si>
  <si>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</si>
  <si>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</si>
  <si>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</si>
  <si>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</si>
  <si>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</si>
  <si>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</si>
  <si>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</si>
  <si>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</si>
  <si>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</si>
  <si>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</si>
  <si>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</si>
  <si>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</si>
  <si>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</si>
  <si>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</si>
  <si>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</si>
  <si>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</si>
  <si>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</si>
  <si>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</si>
  <si>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</si>
  <si>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</si>
  <si>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</si>
  <si>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</si>
  <si>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</si>
  <si>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</si>
  <si>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</si>
  <si>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</si>
  <si>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</si>
  <si>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</si>
  <si>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</si>
  <si>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</si>
  <si>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</si>
  <si>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</si>
  <si>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</si>
  <si>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</si>
  <si>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</si>
  <si>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</si>
  <si>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</si>
  <si>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</si>
  <si>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</si>
  <si>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</si>
  <si>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</si>
  <si>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</si>
  <si>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</si>
  <si>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</si>
  <si>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</si>
  <si>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</si>
  <si>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</si>
  <si>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</si>
  <si>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</si>
  <si>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</si>
  <si>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</si>
  <si>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</si>
  <si>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</si>
  <si>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</si>
  <si>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</si>
  <si>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</si>
  <si>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</si>
  <si>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</si>
  <si>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</si>
  <si>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</si>
  <si>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</si>
  <si>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</si>
  <si>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</si>
  <si>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</si>
  <si>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</si>
  <si>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</si>
  <si>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</si>
  <si>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</si>
  <si>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</si>
  <si>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</si>
  <si>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</si>
  <si>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</si>
  <si>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</si>
  <si>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</si>
  <si>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</si>
  <si>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</si>
  <si>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</si>
  <si>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</si>
  <si>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</si>
  <si>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</si>
  <si>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</si>
  <si>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</si>
  <si>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</si>
  <si>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</si>
  <si>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</si>
  <si>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</si>
  <si>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</si>
  <si>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</si>
  <si>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</si>
  <si>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</si>
  <si>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</si>
  <si>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</si>
  <si>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</si>
  <si>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</si>
  <si>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</si>
  <si>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</si>
  <si>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</si>
  <si>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</si>
  <si>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</si>
  <si>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</si>
  <si>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</si>
  <si>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</si>
  <si>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</si>
  <si>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</si>
  <si>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</si>
  <si>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</si>
  <si>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</si>
  <si>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</si>
  <si>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</si>
  <si>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</si>
  <si>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</si>
  <si>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</si>
  <si>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</si>
  <si>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</si>
  <si>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</si>
  <si>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</si>
  <si>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</si>
  <si>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</si>
  <si>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</si>
  <si>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</si>
  <si>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</si>
  <si>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</si>
  <si>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</si>
  <si>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</si>
  <si>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</si>
  <si>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</si>
  <si>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</si>
  <si>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</si>
  <si>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</si>
  <si>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</si>
  <si>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</si>
  <si>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</si>
  <si>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</si>
  <si>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</si>
  <si>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</si>
  <si>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</si>
  <si>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</si>
  <si>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</si>
  <si>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</si>
  <si>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</si>
  <si>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</si>
  <si>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</si>
  <si>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</si>
  <si>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</si>
  <si>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</si>
  <si>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</si>
  <si>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</si>
  <si>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</si>
  <si>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</si>
  <si>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</si>
  <si>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</si>
  <si>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</si>
  <si>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</si>
  <si>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</si>
  <si>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</si>
  <si>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</si>
  <si>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</si>
  <si>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</si>
  <si>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</si>
  <si>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</si>
  <si>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</si>
  <si>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</si>
  <si>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</si>
  <si>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</si>
  <si>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</si>
  <si>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</si>
  <si>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</si>
  <si>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</si>
  <si>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</si>
  <si>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</si>
  <si>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</si>
  <si>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</si>
  <si>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</si>
  <si>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</si>
  <si>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</si>
  <si>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</si>
  <si>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</si>
  <si>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</si>
  <si>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</si>
  <si>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</si>
  <si>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</si>
  <si>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</si>
  <si>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</si>
  <si>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</si>
  <si>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</si>
  <si>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</si>
  <si>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</si>
  <si>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</si>
  <si>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</si>
  <si>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</si>
  <si>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</si>
  <si>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</si>
  <si>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</si>
  <si>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</si>
  <si>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</si>
  <si>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</si>
  <si>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</si>
  <si>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</si>
  <si>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</si>
  <si>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</si>
  <si>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</si>
  <si>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</si>
  <si>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</si>
  <si>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</si>
  <si>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</si>
  <si>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</si>
  <si>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</si>
  <si>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</si>
  <si>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</si>
  <si>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</si>
  <si>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</si>
  <si>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</si>
  <si>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</si>
  <si>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</si>
  <si>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</si>
  <si>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</si>
  <si>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</si>
  <si>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</si>
  <si>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</si>
  <si>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</si>
  <si>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</si>
  <si>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</si>
  <si>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</si>
  <si>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</si>
  <si>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</si>
  <si>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</si>
  <si>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</si>
  <si>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</si>
  <si>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</si>
  <si>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</si>
  <si>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</si>
  <si>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</si>
  <si>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</si>
  <si>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</si>
  <si>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</si>
  <si>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</si>
  <si>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</si>
  <si>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</si>
  <si>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</si>
  <si>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</si>
  <si>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</si>
  <si>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</si>
  <si>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</si>
  <si>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</si>
  <si>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</si>
  <si>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</si>
  <si>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</si>
  <si>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</si>
  <si>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</si>
  <si>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</si>
  <si>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</si>
  <si>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</si>
  <si>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</si>
  <si>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</si>
  <si>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</si>
  <si>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</si>
  <si>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</si>
  <si>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</si>
  <si>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</si>
  <si>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</si>
  <si>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</si>
  <si>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</si>
  <si>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</si>
  <si>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</si>
  <si>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</si>
  <si>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</si>
  <si>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</si>
  <si>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</si>
  <si>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</si>
  <si>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</si>
  <si>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</si>
  <si>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</si>
  <si>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</si>
  <si>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</si>
  <si>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</si>
  <si>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</si>
  <si>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</si>
  <si>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</si>
  <si>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</si>
  <si>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</si>
  <si>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</si>
  <si>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</si>
  <si>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</si>
  <si>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</si>
  <si>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</si>
  <si>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</si>
  <si>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</si>
  <si>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</si>
  <si>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</si>
  <si>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</si>
  <si>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</si>
  <si>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</si>
  <si>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</si>
  <si>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</si>
  <si>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</si>
  <si>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</si>
  <si>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</si>
  <si>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</si>
  <si>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</si>
  <si>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</si>
  <si>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</si>
  <si>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</si>
  <si>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</si>
  <si>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</si>
  <si>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</si>
  <si>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</si>
  <si>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</si>
  <si>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</si>
  <si>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</si>
  <si>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</si>
  <si>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</si>
  <si>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</si>
  <si>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</si>
  <si>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</si>
  <si>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</si>
  <si>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</si>
  <si>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</si>
  <si>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</si>
  <si>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</si>
  <si>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</si>
  <si>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</si>
  <si>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</si>
  <si>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</si>
  <si>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</si>
  <si>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</si>
  <si>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</si>
  <si>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</si>
  <si>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</si>
  <si>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</si>
  <si>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</si>
  <si>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</si>
  <si>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</si>
  <si>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</si>
  <si>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</si>
  <si>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</si>
  <si>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</si>
  <si>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</si>
  <si>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</si>
  <si>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</si>
  <si>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</si>
  <si>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</si>
  <si>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</si>
  <si>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</si>
  <si>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</si>
  <si>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</si>
  <si>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</si>
  <si>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</si>
  <si>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</si>
  <si>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</si>
  <si>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</si>
  <si>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</si>
  <si>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</si>
  <si>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</si>
  <si>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</si>
  <si>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</si>
  <si>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</si>
  <si>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</si>
  <si>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</si>
  <si>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</si>
  <si>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</si>
  <si>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</si>
  <si>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</si>
  <si>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</si>
  <si>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</si>
  <si>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</si>
  <si>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</si>
  <si>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</si>
  <si>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</si>
  <si>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</si>
  <si>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</si>
  <si>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</si>
  <si>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</si>
  <si>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</si>
  <si>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</si>
  <si>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</si>
  <si>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</si>
  <si>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</si>
  <si>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</si>
  <si>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</si>
  <si>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</si>
  <si>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</si>
  <si>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</si>
  <si>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</si>
  <si>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</si>
  <si>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</si>
  <si>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</si>
  <si>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</si>
  <si>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</si>
  <si>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</si>
  <si>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</si>
  <si>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</si>
  <si>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</si>
  <si>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</si>
  <si>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</si>
  <si>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</si>
  <si>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</si>
  <si>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</si>
  <si>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</si>
  <si>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</si>
  <si>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</si>
  <si>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</si>
  <si>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</si>
  <si>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</si>
  <si>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</si>
  <si>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</si>
  <si>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</si>
  <si>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</si>
  <si>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</si>
  <si>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</si>
  <si>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</si>
  <si>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</si>
  <si>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</si>
  <si>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</si>
  <si>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</si>
  <si>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</si>
  <si>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</si>
  <si>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</si>
  <si>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</si>
  <si>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</si>
  <si>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</si>
  <si>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</si>
  <si>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</si>
  <si>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</si>
  <si>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</si>
  <si>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</si>
  <si>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</si>
  <si>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</si>
  <si>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</si>
  <si>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</si>
  <si>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</si>
  <si>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</si>
  <si>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</si>
  <si>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</si>
  <si>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</si>
  <si>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</si>
  <si>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</si>
  <si>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</si>
  <si>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</si>
  <si>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</si>
  <si>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</si>
  <si>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</si>
  <si>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</si>
  <si>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</si>
  <si>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</si>
  <si>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</si>
  <si>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</si>
  <si>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</si>
  <si>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</si>
  <si>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</si>
  <si>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</si>
  <si>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</si>
  <si>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</si>
  <si>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</si>
  <si>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</si>
  <si>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</si>
  <si>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</si>
  <si>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</si>
  <si>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</si>
  <si>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</si>
  <si>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</si>
  <si>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</si>
  <si>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</si>
  <si>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</si>
  <si>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</si>
  <si>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</si>
  <si>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</si>
  <si>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</si>
  <si>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</si>
  <si>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</si>
  <si>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</si>
  <si>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</si>
  <si>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</si>
  <si>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</si>
  <si>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</si>
  <si>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</si>
  <si>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</si>
  <si>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</si>
  <si>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</si>
  <si>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</si>
  <si>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</si>
  <si>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</si>
  <si>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</si>
  <si>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</si>
  <si>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</si>
  <si>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</si>
  <si>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</si>
  <si>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</si>
  <si>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</si>
  <si>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</si>
  <si>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</si>
  <si>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</si>
  <si>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</si>
  <si>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</si>
  <si>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</si>
  <si>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</si>
  <si>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</si>
  <si>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</si>
  <si>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</si>
  <si>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</si>
  <si>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</si>
  <si>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</si>
  <si>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</si>
  <si>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</si>
  <si>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</si>
  <si>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</si>
  <si>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</si>
  <si>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</si>
  <si>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</si>
  <si>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</si>
  <si>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</si>
  <si>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</si>
  <si>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</si>
  <si>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</si>
  <si>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</si>
  <si>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</si>
  <si>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</si>
  <si>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</si>
  <si>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</si>
  <si>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</si>
  <si>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</si>
  <si>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</si>
  <si>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</si>
  <si>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</si>
  <si>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</si>
  <si>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</si>
  <si>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</si>
  <si>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</si>
  <si>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</si>
  <si>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</si>
  <si>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</si>
  <si>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</si>
  <si>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</si>
  <si>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</si>
  <si>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</si>
  <si>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</si>
  <si>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</si>
  <si>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</si>
  <si>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</si>
  <si>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</si>
  <si>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</si>
  <si>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</si>
  <si>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</si>
  <si>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</si>
  <si>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</si>
  <si>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</si>
  <si>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</si>
  <si>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</si>
  <si>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</si>
  <si>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</si>
  <si>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</si>
  <si>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</si>
  <si>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</si>
  <si>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</si>
  <si>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</si>
  <si>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</si>
  <si>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</si>
  <si>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</si>
  <si>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</si>
  <si>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</si>
  <si>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</si>
  <si>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</si>
  <si>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</si>
  <si>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</si>
  <si>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</si>
  <si>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</si>
  <si>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</si>
  <si>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</si>
  <si>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</si>
  <si>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</si>
  <si>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</si>
  <si>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</si>
  <si>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</si>
  <si>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</si>
  <si>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</si>
  <si>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</si>
  <si>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</si>
  <si>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</si>
  <si>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</si>
  <si>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</si>
  <si>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</si>
  <si>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</si>
  <si>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</si>
  <si>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</si>
  <si>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</si>
  <si>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</si>
  <si>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</si>
  <si>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</si>
  <si>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</si>
  <si>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</si>
  <si>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</si>
  <si>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</si>
  <si>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</si>
  <si>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</si>
  <si>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</si>
  <si>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</si>
  <si>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</si>
  <si>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</si>
  <si>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</si>
  <si>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</si>
  <si>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</si>
  <si>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</si>
  <si>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</si>
  <si>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</si>
  <si>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</si>
  <si>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</si>
  <si>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</si>
  <si>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</si>
  <si>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</si>
  <si>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</si>
  <si>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</si>
  <si>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</si>
  <si>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</si>
  <si>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</si>
  <si>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</si>
  <si>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</si>
  <si>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</si>
  <si>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</si>
  <si>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</si>
  <si>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</si>
  <si>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</si>
  <si>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</si>
  <si>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</si>
  <si>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</si>
  <si>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</si>
  <si>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</si>
  <si>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</si>
  <si>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</si>
  <si>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</si>
  <si>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</si>
  <si>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</si>
  <si>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</si>
  <si>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</si>
  <si>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</si>
  <si>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</si>
  <si>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</si>
  <si>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</si>
  <si>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</si>
  <si>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</si>
  <si>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</si>
  <si>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</si>
  <si>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</si>
  <si>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</si>
  <si>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</si>
  <si>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</si>
  <si>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</si>
  <si>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</si>
  <si>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</si>
  <si>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</si>
  <si>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</si>
  <si>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</si>
  <si>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</si>
  <si>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</si>
  <si>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</si>
  <si>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</si>
  <si>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</si>
  <si>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</si>
  <si>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</si>
  <si>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</si>
  <si>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</si>
  <si>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</si>
  <si>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</si>
  <si>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</si>
  <si>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</si>
  <si>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</si>
  <si>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</si>
  <si>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</si>
  <si>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</si>
  <si>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</si>
  <si>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</si>
  <si>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</si>
  <si>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</si>
  <si>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</si>
  <si>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</si>
  <si>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</si>
  <si>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</si>
  <si>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</si>
  <si>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</si>
  <si>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</si>
  <si>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</si>
  <si>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</si>
  <si>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</si>
  <si>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</si>
  <si>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</si>
  <si>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</si>
  <si>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</si>
  <si>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</si>
  <si>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</si>
  <si>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</si>
  <si>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</si>
  <si>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</si>
  <si>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</si>
  <si>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</si>
  <si>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</si>
  <si>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</si>
  <si>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</si>
  <si>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</si>
  <si>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</si>
  <si>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</si>
  <si>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</si>
  <si>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</si>
  <si>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</si>
  <si>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</si>
  <si>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</si>
  <si>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</si>
  <si>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</si>
  <si>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</si>
  <si>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</si>
  <si>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</si>
  <si>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</si>
  <si>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</si>
  <si>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</si>
  <si>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</si>
  <si>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</si>
  <si>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</si>
  <si>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</si>
  <si>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</si>
  <si>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</si>
  <si>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</si>
  <si>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</si>
  <si>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</si>
  <si>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</si>
  <si>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</si>
  <si>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</si>
  <si>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</si>
  <si>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</si>
  <si>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</si>
  <si>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</si>
  <si>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</si>
  <si>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</si>
  <si>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</si>
  <si>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</si>
  <si>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</si>
  <si>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</si>
  <si>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</si>
  <si>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</si>
  <si>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</si>
  <si>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</si>
  <si>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</si>
  <si>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</si>
  <si>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</si>
  <si>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</si>
  <si>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</si>
  <si>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</si>
  <si>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</si>
  <si>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</si>
  <si>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</si>
  <si>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</si>
  <si>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</si>
  <si>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</si>
  <si>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</si>
  <si>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</si>
  <si>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</si>
  <si>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</si>
  <si>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</si>
  <si>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</si>
  <si>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</si>
  <si>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</si>
  <si>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</si>
  <si>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</si>
  <si>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</si>
  <si>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</si>
  <si>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</si>
  <si>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</si>
  <si>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</si>
  <si>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</si>
  <si>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</si>
  <si>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</si>
  <si>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</si>
  <si>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</si>
  <si>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</si>
  <si>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</si>
  <si>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</si>
  <si>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</si>
  <si>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</si>
  <si>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</si>
  <si>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</si>
  <si>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</si>
  <si>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</si>
  <si>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</si>
  <si>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</si>
  <si>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</si>
  <si>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</si>
  <si>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</si>
  <si>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</si>
  <si>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</si>
  <si>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</si>
  <si>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</si>
  <si>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</si>
  <si>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</si>
  <si>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</si>
  <si>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</si>
  <si>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</si>
  <si>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</si>
  <si>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Anh</t>
  </si>
  <si>
    <t>Duy</t>
  </si>
  <si>
    <t>Kinh tế vi mô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</si>
  <si>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</si>
  <si>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</si>
  <si>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</si>
  <si>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</si>
  <si>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</si>
  <si>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</si>
  <si>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</si>
  <si>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</si>
  <si>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</si>
  <si>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</si>
  <si>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</si>
  <si>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</si>
  <si>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</si>
  <si>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</si>
  <si>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</si>
  <si>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</si>
  <si>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</si>
  <si>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</si>
  <si>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</si>
  <si>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</si>
  <si>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</si>
  <si>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</si>
  <si>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</si>
  <si>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</si>
  <si>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</si>
  <si>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</si>
  <si>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</si>
  <si>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</si>
  <si>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</si>
  <si>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</si>
  <si>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</si>
  <si>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</si>
  <si>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</si>
  <si>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</si>
  <si>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</si>
  <si>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</si>
  <si>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</si>
  <si>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</si>
  <si>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</si>
  <si>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</si>
  <si>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Nữ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</si>
  <si>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</si>
  <si>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</si>
  <si>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</si>
  <si>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</si>
  <si>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</si>
  <si>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</si>
  <si>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</si>
  <si>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</si>
  <si>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</si>
  <si>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</si>
  <si>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</si>
  <si>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</si>
  <si>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</si>
  <si>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</si>
  <si>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t>MPM2</t>
  </si>
  <si>
    <t>PHM 602</t>
  </si>
  <si>
    <t>Dược Lâm Sàng</t>
  </si>
  <si>
    <t xml:space="preserve">       ĐẠI HỌC DUY TÂN</t>
  </si>
  <si>
    <t>Thời gian: 19h30 ngày 21/12/2024</t>
  </si>
  <si>
    <t>PHI600</t>
  </si>
  <si>
    <t>BẢNG ĐIỂM TỔNG KẾT HỌC PHẦN</t>
  </si>
  <si>
    <t>Chuyển điểm</t>
  </si>
  <si>
    <t xml:space="preserve"> ĐẠI HỌC DUY TÂN</t>
  </si>
  <si>
    <t>TS. Nguyễn Công Minh</t>
  </si>
  <si>
    <t>GHI 
CHÚ</t>
  </si>
  <si>
    <t>Nguyễn Thị Minh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</si>
</sst>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0" borderId="35" xfId="0" applyNumberFormat="1" applyFont="1" applyFill="1" applyBorder="1" applyAlignment="1" applyProtection="1">
      <alignment horizontal="center" wrapText="1"/>
      <protection locked="0"/>
    </xf>
    <xf numFmtId="14" fontId="79" fillId="6" borderId="3" xfId="0" applyNumberFormat="1" applyFont="1" applyFill="1" applyBorder="1" applyAlignment="1">
      <alignment horizontal="center"/>
    </xf>
    <xf numFmtId="49" fontId="79" fillId="6" borderId="27" xfId="0" applyNumberFormat="1" applyFont="1" applyFill="1" applyBorder="1" applyAlignment="1" applyProtection="1">
      <alignment wrapText="1"/>
      <protection locked="0"/>
    </xf>
    <xf numFmtId="49" fontId="80" fillId="6" borderId="14" xfId="0" applyNumberFormat="1" applyFont="1" applyFill="1" applyBorder="1" applyAlignment="1" applyProtection="1">
      <alignment wrapText="1"/>
      <protection locked="0"/>
    </xf>
    <xf numFmtId="49" fontId="79" fillId="6" borderId="3" xfId="0" applyNumberFormat="1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8" borderId="36" xfId="0" applyFont="1" applyFill="1" applyBorder="1" applyAlignment="1">
      <alignment horizontal="left"/>
    </xf>
    <xf numFmtId="0" fontId="16" fillId="8" borderId="37" xfId="0" applyFont="1" applyFill="1" applyBorder="1" applyAlignment="1">
      <alignment horizontal="left"/>
    </xf>
    <xf numFmtId="14" fontId="5" fillId="8" borderId="35" xfId="0" quotePrefix="1" applyNumberFormat="1" applyFont="1" applyFill="1" applyBorder="1" applyAlignment="1">
      <alignment horizontal="center"/>
    </xf>
    <xf numFmtId="0" fontId="79" fillId="6" borderId="3" xfId="0" applyFont="1" applyFill="1" applyBorder="1" applyAlignment="1">
      <alignment horizontal="center"/>
    </xf>
    <xf numFmtId="49" fontId="79" fillId="6" borderId="3" xfId="0" applyNumberFormat="1" applyFont="1" applyFill="1" applyBorder="1" applyAlignment="1" applyProtection="1">
      <alignment horizontal="center" wrapText="1"/>
      <protection locked="0"/>
    </xf>
    <xf numFmtId="49" fontId="79" fillId="0" borderId="38" xfId="0" applyNumberFormat="1" applyFont="1" applyFill="1" applyBorder="1" applyAlignment="1" applyProtection="1">
      <alignment horizontal="center" wrapText="1"/>
      <protection locked="0"/>
    </xf>
    <xf numFmtId="0" fontId="81" fillId="6" borderId="3" xfId="0" applyFont="1" applyFill="1" applyBorder="1" applyAlignment="1"/>
    <xf numFmtId="49" fontId="82" fillId="6" borderId="35" xfId="0" applyNumberFormat="1" applyFont="1" applyFill="1" applyBorder="1" applyAlignment="1" applyProtection="1">
      <alignment wrapText="1"/>
      <protection locked="0"/>
    </xf>
    <xf numFmtId="49" fontId="79" fillId="0" borderId="39" xfId="0" applyNumberFormat="1" applyFont="1" applyFill="1" applyBorder="1" applyAlignment="1" applyProtection="1">
      <alignment horizontal="center" wrapText="1"/>
      <protection locked="0"/>
    </xf>
    <xf numFmtId="49" fontId="81" fillId="6" borderId="3" xfId="0" applyNumberFormat="1" applyFont="1" applyFill="1" applyBorder="1" applyAlignment="1" applyProtection="1">
      <alignment vertical="center" wrapText="1"/>
      <protection locked="0"/>
    </xf>
    <xf numFmtId="49" fontId="82" fillId="6" borderId="35" xfId="0" applyNumberFormat="1" applyFont="1" applyFill="1" applyBorder="1" applyAlignment="1" applyProtection="1">
      <alignment vertical="center" wrapText="1"/>
      <protection locked="0"/>
    </xf>
    <xf numFmtId="49" fontId="81" fillId="6" borderId="3" xfId="0" applyNumberFormat="1" applyFont="1" applyFill="1" applyBorder="1" applyAlignment="1" applyProtection="1">
      <alignment wrapText="1"/>
      <protection locked="0"/>
    </xf>
    <xf numFmtId="49" fontId="81" fillId="6" borderId="35" xfId="0" applyNumberFormat="1" applyFont="1" applyFill="1" applyBorder="1" applyAlignment="1" applyProtection="1">
      <alignment vertical="center" wrapText="1"/>
      <protection locked="0"/>
    </xf>
    <xf numFmtId="0" fontId="81" fillId="6" borderId="35" xfId="0" applyFont="1" applyFill="1" applyBorder="1" applyAlignment="1"/>
    <xf numFmtId="49" fontId="81" fillId="6" borderId="35" xfId="0" applyNumberFormat="1" applyFont="1" applyFill="1" applyBorder="1" applyAlignment="1" applyProtection="1">
      <alignment wrapText="1"/>
      <protection locked="0"/>
    </xf>
    <xf numFmtId="0" fontId="18" fillId="0" borderId="1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19" fillId="0" borderId="3" xfId="0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361950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116032</xdr:colOff>
      <xdr:row>0</xdr:row>
      <xdr:rowOff>65809</xdr:rowOff>
    </xdr:from>
    <xdr:to>
      <xdr:col>2</xdr:col>
      <xdr:colOff>211282</xdr:colOff>
      <xdr:row>2</xdr:row>
      <xdr:rowOff>29441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457" y="65809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21" sqref="P21"/>
    </sheetView>
  </sheetViews>
  <sheetFormatPr defaultRowHeight="12.75"/>
  <cols>
    <col min="1" max="1" width="5.5703125" style="9" bestFit="1" customWidth="1"/>
    <col min="2" max="2" width="20.140625" style="8" customWidth="1"/>
    <col min="3" max="3" width="19.5703125" style="9" customWidth="1"/>
    <col min="4" max="4" width="9.140625" style="18"/>
    <col min="5" max="5" width="9.140625" style="19" customWidth="1"/>
    <col min="6" max="6" width="13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8" width="9.140625" style="11"/>
    <col min="19" max="19" width="11.85546875" style="11" customWidth="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3" t="s">
        <v>35</v>
      </c>
      <c r="B1" s="283"/>
      <c r="C1" s="283"/>
      <c r="D1" s="283" t="s">
        <v>1503</v>
      </c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74" t="s">
        <v>246</v>
      </c>
      <c r="R1" s="72" t="s">
        <v>1442</v>
      </c>
      <c r="S1" s="9"/>
      <c r="T1" s="9" t="str">
        <f>R1&amp;" - HK" &amp; R3 &amp; " - "&amp;G3&amp; " - "&amp;G2</f>
        <v>K27MPM2 - HK2 - PHI600 - PHƯƠNG PHÁP LUẬN NCKH</v>
      </c>
      <c r="U1" s="78"/>
    </row>
    <row r="2" spans="1:29">
      <c r="A2" s="283" t="s">
        <v>22</v>
      </c>
      <c r="B2" s="283"/>
      <c r="C2" s="283"/>
      <c r="D2" s="72"/>
      <c r="E2" s="72"/>
      <c r="F2" s="100" t="s">
        <v>157</v>
      </c>
      <c r="G2" s="95" t="str">
        <f>VLOOKUP($G$3,CODEMON!$C$3:$D$65536,2,0)</f>
        <v>PHƯƠNG PHÁP LUẬN NCKH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2</v>
      </c>
      <c r="S2" s="9"/>
      <c r="T2" s="10"/>
    </row>
    <row r="3" spans="1:29" ht="26.25" customHeight="1">
      <c r="A3" s="284">
        <v>102</v>
      </c>
      <c r="B3" s="285"/>
      <c r="C3" s="285"/>
      <c r="D3" s="285"/>
      <c r="E3" s="101" t="s">
        <v>1433</v>
      </c>
      <c r="F3" s="74" t="s">
        <v>151</v>
      </c>
      <c r="G3" s="73" t="s">
        <v>1502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1442</v>
      </c>
    </row>
    <row r="4" spans="1:29" ht="13.5">
      <c r="A4" s="98" t="s">
        <v>1501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79" t="s">
        <v>0</v>
      </c>
      <c r="B5" s="278" t="s">
        <v>19</v>
      </c>
      <c r="C5" s="280" t="s">
        <v>14</v>
      </c>
      <c r="D5" s="280" t="s">
        <v>15</v>
      </c>
      <c r="E5" s="278" t="s">
        <v>247</v>
      </c>
      <c r="F5" s="278" t="s">
        <v>20</v>
      </c>
      <c r="G5" s="281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78" t="s">
        <v>34</v>
      </c>
      <c r="S5" s="278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9"/>
      <c r="B6" s="279"/>
      <c r="C6" s="280"/>
      <c r="D6" s="280"/>
      <c r="E6" s="279"/>
      <c r="F6" s="279"/>
      <c r="G6" s="282"/>
      <c r="H6" s="49">
        <v>0.1</v>
      </c>
      <c r="I6" s="49">
        <v>0</v>
      </c>
      <c r="J6" s="49">
        <v>0</v>
      </c>
      <c r="K6" s="49">
        <v>0</v>
      </c>
      <c r="L6" s="49">
        <v>0.35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78"/>
      <c r="S6" s="278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6.5">
      <c r="A7" s="91">
        <v>1</v>
      </c>
      <c r="B7" s="267" t="s">
        <v>1443</v>
      </c>
      <c r="C7" s="268" t="s">
        <v>1444</v>
      </c>
      <c r="D7" s="269" t="s">
        <v>1439</v>
      </c>
      <c r="E7" s="265" t="s">
        <v>1436</v>
      </c>
      <c r="F7" s="257" t="s">
        <v>1483</v>
      </c>
      <c r="G7" s="212" t="s">
        <v>1442</v>
      </c>
      <c r="H7" s="87">
        <v>10</v>
      </c>
      <c r="I7" s="87"/>
      <c r="J7" s="87"/>
      <c r="K7" s="87"/>
      <c r="L7" s="87">
        <v>7</v>
      </c>
      <c r="M7" s="87"/>
      <c r="N7" s="87"/>
      <c r="O7" s="87"/>
      <c r="P7" s="86">
        <v>8</v>
      </c>
      <c r="Q7" s="86">
        <f>IF(OR(ISNUMBER(P7)=FALSE,$Q$6&lt;&gt;100%,P7&lt;1),0,ROUND(SUMPRODUCT($H$6:$P$6,H7:P7),1))</f>
        <v>7.9</v>
      </c>
      <c r="R7" s="92" t="str">
        <f t="shared" ref="R7:R37" si="0">VLOOKUP(Q7,$U:$V,2,0)</f>
        <v>Bảy Phẩy Chín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6.5">
      <c r="A8" s="91">
        <v>2</v>
      </c>
      <c r="B8" s="270" t="s">
        <v>1445</v>
      </c>
      <c r="C8" s="271" t="s">
        <v>1446</v>
      </c>
      <c r="D8" s="272" t="s">
        <v>1447</v>
      </c>
      <c r="E8" s="266" t="s">
        <v>1436</v>
      </c>
      <c r="F8" s="257" t="s">
        <v>1484</v>
      </c>
      <c r="G8" s="212" t="s">
        <v>1442</v>
      </c>
      <c r="H8" s="87">
        <v>10</v>
      </c>
      <c r="I8" s="87"/>
      <c r="J8" s="87"/>
      <c r="K8" s="87"/>
      <c r="L8" s="87">
        <v>8</v>
      </c>
      <c r="M8" s="87"/>
      <c r="N8" s="87"/>
      <c r="O8" s="87"/>
      <c r="P8" s="86">
        <v>8</v>
      </c>
      <c r="Q8" s="86">
        <f t="shared" ref="Q8:Q37" si="3">IF(OR(ISNUMBER(P8)=FALSE,$Q$6&lt;&gt;100%,P8&lt;1),0,ROUND(SUMPRODUCT($H$6:$P$6,H8:P8),1))</f>
        <v>8.1999999999999993</v>
      </c>
      <c r="R8" s="92" t="str">
        <f t="shared" si="0"/>
        <v>Tám Phẩy Hai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6.5">
      <c r="A9" s="91">
        <v>3</v>
      </c>
      <c r="B9" s="270" t="s">
        <v>1448</v>
      </c>
      <c r="C9" s="273" t="s">
        <v>1449</v>
      </c>
      <c r="D9" s="269" t="s">
        <v>1440</v>
      </c>
      <c r="E9" s="266" t="s">
        <v>1436</v>
      </c>
      <c r="F9" s="260" t="s">
        <v>1485</v>
      </c>
      <c r="G9" s="212" t="s">
        <v>1442</v>
      </c>
      <c r="H9" s="87">
        <v>10</v>
      </c>
      <c r="I9" s="87"/>
      <c r="J9" s="87"/>
      <c r="K9" s="87"/>
      <c r="L9" s="87">
        <v>9</v>
      </c>
      <c r="M9" s="87"/>
      <c r="N9" s="87"/>
      <c r="O9" s="87"/>
      <c r="P9" s="86">
        <v>9</v>
      </c>
      <c r="Q9" s="86">
        <f t="shared" si="3"/>
        <v>9.1</v>
      </c>
      <c r="R9" s="92" t="str">
        <f t="shared" si="0"/>
        <v>Chín Phẩy Một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6.5">
      <c r="A10" s="91">
        <v>4</v>
      </c>
      <c r="B10" s="270" t="s">
        <v>1450</v>
      </c>
      <c r="C10" s="273" t="s">
        <v>1451</v>
      </c>
      <c r="D10" s="269" t="s">
        <v>1452</v>
      </c>
      <c r="E10" s="265" t="s">
        <v>1482</v>
      </c>
      <c r="F10" s="257" t="s">
        <v>1486</v>
      </c>
      <c r="G10" s="212" t="s">
        <v>1442</v>
      </c>
      <c r="H10" s="87">
        <v>10</v>
      </c>
      <c r="I10" s="87"/>
      <c r="J10" s="87"/>
      <c r="K10" s="87"/>
      <c r="L10" s="87">
        <v>9</v>
      </c>
      <c r="M10" s="87"/>
      <c r="N10" s="87"/>
      <c r="O10" s="87"/>
      <c r="P10" s="86">
        <v>9</v>
      </c>
      <c r="Q10" s="86">
        <f t="shared" si="3"/>
        <v>9.1</v>
      </c>
      <c r="R10" s="92" t="str">
        <f t="shared" si="0"/>
        <v>Chín Phẩy Một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6.5">
      <c r="A11" s="91">
        <v>5</v>
      </c>
      <c r="B11" s="270" t="s">
        <v>1453</v>
      </c>
      <c r="C11" s="274" t="s">
        <v>1454</v>
      </c>
      <c r="D11" s="272" t="s">
        <v>1455</v>
      </c>
      <c r="E11" s="265" t="s">
        <v>1482</v>
      </c>
      <c r="F11" s="257" t="s">
        <v>1487</v>
      </c>
      <c r="G11" s="212" t="s">
        <v>1442</v>
      </c>
      <c r="H11" s="87">
        <v>10</v>
      </c>
      <c r="I11" s="87"/>
      <c r="J11" s="87"/>
      <c r="K11" s="87"/>
      <c r="L11" s="87">
        <v>9</v>
      </c>
      <c r="M11" s="87"/>
      <c r="N11" s="87"/>
      <c r="O11" s="87"/>
      <c r="P11" s="86">
        <v>8</v>
      </c>
      <c r="Q11" s="86">
        <f t="shared" si="3"/>
        <v>8.6</v>
      </c>
      <c r="R11" s="92" t="str">
        <f t="shared" si="0"/>
        <v>Tám Phẩy Sáu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6.5">
      <c r="A12" s="91">
        <v>6</v>
      </c>
      <c r="B12" s="270" t="s">
        <v>1456</v>
      </c>
      <c r="C12" s="275" t="s">
        <v>1457</v>
      </c>
      <c r="D12" s="269" t="s">
        <v>1458</v>
      </c>
      <c r="E12" s="266" t="s">
        <v>1482</v>
      </c>
      <c r="F12" s="260" t="s">
        <v>1488</v>
      </c>
      <c r="G12" s="212" t="s">
        <v>1442</v>
      </c>
      <c r="H12" s="87">
        <v>10</v>
      </c>
      <c r="I12" s="87"/>
      <c r="J12" s="87"/>
      <c r="K12" s="87"/>
      <c r="L12" s="87">
        <v>8.5</v>
      </c>
      <c r="M12" s="87"/>
      <c r="N12" s="87"/>
      <c r="O12" s="87"/>
      <c r="P12" s="86">
        <v>8</v>
      </c>
      <c r="Q12" s="86">
        <f>IF(OR(ISNUMBER(P12)=FALSE,$Q$6&lt;&gt;100%,P12&lt;1),0,ROUND(SUMPRODUCT($H$6:$P$6,H12:P12),1))</f>
        <v>8.4</v>
      </c>
      <c r="R12" s="92" t="str">
        <f t="shared" si="0"/>
        <v>Tám Phẩy Bốn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6.5">
      <c r="A13" s="91">
        <v>7</v>
      </c>
      <c r="B13" s="270" t="s">
        <v>1459</v>
      </c>
      <c r="C13" s="276" t="s">
        <v>1460</v>
      </c>
      <c r="D13" s="269" t="s">
        <v>1461</v>
      </c>
      <c r="E13" s="266" t="s">
        <v>1482</v>
      </c>
      <c r="F13" s="260" t="s">
        <v>1489</v>
      </c>
      <c r="G13" s="212" t="s">
        <v>1442</v>
      </c>
      <c r="H13" s="87">
        <v>0</v>
      </c>
      <c r="I13" s="87"/>
      <c r="J13" s="87"/>
      <c r="K13" s="87"/>
      <c r="L13" s="87">
        <v>0</v>
      </c>
      <c r="M13" s="87"/>
      <c r="N13" s="87"/>
      <c r="O13" s="87"/>
      <c r="P13" s="86">
        <v>0</v>
      </c>
      <c r="Q13" s="86">
        <f t="shared" si="3"/>
        <v>0</v>
      </c>
      <c r="R13" s="92" t="str">
        <f t="shared" si="0"/>
        <v>Không</v>
      </c>
      <c r="S13" s="277" t="s">
        <v>1504</v>
      </c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6.5">
      <c r="A14" s="91">
        <v>8</v>
      </c>
      <c r="B14" s="270" t="s">
        <v>1462</v>
      </c>
      <c r="C14" s="274" t="s">
        <v>1463</v>
      </c>
      <c r="D14" s="272" t="s">
        <v>1464</v>
      </c>
      <c r="E14" s="265" t="s">
        <v>1436</v>
      </c>
      <c r="F14" s="257" t="s">
        <v>1490</v>
      </c>
      <c r="G14" s="212" t="s">
        <v>1442</v>
      </c>
      <c r="H14" s="87">
        <v>10</v>
      </c>
      <c r="I14" s="87"/>
      <c r="J14" s="87"/>
      <c r="K14" s="87"/>
      <c r="L14" s="87">
        <v>9</v>
      </c>
      <c r="M14" s="87"/>
      <c r="N14" s="87"/>
      <c r="O14" s="87"/>
      <c r="P14" s="86">
        <v>8</v>
      </c>
      <c r="Q14" s="86">
        <f t="shared" si="3"/>
        <v>8.6</v>
      </c>
      <c r="R14" s="92" t="str">
        <f t="shared" si="0"/>
        <v>Tám Phẩy Sáu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6.5">
      <c r="A15" s="91">
        <v>9</v>
      </c>
      <c r="B15" s="270" t="s">
        <v>1465</v>
      </c>
      <c r="C15" s="274" t="s">
        <v>1466</v>
      </c>
      <c r="D15" s="272" t="s">
        <v>1467</v>
      </c>
      <c r="E15" s="265" t="s">
        <v>1436</v>
      </c>
      <c r="F15" s="257" t="s">
        <v>1491</v>
      </c>
      <c r="G15" s="212" t="s">
        <v>1442</v>
      </c>
      <c r="H15" s="87">
        <v>10</v>
      </c>
      <c r="I15" s="87"/>
      <c r="J15" s="87"/>
      <c r="K15" s="87"/>
      <c r="L15" s="87">
        <v>8.5</v>
      </c>
      <c r="M15" s="87"/>
      <c r="N15" s="87"/>
      <c r="O15" s="87"/>
      <c r="P15" s="86">
        <v>8</v>
      </c>
      <c r="Q15" s="86">
        <f t="shared" si="3"/>
        <v>8.4</v>
      </c>
      <c r="R15" s="92" t="str">
        <f t="shared" si="0"/>
        <v>Tám Phẩy Bốn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6.5">
      <c r="A16" s="91">
        <v>10</v>
      </c>
      <c r="B16" s="270" t="s">
        <v>1468</v>
      </c>
      <c r="C16" s="274" t="s">
        <v>1469</v>
      </c>
      <c r="D16" s="272" t="s">
        <v>1470</v>
      </c>
      <c r="E16" s="265" t="s">
        <v>1482</v>
      </c>
      <c r="F16" s="257" t="s">
        <v>1492</v>
      </c>
      <c r="G16" s="212" t="s">
        <v>1442</v>
      </c>
      <c r="H16" s="87">
        <v>10</v>
      </c>
      <c r="I16" s="87"/>
      <c r="J16" s="87"/>
      <c r="K16" s="87"/>
      <c r="L16" s="87">
        <v>8.5</v>
      </c>
      <c r="M16" s="87"/>
      <c r="N16" s="87"/>
      <c r="O16" s="87"/>
      <c r="P16" s="86">
        <v>8</v>
      </c>
      <c r="Q16" s="86">
        <f t="shared" si="3"/>
        <v>8.4</v>
      </c>
      <c r="R16" s="92" t="str">
        <f t="shared" si="0"/>
        <v>Tám Phẩy Bốn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6.5">
      <c r="A17" s="91">
        <v>11</v>
      </c>
      <c r="B17" s="270" t="s">
        <v>1471</v>
      </c>
      <c r="C17" s="275" t="s">
        <v>1472</v>
      </c>
      <c r="D17" s="269" t="s">
        <v>1473</v>
      </c>
      <c r="E17" s="265" t="s">
        <v>1482</v>
      </c>
      <c r="F17" s="257" t="s">
        <v>1493</v>
      </c>
      <c r="G17" s="212" t="s">
        <v>1442</v>
      </c>
      <c r="H17" s="87">
        <v>10</v>
      </c>
      <c r="I17" s="87"/>
      <c r="J17" s="87"/>
      <c r="K17" s="87"/>
      <c r="L17" s="87">
        <v>8</v>
      </c>
      <c r="M17" s="87"/>
      <c r="N17" s="87"/>
      <c r="O17" s="87"/>
      <c r="P17" s="86">
        <v>8.5</v>
      </c>
      <c r="Q17" s="86">
        <f t="shared" si="3"/>
        <v>8.5</v>
      </c>
      <c r="R17" s="92" t="str">
        <f t="shared" si="0"/>
        <v>Tám Phẩy Năm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6.5">
      <c r="A18" s="91">
        <v>12</v>
      </c>
      <c r="B18" s="270" t="s">
        <v>1474</v>
      </c>
      <c r="C18" s="276" t="s">
        <v>1475</v>
      </c>
      <c r="D18" s="269" t="s">
        <v>1473</v>
      </c>
      <c r="E18" s="265" t="s">
        <v>1482</v>
      </c>
      <c r="F18" s="257" t="s">
        <v>1494</v>
      </c>
      <c r="G18" s="212" t="s">
        <v>1442</v>
      </c>
      <c r="H18" s="87">
        <v>10</v>
      </c>
      <c r="I18" s="87"/>
      <c r="J18" s="87"/>
      <c r="K18" s="87"/>
      <c r="L18" s="87">
        <v>8</v>
      </c>
      <c r="M18" s="87"/>
      <c r="N18" s="87"/>
      <c r="O18" s="87"/>
      <c r="P18" s="86">
        <v>8</v>
      </c>
      <c r="Q18" s="86">
        <f t="shared" si="3"/>
        <v>8.1999999999999993</v>
      </c>
      <c r="R18" s="92" t="str">
        <f t="shared" si="0"/>
        <v>Tám Phẩy Hai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6.5">
      <c r="A19" s="91">
        <v>13</v>
      </c>
      <c r="B19" s="270" t="s">
        <v>1476</v>
      </c>
      <c r="C19" s="274" t="s">
        <v>1477</v>
      </c>
      <c r="D19" s="272" t="s">
        <v>1478</v>
      </c>
      <c r="E19" s="265" t="s">
        <v>1482</v>
      </c>
      <c r="F19" s="257" t="s">
        <v>1495</v>
      </c>
      <c r="G19" s="212" t="s">
        <v>1442</v>
      </c>
      <c r="H19" s="87">
        <v>10</v>
      </c>
      <c r="I19" s="87"/>
      <c r="J19" s="87"/>
      <c r="K19" s="87"/>
      <c r="L19" s="87">
        <v>9</v>
      </c>
      <c r="M19" s="87"/>
      <c r="N19" s="87"/>
      <c r="O19" s="87"/>
      <c r="P19" s="86">
        <v>9</v>
      </c>
      <c r="Q19" s="86">
        <f t="shared" si="3"/>
        <v>9.1</v>
      </c>
      <c r="R19" s="92" t="str">
        <f t="shared" si="0"/>
        <v>Chín Phẩy Một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6.5">
      <c r="A20" s="91">
        <v>14</v>
      </c>
      <c r="B20" s="270" t="s">
        <v>1479</v>
      </c>
      <c r="C20" s="275" t="s">
        <v>1480</v>
      </c>
      <c r="D20" s="269" t="s">
        <v>1481</v>
      </c>
      <c r="E20" s="265" t="s">
        <v>1482</v>
      </c>
      <c r="F20" s="257" t="s">
        <v>1496</v>
      </c>
      <c r="G20" s="212" t="s">
        <v>1442</v>
      </c>
      <c r="H20" s="87">
        <v>10</v>
      </c>
      <c r="I20" s="87"/>
      <c r="J20" s="87"/>
      <c r="K20" s="87"/>
      <c r="L20" s="87">
        <v>8</v>
      </c>
      <c r="M20" s="87"/>
      <c r="N20" s="87"/>
      <c r="O20" s="87"/>
      <c r="P20" s="86">
        <v>8.5</v>
      </c>
      <c r="Q20" s="86">
        <f t="shared" si="3"/>
        <v>8.5</v>
      </c>
      <c r="R20" s="92" t="str">
        <f t="shared" si="0"/>
        <v>Tám Phẩy Năm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75">
      <c r="A21" s="91">
        <v>15</v>
      </c>
      <c r="B21" s="256"/>
      <c r="C21" s="258"/>
      <c r="D21" s="259"/>
      <c r="E21" s="266"/>
      <c r="F21" s="260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">
      <c r="A22" s="91">
        <v>16</v>
      </c>
      <c r="B22" s="261"/>
      <c r="C22" s="262"/>
      <c r="D22" s="263"/>
      <c r="E22" s="261"/>
      <c r="F22" s="264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4" priority="76" stopIfTrue="1" operator="lessThan">
      <formula>4</formula>
    </cfRule>
  </conditionalFormatting>
  <conditionalFormatting sqref="S7:S39">
    <cfRule type="cellIs" dxfId="83" priority="75" stopIfTrue="1" operator="equal">
      <formula>"Nợ HP"</formula>
    </cfRule>
  </conditionalFormatting>
  <conditionalFormatting sqref="F23:F26 E37:G39">
    <cfRule type="cellIs" dxfId="82" priority="74" stopIfTrue="1" operator="equal">
      <formula>0</formula>
    </cfRule>
  </conditionalFormatting>
  <conditionalFormatting sqref="F23:F26 F37:F39">
    <cfRule type="cellIs" dxfId="81" priority="62" stopIfTrue="1" operator="equal">
      <formula>"RÚT HP"</formula>
    </cfRule>
  </conditionalFormatting>
  <conditionalFormatting sqref="E36:G36">
    <cfRule type="cellIs" dxfId="80" priority="40" stopIfTrue="1" operator="equal">
      <formula>0</formula>
    </cfRule>
  </conditionalFormatting>
  <conditionalFormatting sqref="F36">
    <cfRule type="cellIs" dxfId="79" priority="39" stopIfTrue="1" operator="equal">
      <formula>"RÚT HP"</formula>
    </cfRule>
  </conditionalFormatting>
  <conditionalFormatting sqref="F30:F35">
    <cfRule type="cellIs" dxfId="78" priority="28" stopIfTrue="1" operator="equal">
      <formula>"RÚT HP"</formula>
    </cfRule>
  </conditionalFormatting>
  <conditionalFormatting sqref="F30:F35">
    <cfRule type="cellIs" dxfId="77" priority="29" stopIfTrue="1" operator="equal">
      <formula>0</formula>
    </cfRule>
  </conditionalFormatting>
  <conditionalFormatting sqref="F27:F29">
    <cfRule type="cellIs" dxfId="76" priority="27" stopIfTrue="1" operator="equal">
      <formula>0</formula>
    </cfRule>
  </conditionalFormatting>
  <conditionalFormatting sqref="F27:F29">
    <cfRule type="cellIs" dxfId="75" priority="26" stopIfTrue="1" operator="equal">
      <formula>"RÚT HP"</formula>
    </cfRule>
  </conditionalFormatting>
  <conditionalFormatting sqref="E9">
    <cfRule type="cellIs" dxfId="74" priority="5" stopIfTrue="1" operator="equal">
      <formula>0</formula>
    </cfRule>
  </conditionalFormatting>
  <conditionalFormatting sqref="E9">
    <cfRule type="cellIs" dxfId="73" priority="4" stopIfTrue="1" operator="equal">
      <formula>"RÚT HP"</formula>
    </cfRule>
  </conditionalFormatting>
  <conditionalFormatting sqref="E8">
    <cfRule type="cellIs" dxfId="72" priority="3" stopIfTrue="1" operator="equal">
      <formula>0</formula>
    </cfRule>
  </conditionalFormatting>
  <conditionalFormatting sqref="E8">
    <cfRule type="cellIs" dxfId="71" priority="2" stopIfTrue="1" operator="equal">
      <formula>"RÚT HP"</formula>
    </cfRule>
  </conditionalFormatting>
  <conditionalFormatting sqref="B7:B20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16" activePane="bottomRight" state="frozen"/>
      <selection pane="topRight" activeCell="G1" sqref="G1"/>
      <selection pane="bottomLeft" activeCell="A7" sqref="A7"/>
      <selection pane="bottomRight" activeCell="W59" sqref="W59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89" t="s">
        <v>273</v>
      </c>
      <c r="C1" s="289"/>
      <c r="D1" s="289"/>
      <c r="E1" s="289"/>
      <c r="F1" s="368" t="str">
        <f>DSSV!D1&amp;" * LỚP: "&amp;UPPER(DSSV!$T$3)</f>
        <v>BẢNG ĐIỂM TỔNG KẾT HỌC PHẦN * LỚP: K27MPM2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20" s="30" customFormat="1" ht="14.25" customHeight="1">
      <c r="B2" s="289" t="s">
        <v>1505</v>
      </c>
      <c r="C2" s="289"/>
      <c r="D2" s="289"/>
      <c r="E2" s="289"/>
      <c r="F2" s="329" t="str">
        <f>"CHUYÊN NGÀNH: "&amp;VLOOKUP(RIGHT(DSSV!R1,4),CODEMON!$K$3:$L$27,2,0)</f>
        <v>CHUYÊN NGÀNH: TỔ CHỨC QUẢN LÝ DƯỢC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63" t="str">
        <f>"Số TC  : "&amp;DSSV!R2</f>
        <v>Số TC  : 2</v>
      </c>
    </row>
    <row r="3" spans="1:20" s="55" customFormat="1" ht="14.25">
      <c r="B3" s="330" t="str">
        <f>"MÔN: "&amp;UPPER(DSSV!G2)&amp;" * " &amp; "MÃ MÔN: "&amp;DSSV!G3</f>
        <v>MÔN: PHƯƠNG PHÁP LUẬN NCKH * MÃ MÔN: PHI600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2" t="str">
        <f>"Học kỳ : " &amp; DSSV!R3</f>
        <v>Học kỳ : 2</v>
      </c>
    </row>
    <row r="4" spans="1:20" s="55" customFormat="1" ht="15">
      <c r="B4" s="56" t="str">
        <f>DSSV!A4</f>
        <v>Thời gian: 19h30 ngày 21/12/2024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3" t="s">
        <v>0</v>
      </c>
      <c r="C6" s="310" t="s">
        <v>249</v>
      </c>
      <c r="D6" s="313" t="s">
        <v>154</v>
      </c>
      <c r="E6" s="314"/>
      <c r="F6" s="310" t="s">
        <v>248</v>
      </c>
      <c r="G6" s="310" t="s">
        <v>16</v>
      </c>
      <c r="H6" s="294" t="s">
        <v>274</v>
      </c>
      <c r="I6" s="295"/>
      <c r="J6" s="295"/>
      <c r="K6" s="295"/>
      <c r="L6" s="295"/>
      <c r="M6" s="295"/>
      <c r="N6" s="295"/>
      <c r="O6" s="295"/>
      <c r="P6" s="296"/>
      <c r="Q6" s="306" t="s">
        <v>21</v>
      </c>
      <c r="R6" s="307"/>
      <c r="S6" s="326" t="s">
        <v>36</v>
      </c>
    </row>
    <row r="7" spans="1:20" s="37" customFormat="1" ht="15" customHeight="1">
      <c r="A7" s="302" t="s">
        <v>0</v>
      </c>
      <c r="B7" s="304"/>
      <c r="C7" s="311"/>
      <c r="D7" s="315"/>
      <c r="E7" s="302"/>
      <c r="F7" s="311"/>
      <c r="G7" s="311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08"/>
      <c r="R7" s="309"/>
      <c r="S7" s="327"/>
    </row>
    <row r="8" spans="1:20" s="37" customFormat="1" ht="15" customHeight="1">
      <c r="A8" s="302"/>
      <c r="B8" s="305"/>
      <c r="C8" s="312"/>
      <c r="D8" s="316"/>
      <c r="E8" s="317"/>
      <c r="F8" s="312"/>
      <c r="G8" s="312"/>
      <c r="H8" s="48">
        <f>DSSV!H6</f>
        <v>0.1</v>
      </c>
      <c r="I8" s="48">
        <f>DSSV!I6</f>
        <v>0</v>
      </c>
      <c r="J8" s="48">
        <f>DSSV!J6</f>
        <v>0</v>
      </c>
      <c r="K8" s="48">
        <f>DSSV!K6</f>
        <v>0</v>
      </c>
      <c r="L8" s="48">
        <f>DSSV!L6</f>
        <v>0.35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28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29315270079</v>
      </c>
      <c r="D9" s="60" t="str">
        <f>IF(ISNA(VLOOKUP($A9,DSLOP,IN_DTK!D$5,0))=FALSE,VLOOKUP($A9,DSLOP,IN_DTK!D$5,0),"")</f>
        <v xml:space="preserve">Lê Đức </v>
      </c>
      <c r="E9" s="61" t="str">
        <f>IF(ISNA(VLOOKUP($A9,DSLOP,IN_DTK!E$5,0))=FALSE,VLOOKUP($A9,DSLOP,IN_DTK!E$5,0),"")</f>
        <v>Anh</v>
      </c>
      <c r="F9" s="120" t="str">
        <f>IF(ISNA(VLOOKUP($A9,DSLOP,IN_DTK!F$5,0))=FALSE,VLOOKUP($A9,DSLOP,IN_DTK!F$5,0),"")</f>
        <v>12/01/1996</v>
      </c>
      <c r="G9" s="77" t="str">
        <f>IF(ISNA(VLOOKUP($A9,DSLOP,IN_DTK!G$5,0))=FALSE,VLOOKUP($A9,DSLOP,IN_DTK!G$5,0),"")</f>
        <v>K27MPM2</v>
      </c>
      <c r="H9" s="59">
        <f>IF(ISNA(VLOOKUP($A9,DSLOP,IN_DTK!H$5,0))=FALSE,IF(H$8&lt;&gt;0,VLOOKUP($A9,DSLOP,IN_DTK!H$5,0),""),"")</f>
        <v>10</v>
      </c>
      <c r="I9" s="59" t="str">
        <f>IF(ISNA(VLOOKUP($A9,DSLOP,IN_DTK!I$5,0))=FALSE,IF(I$8&lt;&gt;0,VLOOKUP($A9,DSLOP,IN_DTK!I$5,0),""),"")</f>
        <v/>
      </c>
      <c r="J9" s="59" t="str">
        <f>IF(ISNA(VLOOKUP($A9,DSLOP,IN_DTK!J$5,0))=FALSE,IF(J$8&lt;&gt;0,VLOOKUP($A9,DSLOP,IN_DTK!J$5,0),""),"")</f>
        <v/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7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8</v>
      </c>
      <c r="Q9" s="59">
        <f>IF(ISNA(VLOOKUP($A9,DSLOP,IN_DTK!Q$5,0))=FALSE,IF(Q$8&lt;&gt;0,VLOOKUP($A9,DSLOP,IN_DTK!Q$5,0),""),"")</f>
        <v>7.9</v>
      </c>
      <c r="R9" s="93" t="str">
        <f>IF(ISNA(VLOOKUP($A9,DSLOP,IN_DTK!R$5,0))=FALSE,IF(R$8&lt;&gt;0,VLOOKUP($A9,DSLOP,IN_DTK!R$5,0),""),"")</f>
        <v>Bảy Phẩy Chín</v>
      </c>
      <c r="S9" s="59">
        <f>IF(ISNA(VLOOKUP($A9,DSLOP,IN_DTK!S$5,0))=FALSE,IF(A$9&lt;&gt;0,VLOOKUP($A9,DSLOP,IN_DTK!S$5,0),""),"")</f>
        <v>0</v>
      </c>
      <c r="T9" s="39" t="s">
        <v>1506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29315270081</v>
      </c>
      <c r="D10" s="60" t="str">
        <f>IF(ISNA(VLOOKUP($A10,DSLOP,IN_DTK!D$5,0))=FALSE,VLOOKUP($A10,DSLOP,IN_DTK!D$5,0),"")</f>
        <v xml:space="preserve">Hồ Tiến </v>
      </c>
      <c r="E10" s="61" t="str">
        <f>IF(ISNA(VLOOKUP($A10,DSLOP,IN_DTK!E$5,0))=FALSE,VLOOKUP($A10,DSLOP,IN_DTK!E$5,0),"")</f>
        <v>Dũng</v>
      </c>
      <c r="F10" s="120" t="str">
        <f>IF(ISNA(VLOOKUP($A10,DSLOP,IN_DTK!F$5,0))=FALSE,VLOOKUP($A10,DSLOP,IN_DTK!F$5,0),"")</f>
        <v>25/10/1986</v>
      </c>
      <c r="G10" s="77" t="str">
        <f>IF(ISNA(VLOOKUP($A10,DSLOP,IN_DTK!G$5,0))=FALSE,VLOOKUP($A10,DSLOP,IN_DTK!G$5,0),"")</f>
        <v>K27MPM2</v>
      </c>
      <c r="H10" s="59">
        <f>IF(ISNA(VLOOKUP($A10,DSLOP,IN_DTK!H$5,0))=FALSE,IF(H$8&lt;&gt;0,VLOOKUP($A10,DSLOP,IN_DTK!H$5,0),""),"")</f>
        <v>10</v>
      </c>
      <c r="I10" s="59" t="str">
        <f>IF(ISNA(VLOOKUP($A10,DSLOP,IN_DTK!I$5,0))=FALSE,IF(I$8&lt;&gt;0,VLOOKUP($A10,DSLOP,IN_DTK!I$5,0),""),"")</f>
        <v/>
      </c>
      <c r="J10" s="59" t="str">
        <f>IF(ISNA(VLOOKUP($A10,DSLOP,IN_DTK!J$5,0))=FALSE,IF(J$8&lt;&gt;0,VLOOKUP($A10,DSLOP,IN_DTK!J$5,0),""),"")</f>
        <v/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8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</v>
      </c>
      <c r="Q10" s="59">
        <f>IF(ISNA(VLOOKUP($A10,DSLOP,IN_DTK!Q$5,0))=FALSE,IF(Q$8&lt;&gt;0,VLOOKUP($A10,DSLOP,IN_DTK!Q$5,0),""),"")</f>
        <v>8.1999999999999993</v>
      </c>
      <c r="R10" s="93" t="str">
        <f>IF(ISNA(VLOOKUP($A10,DSLOP,IN_DTK!R$5,0))=FALSE,IF(R$8&lt;&gt;0,VLOOKUP($A10,DSLOP,IN_DTK!R$5,0),""),"")</f>
        <v>Tám Phẩy Hai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29315270082</v>
      </c>
      <c r="D11" s="60" t="str">
        <f>IF(ISNA(VLOOKUP($A11,DSLOP,IN_DTK!D$5,0))=FALSE,VLOOKUP($A11,DSLOP,IN_DTK!D$5,0),"")</f>
        <v>Nguyễn Vũ Đức</v>
      </c>
      <c r="E11" s="61" t="str">
        <f>IF(ISNA(VLOOKUP($A11,DSLOP,IN_DTK!E$5,0))=FALSE,VLOOKUP($A11,DSLOP,IN_DTK!E$5,0),"")</f>
        <v>Duy</v>
      </c>
      <c r="F11" s="120" t="str">
        <f>IF(ISNA(VLOOKUP($A11,DSLOP,IN_DTK!F$5,0))=FALSE,VLOOKUP($A11,DSLOP,IN_DTK!F$5,0),"")</f>
        <v>28/05/1981</v>
      </c>
      <c r="G11" s="77" t="str">
        <f>IF(ISNA(VLOOKUP($A11,DSLOP,IN_DTK!G$5,0))=FALSE,VLOOKUP($A11,DSLOP,IN_DTK!G$5,0),"")</f>
        <v>K27MPM2</v>
      </c>
      <c r="H11" s="59">
        <f>IF(ISNA(VLOOKUP($A11,DSLOP,IN_DTK!H$5,0))=FALSE,IF(H$8&lt;&gt;0,VLOOKUP($A11,DSLOP,IN_DTK!H$5,0),""),"")</f>
        <v>10</v>
      </c>
      <c r="I11" s="59" t="str">
        <f>IF(ISNA(VLOOKUP($A11,DSLOP,IN_DTK!I$5,0))=FALSE,IF(I$8&lt;&gt;0,VLOOKUP($A11,DSLOP,IN_DTK!I$5,0),""),"")</f>
        <v/>
      </c>
      <c r="J11" s="59" t="str">
        <f>IF(ISNA(VLOOKUP($A11,DSLOP,IN_DTK!J$5,0))=FALSE,IF(J$8&lt;&gt;0,VLOOKUP($A11,DSLOP,IN_DTK!J$5,0),""),"")</f>
        <v/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9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9</v>
      </c>
      <c r="Q11" s="59">
        <f>IF(ISNA(VLOOKUP($A11,DSLOP,IN_DTK!Q$5,0))=FALSE,IF(Q$8&lt;&gt;0,VLOOKUP($A11,DSLOP,IN_DTK!Q$5,0),""),"")</f>
        <v>9.1</v>
      </c>
      <c r="R11" s="93" t="str">
        <f>IF(ISNA(VLOOKUP($A11,DSLOP,IN_DTK!R$5,0))=FALSE,IF(R$8&lt;&gt;0,VLOOKUP($A11,DSLOP,IN_DTK!R$5,0),""),"")</f>
        <v>Chín Phẩy Một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29305270083</v>
      </c>
      <c r="D12" s="60" t="str">
        <f>IF(ISNA(VLOOKUP($A12,DSLOP,IN_DTK!D$5,0))=FALSE,VLOOKUP($A12,DSLOP,IN_DTK!D$5,0),"")</f>
        <v xml:space="preserve">Phạm Thúy </v>
      </c>
      <c r="E12" s="61" t="str">
        <f>IF(ISNA(VLOOKUP($A12,DSLOP,IN_DTK!E$5,0))=FALSE,VLOOKUP($A12,DSLOP,IN_DTK!E$5,0),"")</f>
        <v>Hằng</v>
      </c>
      <c r="F12" s="120" t="str">
        <f>IF(ISNA(VLOOKUP($A12,DSLOP,IN_DTK!F$5,0))=FALSE,VLOOKUP($A12,DSLOP,IN_DTK!F$5,0),"")</f>
        <v>17/07/1989</v>
      </c>
      <c r="G12" s="77" t="str">
        <f>IF(ISNA(VLOOKUP($A12,DSLOP,IN_DTK!G$5,0))=FALSE,VLOOKUP($A12,DSLOP,IN_DTK!G$5,0),"")</f>
        <v>K27MPM2</v>
      </c>
      <c r="H12" s="59">
        <f>IF(ISNA(VLOOKUP($A12,DSLOP,IN_DTK!H$5,0))=FALSE,IF(H$8&lt;&gt;0,VLOOKUP($A12,DSLOP,IN_DTK!H$5,0),""),"")</f>
        <v>10</v>
      </c>
      <c r="I12" s="59" t="str">
        <f>IF(ISNA(VLOOKUP($A12,DSLOP,IN_DTK!I$5,0))=FALSE,IF(I$8&lt;&gt;0,VLOOKUP($A12,DSLOP,IN_DTK!I$5,0),""),"")</f>
        <v/>
      </c>
      <c r="J12" s="59" t="str">
        <f>IF(ISNA(VLOOKUP($A12,DSLOP,IN_DTK!J$5,0))=FALSE,IF(J$8&lt;&gt;0,VLOOKUP($A12,DSLOP,IN_DTK!J$5,0),""),"")</f>
        <v/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9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9</v>
      </c>
      <c r="Q12" s="59">
        <f>IF(ISNA(VLOOKUP($A12,DSLOP,IN_DTK!Q$5,0))=FALSE,IF(Q$8&lt;&gt;0,VLOOKUP($A12,DSLOP,IN_DTK!Q$5,0),""),"")</f>
        <v>9.1</v>
      </c>
      <c r="R12" s="93" t="str">
        <f>IF(ISNA(VLOOKUP($A12,DSLOP,IN_DTK!R$5,0))=FALSE,IF(R$8&lt;&gt;0,VLOOKUP($A12,DSLOP,IN_DTK!R$5,0),""),"")</f>
        <v>Chín Phẩy Một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29305270084</v>
      </c>
      <c r="D13" s="60" t="str">
        <f>IF(ISNA(VLOOKUP($A13,DSLOP,IN_DTK!D$5,0))=FALSE,VLOOKUP($A13,DSLOP,IN_DTK!D$5,0),"")</f>
        <v xml:space="preserve">Nguyễn Thị Thu </v>
      </c>
      <c r="E13" s="61" t="str">
        <f>IF(ISNA(VLOOKUP($A13,DSLOP,IN_DTK!E$5,0))=FALSE,VLOOKUP($A13,DSLOP,IN_DTK!E$5,0),"")</f>
        <v>Hoài</v>
      </c>
      <c r="F13" s="120" t="str">
        <f>IF(ISNA(VLOOKUP($A13,DSLOP,IN_DTK!F$5,0))=FALSE,VLOOKUP($A13,DSLOP,IN_DTK!F$5,0),"")</f>
        <v>12/06/1984</v>
      </c>
      <c r="G13" s="77" t="str">
        <f>IF(ISNA(VLOOKUP($A13,DSLOP,IN_DTK!G$5,0))=FALSE,VLOOKUP($A13,DSLOP,IN_DTK!G$5,0),"")</f>
        <v>K27MPM2</v>
      </c>
      <c r="H13" s="59">
        <f>IF(ISNA(VLOOKUP($A13,DSLOP,IN_DTK!H$5,0))=FALSE,IF(H$8&lt;&gt;0,VLOOKUP($A13,DSLOP,IN_DTK!H$5,0),""),"")</f>
        <v>10</v>
      </c>
      <c r="I13" s="59" t="str">
        <f>IF(ISNA(VLOOKUP($A13,DSLOP,IN_DTK!I$5,0))=FALSE,IF(I$8&lt;&gt;0,VLOOKUP($A13,DSLOP,IN_DTK!I$5,0),""),"")</f>
        <v/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9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8</v>
      </c>
      <c r="Q13" s="59">
        <f>IF(ISNA(VLOOKUP($A13,DSLOP,IN_DTK!Q$5,0))=FALSE,IF(Q$8&lt;&gt;0,VLOOKUP($A13,DSLOP,IN_DTK!Q$5,0),""),"")</f>
        <v>8.6</v>
      </c>
      <c r="R13" s="93" t="str">
        <f>IF(ISNA(VLOOKUP($A13,DSLOP,IN_DTK!R$5,0))=FALSE,IF(R$8&lt;&gt;0,VLOOKUP($A13,DSLOP,IN_DTK!R$5,0),""),"")</f>
        <v>Tám Phẩy Sáu</v>
      </c>
      <c r="S13" s="59">
        <f>IF(ISNA(VLOOKUP($A13,DSLOP,IN_DTK!S$5,0))=FALSE,IF(A$9&lt;&gt;0,VLOOKUP($A13,DSLOP,IN_DTK!S$5,0),""),"")</f>
        <v>0</v>
      </c>
    </row>
    <row r="14" spans="1:20" ht="20.100000000000001" customHeight="1">
      <c r="A14" s="58">
        <v>6</v>
      </c>
      <c r="B14" s="59">
        <v>6</v>
      </c>
      <c r="C14" s="59" t="str">
        <f>IF(ISNA(VLOOKUP($A14,DSLOP,IN_DTK!C$5,0))=FALSE,VLOOKUP($A14,DSLOP,IN_DTK!C$5,0),"")</f>
        <v>29305270085</v>
      </c>
      <c r="D14" s="60" t="str">
        <f>IF(ISNA(VLOOKUP($A14,DSLOP,IN_DTK!D$5,0))=FALSE,VLOOKUP($A14,DSLOP,IN_DTK!D$5,0),"")</f>
        <v xml:space="preserve">Nguyễn Thị Minh </v>
      </c>
      <c r="E14" s="61" t="str">
        <f>IF(ISNA(VLOOKUP($A14,DSLOP,IN_DTK!E$5,0))=FALSE,VLOOKUP($A14,DSLOP,IN_DTK!E$5,0),"")</f>
        <v>Huệ</v>
      </c>
      <c r="F14" s="120" t="str">
        <f>IF(ISNA(VLOOKUP($A14,DSLOP,IN_DTK!F$5,0))=FALSE,VLOOKUP($A14,DSLOP,IN_DTK!F$5,0),"")</f>
        <v>26/06/1988</v>
      </c>
      <c r="G14" s="77" t="str">
        <f>IF(ISNA(VLOOKUP($A14,DSLOP,IN_DTK!G$5,0))=FALSE,VLOOKUP($A14,DSLOP,IN_DTK!G$5,0),"")</f>
        <v>K27MPM2</v>
      </c>
      <c r="H14" s="59">
        <f>IF(ISNA(VLOOKUP($A14,DSLOP,IN_DTK!H$5,0))=FALSE,IF(H$8&lt;&gt;0,VLOOKUP($A14,DSLOP,IN_DTK!H$5,0),""),"")</f>
        <v>10</v>
      </c>
      <c r="I14" s="59" t="str">
        <f>IF(ISNA(VLOOKUP($A14,DSLOP,IN_DTK!I$5,0))=FALSE,IF(I$8&lt;&gt;0,VLOOKUP($A14,DSLOP,IN_DTK!I$5,0),""),"")</f>
        <v/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8.5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8</v>
      </c>
      <c r="Q14" s="59">
        <f>IF(ISNA(VLOOKUP($A14,DSLOP,IN_DTK!Q$5,0))=FALSE,IF(Q$8&lt;&gt;0,VLOOKUP($A14,DSLOP,IN_DTK!Q$5,0),""),"")</f>
        <v>8.4</v>
      </c>
      <c r="R14" s="93" t="str">
        <f>IF(ISNA(VLOOKUP($A14,DSLOP,IN_DTK!R$5,0))=FALSE,IF(R$8&lt;&gt;0,VLOOKUP($A14,DSLOP,IN_DTK!R$5,0),""),"")</f>
        <v>Tám Phẩy Bốn</v>
      </c>
      <c r="S14" s="59">
        <f>IF(ISNA(VLOOKUP($A14,DSLOP,IN_DTK!S$5,0))=FALSE,IF(A$9&lt;&gt;0,VLOOKUP($A14,DSLOP,IN_DTK!S$5,0),""),"")</f>
        <v>0</v>
      </c>
    </row>
    <row r="15" spans="1:20" ht="20.100000000000001" customHeight="1">
      <c r="A15" s="58">
        <v>7</v>
      </c>
      <c r="B15" s="59">
        <v>7</v>
      </c>
      <c r="C15" s="59" t="str">
        <f>IF(ISNA(VLOOKUP($A15,DSLOP,IN_DTK!C$5,0))=FALSE,VLOOKUP($A15,DSLOP,IN_DTK!C$5,0),"")</f>
        <v>29305270093</v>
      </c>
      <c r="D15" s="60" t="str">
        <f>IF(ISNA(VLOOKUP($A15,DSLOP,IN_DTK!D$5,0))=FALSE,VLOOKUP($A15,DSLOP,IN_DTK!D$5,0),"")</f>
        <v xml:space="preserve">Tạ Thị Nhất </v>
      </c>
      <c r="E15" s="61" t="str">
        <f>IF(ISNA(VLOOKUP($A15,DSLOP,IN_DTK!E$5,0))=FALSE,VLOOKUP($A15,DSLOP,IN_DTK!E$5,0),"")</f>
        <v xml:space="preserve">Sương </v>
      </c>
      <c r="F15" s="120" t="str">
        <f>IF(ISNA(VLOOKUP($A15,DSLOP,IN_DTK!F$5,0))=FALSE,VLOOKUP($A15,DSLOP,IN_DTK!F$5,0),"")</f>
        <v>19/10/1978</v>
      </c>
      <c r="G15" s="77" t="str">
        <f>IF(ISNA(VLOOKUP($A15,DSLOP,IN_DTK!G$5,0))=FALSE,VLOOKUP($A15,DSLOP,IN_DTK!G$5,0),"")</f>
        <v>K27MPM2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 t="str">
        <f>IF(ISNA(VLOOKUP($A15,DSLOP,IN_DTK!S$5,0))=FALSE,IF(A$9&lt;&gt;0,VLOOKUP($A15,DSLOP,IN_DTK!S$5,0),""),"")</f>
        <v>Chuyển điểm</v>
      </c>
    </row>
    <row r="16" spans="1:20" ht="20.100000000000001" customHeight="1">
      <c r="A16" s="58">
        <v>8</v>
      </c>
      <c r="B16" s="59">
        <v>8</v>
      </c>
      <c r="C16" s="59" t="str">
        <f>IF(ISNA(VLOOKUP($A16,DSLOP,IN_DTK!C$5,0))=FALSE,VLOOKUP($A16,DSLOP,IN_DTK!C$5,0),"")</f>
        <v>29315270095</v>
      </c>
      <c r="D16" s="60" t="str">
        <f>IF(ISNA(VLOOKUP($A16,DSLOP,IN_DTK!D$5,0))=FALSE,VLOOKUP($A16,DSLOP,IN_DTK!D$5,0),"")</f>
        <v xml:space="preserve">Nguyễn Văn </v>
      </c>
      <c r="E16" s="61" t="str">
        <f>IF(ISNA(VLOOKUP($A16,DSLOP,IN_DTK!E$5,0))=FALSE,VLOOKUP($A16,DSLOP,IN_DTK!E$5,0),"")</f>
        <v>Tuân</v>
      </c>
      <c r="F16" s="120" t="str">
        <f>IF(ISNA(VLOOKUP($A16,DSLOP,IN_DTK!F$5,0))=FALSE,VLOOKUP($A16,DSLOP,IN_DTK!F$5,0),"")</f>
        <v>13/12/1998</v>
      </c>
      <c r="G16" s="77" t="str">
        <f>IF(ISNA(VLOOKUP($A16,DSLOP,IN_DTK!G$5,0))=FALSE,VLOOKUP($A16,DSLOP,IN_DTK!G$5,0),"")</f>
        <v>K27MPM2</v>
      </c>
      <c r="H16" s="59">
        <f>IF(ISNA(VLOOKUP($A16,DSLOP,IN_DTK!H$5,0))=FALSE,IF(H$8&lt;&gt;0,VLOOKUP($A16,DSLOP,IN_DTK!H$5,0),""),"")</f>
        <v>10</v>
      </c>
      <c r="I16" s="59" t="str">
        <f>IF(ISNA(VLOOKUP($A16,DSLOP,IN_DTK!I$5,0))=FALSE,IF(I$8&lt;&gt;0,VLOOKUP($A16,DSLOP,IN_DTK!I$5,0),""),"")</f>
        <v/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9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8</v>
      </c>
      <c r="Q16" s="59">
        <f>IF(ISNA(VLOOKUP($A16,DSLOP,IN_DTK!Q$5,0))=FALSE,IF(Q$8&lt;&gt;0,VLOOKUP($A16,DSLOP,IN_DTK!Q$5,0),""),"")</f>
        <v>8.6</v>
      </c>
      <c r="R16" s="93" t="str">
        <f>IF(ISNA(VLOOKUP($A16,DSLOP,IN_DTK!R$5,0))=FALSE,IF(R$8&lt;&gt;0,VLOOKUP($A16,DSLOP,IN_DTK!R$5,0),""),"")</f>
        <v>Tám Phẩy Sáu</v>
      </c>
      <c r="S16" s="59">
        <f>IF(ISNA(VLOOKUP($A16,DSLOP,IN_DTK!S$5,0))=FALSE,IF(A$9&lt;&gt;0,VLOOKUP($A16,DSLOP,IN_DTK!S$5,0),""),"")</f>
        <v>0</v>
      </c>
    </row>
    <row r="17" spans="1:19" ht="20.100000000000001" customHeight="1">
      <c r="A17" s="58">
        <v>9</v>
      </c>
      <c r="B17" s="59">
        <v>9</v>
      </c>
      <c r="C17" s="59" t="str">
        <f>IF(ISNA(VLOOKUP($A17,DSLOP,IN_DTK!C$5,0))=FALSE,VLOOKUP($A17,DSLOP,IN_DTK!C$5,0),"")</f>
        <v>29315270099</v>
      </c>
      <c r="D17" s="60" t="str">
        <f>IF(ISNA(VLOOKUP($A17,DSLOP,IN_DTK!D$5,0))=FALSE,VLOOKUP($A17,DSLOP,IN_DTK!D$5,0),"")</f>
        <v xml:space="preserve">Võ Nhật </v>
      </c>
      <c r="E17" s="61" t="str">
        <f>IF(ISNA(VLOOKUP($A17,DSLOP,IN_DTK!E$5,0))=FALSE,VLOOKUP($A17,DSLOP,IN_DTK!E$5,0),"")</f>
        <v>Thành</v>
      </c>
      <c r="F17" s="120" t="str">
        <f>IF(ISNA(VLOOKUP($A17,DSLOP,IN_DTK!F$5,0))=FALSE,VLOOKUP($A17,DSLOP,IN_DTK!F$5,0),"")</f>
        <v>17/04/1987</v>
      </c>
      <c r="G17" s="77" t="str">
        <f>IF(ISNA(VLOOKUP($A17,DSLOP,IN_DTK!G$5,0))=FALSE,VLOOKUP($A17,DSLOP,IN_DTK!G$5,0),"")</f>
        <v>K27MPM2</v>
      </c>
      <c r="H17" s="59">
        <f>IF(ISNA(VLOOKUP($A17,DSLOP,IN_DTK!H$5,0))=FALSE,IF(H$8&lt;&gt;0,VLOOKUP($A17,DSLOP,IN_DTK!H$5,0),""),"")</f>
        <v>10</v>
      </c>
      <c r="I17" s="59" t="str">
        <f>IF(ISNA(VLOOKUP($A17,DSLOP,IN_DTK!I$5,0))=FALSE,IF(I$8&lt;&gt;0,VLOOKUP($A17,DSLOP,IN_DTK!I$5,0),""),"")</f>
        <v/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8.5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8</v>
      </c>
      <c r="Q17" s="59">
        <f>IF(ISNA(VLOOKUP($A17,DSLOP,IN_DTK!Q$5,0))=FALSE,IF(Q$8&lt;&gt;0,VLOOKUP($A17,DSLOP,IN_DTK!Q$5,0),""),"")</f>
        <v>8.4</v>
      </c>
      <c r="R17" s="93" t="str">
        <f>IF(ISNA(VLOOKUP($A17,DSLOP,IN_DTK!R$5,0))=FALSE,IF(R$8&lt;&gt;0,VLOOKUP($A17,DSLOP,IN_DTK!R$5,0),""),"")</f>
        <v>Tám Phẩy Bốn</v>
      </c>
      <c r="S17" s="59">
        <f>IF(ISNA(VLOOKUP($A17,DSLOP,IN_DTK!S$5,0))=FALSE,IF(A$9&lt;&gt;0,VLOOKUP($A17,DSLOP,IN_DTK!S$5,0),""),"")</f>
        <v>0</v>
      </c>
    </row>
    <row r="18" spans="1:19" ht="20.100000000000001" customHeight="1">
      <c r="A18" s="58">
        <v>10</v>
      </c>
      <c r="B18" s="59">
        <v>10</v>
      </c>
      <c r="C18" s="59" t="str">
        <f>IF(ISNA(VLOOKUP($A18,DSLOP,IN_DTK!C$5,0))=FALSE,VLOOKUP($A18,DSLOP,IN_DTK!C$5,0),"")</f>
        <v>29305270100</v>
      </c>
      <c r="D18" s="60" t="str">
        <f>IF(ISNA(VLOOKUP($A18,DSLOP,IN_DTK!D$5,0))=FALSE,VLOOKUP($A18,DSLOP,IN_DTK!D$5,0),"")</f>
        <v>Trần Đào Như</v>
      </c>
      <c r="E18" s="61" t="str">
        <f>IF(ISNA(VLOOKUP($A18,DSLOP,IN_DTK!E$5,0))=FALSE,VLOOKUP($A18,DSLOP,IN_DTK!E$5,0),"")</f>
        <v>Thủy</v>
      </c>
      <c r="F18" s="120" t="str">
        <f>IF(ISNA(VLOOKUP($A18,DSLOP,IN_DTK!F$5,0))=FALSE,VLOOKUP($A18,DSLOP,IN_DTK!F$5,0),"")</f>
        <v>09/04/1985</v>
      </c>
      <c r="G18" s="77" t="str">
        <f>IF(ISNA(VLOOKUP($A18,DSLOP,IN_DTK!G$5,0))=FALSE,VLOOKUP($A18,DSLOP,IN_DTK!G$5,0),"")</f>
        <v>K27MPM2</v>
      </c>
      <c r="H18" s="59">
        <f>IF(ISNA(VLOOKUP($A18,DSLOP,IN_DTK!H$5,0))=FALSE,IF(H$8&lt;&gt;0,VLOOKUP($A18,DSLOP,IN_DTK!H$5,0),""),"")</f>
        <v>10</v>
      </c>
      <c r="I18" s="59" t="str">
        <f>IF(ISNA(VLOOKUP($A18,DSLOP,IN_DTK!I$5,0))=FALSE,IF(I$8&lt;&gt;0,VLOOKUP($A18,DSLOP,IN_DTK!I$5,0),""),"")</f>
        <v/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8.5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8</v>
      </c>
      <c r="Q18" s="59">
        <f>IF(ISNA(VLOOKUP($A18,DSLOP,IN_DTK!Q$5,0))=FALSE,IF(Q$8&lt;&gt;0,VLOOKUP($A18,DSLOP,IN_DTK!Q$5,0),""),"")</f>
        <v>8.4</v>
      </c>
      <c r="R18" s="93" t="str">
        <f>IF(ISNA(VLOOKUP($A18,DSLOP,IN_DTK!R$5,0))=FALSE,IF(R$8&lt;&gt;0,VLOOKUP($A18,DSLOP,IN_DTK!R$5,0),""),"")</f>
        <v>Tám Phẩy Bốn</v>
      </c>
      <c r="S18" s="59"/>
    </row>
    <row r="19" spans="1:19" ht="20.100000000000001" customHeight="1">
      <c r="A19" s="58">
        <v>11</v>
      </c>
      <c r="B19" s="59">
        <v>11</v>
      </c>
      <c r="C19" s="59" t="str">
        <f>IF(ISNA(VLOOKUP($A19,DSLOP,IN_DTK!C$5,0))=FALSE,VLOOKUP($A19,DSLOP,IN_DTK!C$5,0),"")</f>
        <v>29305270102</v>
      </c>
      <c r="D19" s="60" t="str">
        <f>IF(ISNA(VLOOKUP($A19,DSLOP,IN_DTK!D$5,0))=FALSE,VLOOKUP($A19,DSLOP,IN_DTK!D$5,0),"")</f>
        <v xml:space="preserve">Nguyễn Thị </v>
      </c>
      <c r="E19" s="61" t="str">
        <f>IF(ISNA(VLOOKUP($A19,DSLOP,IN_DTK!E$5,0))=FALSE,VLOOKUP($A19,DSLOP,IN_DTK!E$5,0),"")</f>
        <v>Trang</v>
      </c>
      <c r="F19" s="120" t="str">
        <f>IF(ISNA(VLOOKUP($A19,DSLOP,IN_DTK!F$5,0))=FALSE,VLOOKUP($A19,DSLOP,IN_DTK!F$5,0),"")</f>
        <v>19/04/1990</v>
      </c>
      <c r="G19" s="77" t="str">
        <f>IF(ISNA(VLOOKUP($A19,DSLOP,IN_DTK!G$5,0))=FALSE,VLOOKUP($A19,DSLOP,IN_DTK!G$5,0),"")</f>
        <v>K27MPM2</v>
      </c>
      <c r="H19" s="59">
        <f>IF(ISNA(VLOOKUP($A19,DSLOP,IN_DTK!H$5,0))=FALSE,IF(H$8&lt;&gt;0,VLOOKUP($A19,DSLOP,IN_DTK!H$5,0),""),"")</f>
        <v>10</v>
      </c>
      <c r="I19" s="59" t="str">
        <f>IF(ISNA(VLOOKUP($A19,DSLOP,IN_DTK!I$5,0))=FALSE,IF(I$8&lt;&gt;0,VLOOKUP($A19,DSLOP,IN_DTK!I$5,0),""),"")</f>
        <v/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8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8.5</v>
      </c>
      <c r="Q19" s="59">
        <f>IF(ISNA(VLOOKUP($A19,DSLOP,IN_DTK!Q$5,0))=FALSE,IF(Q$8&lt;&gt;0,VLOOKUP($A19,DSLOP,IN_DTK!Q$5,0),""),"")</f>
        <v>8.5</v>
      </c>
      <c r="R19" s="93" t="str">
        <f>IF(ISNA(VLOOKUP($A19,DSLOP,IN_DTK!R$5,0))=FALSE,IF(R$8&lt;&gt;0,VLOOKUP($A19,DSLOP,IN_DTK!R$5,0),""),"")</f>
        <v>Tám Phẩy Năm</v>
      </c>
      <c r="S19" s="59">
        <f>IF(ISNA(VLOOKUP($A19,DSLOP,IN_DTK!S$5,0))=FALSE,IF(A$9&lt;&gt;0,VLOOKUP($A19,DSLOP,IN_DTK!S$5,0),""),"")</f>
        <v>0</v>
      </c>
    </row>
    <row r="20" spans="1:19" ht="20.100000000000001" customHeight="1">
      <c r="A20" s="58">
        <v>12</v>
      </c>
      <c r="B20" s="59">
        <v>12</v>
      </c>
      <c r="C20" s="59" t="str">
        <f>IF(ISNA(VLOOKUP($A20,DSLOP,IN_DTK!C$5,0))=FALSE,VLOOKUP($A20,DSLOP,IN_DTK!C$5,0),"")</f>
        <v>29305270103</v>
      </c>
      <c r="D20" s="60" t="str">
        <f>IF(ISNA(VLOOKUP($A20,DSLOP,IN_DTK!D$5,0))=FALSE,VLOOKUP($A20,DSLOP,IN_DTK!D$5,0),"")</f>
        <v xml:space="preserve">Bền Thị Thùy </v>
      </c>
      <c r="E20" s="61" t="str">
        <f>IF(ISNA(VLOOKUP($A20,DSLOP,IN_DTK!E$5,0))=FALSE,VLOOKUP($A20,DSLOP,IN_DTK!E$5,0),"")</f>
        <v>Trang</v>
      </c>
      <c r="F20" s="120" t="str">
        <f>IF(ISNA(VLOOKUP($A20,DSLOP,IN_DTK!F$5,0))=FALSE,VLOOKUP($A20,DSLOP,IN_DTK!F$5,0),"")</f>
        <v>12/03/1984</v>
      </c>
      <c r="G20" s="77" t="str">
        <f>IF(ISNA(VLOOKUP($A20,DSLOP,IN_DTK!G$5,0))=FALSE,VLOOKUP($A20,DSLOP,IN_DTK!G$5,0),"")</f>
        <v>K27MPM2</v>
      </c>
      <c r="H20" s="59">
        <f>IF(ISNA(VLOOKUP($A20,DSLOP,IN_DTK!H$5,0))=FALSE,IF(H$8&lt;&gt;0,VLOOKUP($A20,DSLOP,IN_DTK!H$5,0),""),"")</f>
        <v>10</v>
      </c>
      <c r="I20" s="59" t="str">
        <f>IF(ISNA(VLOOKUP($A20,DSLOP,IN_DTK!I$5,0))=FALSE,IF(I$8&lt;&gt;0,VLOOKUP($A20,DSLOP,IN_DTK!I$5,0),""),"")</f>
        <v/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8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8</v>
      </c>
      <c r="Q20" s="59">
        <f>IF(ISNA(VLOOKUP($A20,DSLOP,IN_DTK!Q$5,0))=FALSE,IF(Q$8&lt;&gt;0,VLOOKUP($A20,DSLOP,IN_DTK!Q$5,0),""),"")</f>
        <v>8.1999999999999993</v>
      </c>
      <c r="R20" s="93" t="str">
        <f>IF(ISNA(VLOOKUP($A20,DSLOP,IN_DTK!R$5,0))=FALSE,IF(R$8&lt;&gt;0,VLOOKUP($A20,DSLOP,IN_DTK!R$5,0),""),"")</f>
        <v>Tám Phẩy Hai</v>
      </c>
      <c r="S20" s="59">
        <f>IF(ISNA(VLOOKUP($A20,DSLOP,IN_DTK!S$5,0))=FALSE,IF(A$9&lt;&gt;0,VLOOKUP($A20,DSLOP,IN_DTK!S$5,0),""),"")</f>
        <v>0</v>
      </c>
    </row>
    <row r="21" spans="1:19" ht="20.100000000000001" customHeight="1">
      <c r="A21" s="58">
        <v>13</v>
      </c>
      <c r="B21" s="59">
        <v>13</v>
      </c>
      <c r="C21" s="59" t="str">
        <f>IF(ISNA(VLOOKUP($A21,DSLOP,IN_DTK!C$5,0))=FALSE,VLOOKUP($A21,DSLOP,IN_DTK!C$5,0),"")</f>
        <v>29305270104</v>
      </c>
      <c r="D21" s="60" t="str">
        <f>IF(ISNA(VLOOKUP($A21,DSLOP,IN_DTK!D$5,0))=FALSE,VLOOKUP($A21,DSLOP,IN_DTK!D$5,0),"")</f>
        <v>Võ Thị Thùy</v>
      </c>
      <c r="E21" s="61" t="str">
        <f>IF(ISNA(VLOOKUP($A21,DSLOP,IN_DTK!E$5,0))=FALSE,VLOOKUP($A21,DSLOP,IN_DTK!E$5,0),"")</f>
        <v>Trinh</v>
      </c>
      <c r="F21" s="120" t="str">
        <f>IF(ISNA(VLOOKUP($A21,DSLOP,IN_DTK!F$5,0))=FALSE,VLOOKUP($A21,DSLOP,IN_DTK!F$5,0),"")</f>
        <v>19/04/1978</v>
      </c>
      <c r="G21" s="77" t="str">
        <f>IF(ISNA(VLOOKUP($A21,DSLOP,IN_DTK!G$5,0))=FALSE,VLOOKUP($A21,DSLOP,IN_DTK!G$5,0),"")</f>
        <v>K27MPM2</v>
      </c>
      <c r="H21" s="59">
        <f>IF(ISNA(VLOOKUP($A21,DSLOP,IN_DTK!H$5,0))=FALSE,IF(H$8&lt;&gt;0,VLOOKUP($A21,DSLOP,IN_DTK!H$5,0),""),"")</f>
        <v>10</v>
      </c>
      <c r="I21" s="59" t="str">
        <f>IF(ISNA(VLOOKUP($A21,DSLOP,IN_DTK!I$5,0))=FALSE,IF(I$8&lt;&gt;0,VLOOKUP($A21,DSLOP,IN_DTK!I$5,0),""),"")</f>
        <v/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9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9</v>
      </c>
      <c r="Q21" s="59">
        <f>IF(ISNA(VLOOKUP($A21,DSLOP,IN_DTK!Q$5,0))=FALSE,IF(Q$8&lt;&gt;0,VLOOKUP($A21,DSLOP,IN_DTK!Q$5,0),""),"")</f>
        <v>9.1</v>
      </c>
      <c r="R21" s="93" t="str">
        <f>IF(ISNA(VLOOKUP($A21,DSLOP,IN_DTK!R$5,0))=FALSE,IF(R$8&lt;&gt;0,VLOOKUP($A21,DSLOP,IN_DTK!R$5,0),""),"")</f>
        <v>Chín Phẩy Một</v>
      </c>
      <c r="S21" s="59">
        <f>IF(ISNA(VLOOKUP($A21,DSLOP,IN_DTK!S$5,0))=FALSE,IF(A$9&lt;&gt;0,VLOOKUP($A21,DSLOP,IN_DTK!S$5,0),""),"")</f>
        <v>0</v>
      </c>
    </row>
    <row r="22" spans="1:19" ht="20.100000000000001" customHeight="1">
      <c r="A22" s="58">
        <v>14</v>
      </c>
      <c r="B22" s="59">
        <v>14</v>
      </c>
      <c r="C22" s="59" t="str">
        <f>IF(ISNA(VLOOKUP($A22,DSLOP,IN_DTK!C$5,0))=FALSE,VLOOKUP($A22,DSLOP,IN_DTK!C$5,0),"")</f>
        <v>29305270106</v>
      </c>
      <c r="D22" s="60" t="str">
        <f>IF(ISNA(VLOOKUP($A22,DSLOP,IN_DTK!D$5,0))=FALSE,VLOOKUP($A22,DSLOP,IN_DTK!D$5,0),"")</f>
        <v xml:space="preserve">Lê Đào Bích </v>
      </c>
      <c r="E22" s="61" t="str">
        <f>IF(ISNA(VLOOKUP($A22,DSLOP,IN_DTK!E$5,0))=FALSE,VLOOKUP($A22,DSLOP,IN_DTK!E$5,0),"")</f>
        <v>Vân</v>
      </c>
      <c r="F22" s="120" t="str">
        <f>IF(ISNA(VLOOKUP($A22,DSLOP,IN_DTK!F$5,0))=FALSE,VLOOKUP($A22,DSLOP,IN_DTK!F$5,0),"")</f>
        <v>07/12/1995</v>
      </c>
      <c r="G22" s="77" t="str">
        <f>IF(ISNA(VLOOKUP($A22,DSLOP,IN_DTK!G$5,0))=FALSE,VLOOKUP($A22,DSLOP,IN_DTK!G$5,0),"")</f>
        <v>K27MPM2</v>
      </c>
      <c r="H22" s="59">
        <f>IF(ISNA(VLOOKUP($A22,DSLOP,IN_DTK!H$5,0))=FALSE,IF(H$8&lt;&gt;0,VLOOKUP($A22,DSLOP,IN_DTK!H$5,0),""),"")</f>
        <v>10</v>
      </c>
      <c r="I22" s="59" t="str">
        <f>IF(ISNA(VLOOKUP($A22,DSLOP,IN_DTK!I$5,0))=FALSE,IF(I$8&lt;&gt;0,VLOOKUP($A22,DSLOP,IN_DTK!I$5,0),""),"")</f>
        <v/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8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8.5</v>
      </c>
      <c r="Q22" s="59">
        <f>IF(ISNA(VLOOKUP($A22,DSLOP,IN_DTK!Q$5,0))=FALSE,IF(Q$8&lt;&gt;0,VLOOKUP($A22,DSLOP,IN_DTK!Q$5,0),""),"")</f>
        <v>8.5</v>
      </c>
      <c r="R22" s="93" t="str">
        <f>IF(ISNA(VLOOKUP($A22,DSLOP,IN_DTK!R$5,0))=FALSE,IF(R$8&lt;&gt;0,VLOOKUP($A22,DSLOP,IN_DTK!R$5,0),""),"")</f>
        <v>Tám Phẩy Năm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18" t="s">
        <v>48</v>
      </c>
      <c r="D54" s="318"/>
      <c r="E54" s="318"/>
      <c r="F54" s="318"/>
      <c r="G54" s="318"/>
      <c r="H54" s="318"/>
      <c r="I54" s="318"/>
      <c r="J54" s="318"/>
      <c r="K54" s="318"/>
      <c r="L54" s="319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20" t="s">
        <v>49</v>
      </c>
      <c r="E55" s="321"/>
      <c r="F55" s="322"/>
      <c r="G55" s="36" t="s">
        <v>50</v>
      </c>
      <c r="H55" s="323" t="s">
        <v>51</v>
      </c>
      <c r="I55" s="324"/>
      <c r="J55" s="369" t="s">
        <v>1507</v>
      </c>
      <c r="K55" s="325"/>
      <c r="L55" s="302"/>
      <c r="M55" s="315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00" t="s">
        <v>52</v>
      </c>
      <c r="E56" s="301"/>
      <c r="F56" s="47"/>
      <c r="G56" s="46">
        <f>COUNTIF($Q$9:$Q$28,"&gt;=4")</f>
        <v>13</v>
      </c>
      <c r="H56" s="290">
        <f>G56/$G$58</f>
        <v>0.9285714285714286</v>
      </c>
      <c r="I56" s="291"/>
      <c r="J56" s="297"/>
      <c r="K56" s="297"/>
      <c r="L56" s="287"/>
      <c r="M56" s="288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00" t="s">
        <v>53</v>
      </c>
      <c r="E57" s="301"/>
      <c r="F57" s="47"/>
      <c r="G57" s="46">
        <f>COUNTIF($Q$9:$Q$22,"&lt;4")</f>
        <v>1</v>
      </c>
      <c r="H57" s="290">
        <f>G57/$G$58</f>
        <v>7.1428571428571425E-2</v>
      </c>
      <c r="I57" s="291"/>
      <c r="J57" s="297"/>
      <c r="K57" s="297"/>
      <c r="L57" s="287"/>
      <c r="M57" s="288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294" t="s">
        <v>54</v>
      </c>
      <c r="D58" s="295"/>
      <c r="E58" s="295"/>
      <c r="F58" s="296"/>
      <c r="G58" s="45">
        <f>SUM(G56:G57)</f>
        <v>14</v>
      </c>
      <c r="H58" s="298">
        <f>SUM(H56:I57)</f>
        <v>1</v>
      </c>
      <c r="I58" s="299"/>
      <c r="J58" s="297"/>
      <c r="K58" s="297"/>
      <c r="L58" s="287"/>
      <c r="M58" s="288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292" t="str">
        <f ca="1">"Đà Nẵng, " &amp; TEXT(TODAY(),"dd/mm/yyyy")</f>
        <v>Đà Nẵng, 18/02/2025</v>
      </c>
      <c r="Q59" s="292"/>
      <c r="R59" s="292"/>
      <c r="S59" s="292"/>
    </row>
    <row r="60" spans="1:19" ht="12.75" customHeight="1">
      <c r="A60" s="38"/>
      <c r="B60" s="38"/>
      <c r="C60" s="289" t="s">
        <v>13</v>
      </c>
      <c r="D60" s="289"/>
      <c r="F60" s="293" t="s">
        <v>261</v>
      </c>
      <c r="G60" s="293"/>
      <c r="H60" s="293"/>
      <c r="I60" s="293"/>
      <c r="J60" s="293"/>
      <c r="K60" s="293"/>
      <c r="L60" s="293"/>
      <c r="M60" s="293"/>
      <c r="P60" s="289" t="s">
        <v>1422</v>
      </c>
      <c r="Q60" s="289"/>
      <c r="R60" s="289"/>
      <c r="S60" s="289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286" t="s">
        <v>1421</v>
      </c>
      <c r="D66" s="286"/>
      <c r="E66" s="67"/>
      <c r="F66" s="67"/>
      <c r="G66" s="286" t="s">
        <v>1508</v>
      </c>
      <c r="H66" s="286"/>
      <c r="I66" s="286"/>
      <c r="J66" s="286"/>
      <c r="K66" s="67"/>
      <c r="L66" s="67"/>
      <c r="M66" s="67"/>
      <c r="N66" s="67"/>
      <c r="O66" s="67"/>
      <c r="P66" s="286" t="s">
        <v>1506</v>
      </c>
      <c r="Q66" s="286"/>
      <c r="R66" s="286"/>
      <c r="S66" s="28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E2" sqref="E2:S2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42" t="s">
        <v>276</v>
      </c>
      <c r="B1" s="342"/>
      <c r="C1" s="342"/>
      <c r="D1" s="342"/>
      <c r="E1" s="343" t="str">
        <f>DSSV!D1&amp;" * LỚP: "&amp;UPPER(DSSV!R1)</f>
        <v>BẢNG ĐIỂM TỔNG KẾT HỌC PHẦN * LỚP: K27MPM2</v>
      </c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</row>
    <row r="2" spans="1:24" s="121" customFormat="1" ht="18" customHeight="1">
      <c r="B2" s="342" t="s">
        <v>277</v>
      </c>
      <c r="C2" s="342"/>
      <c r="D2" s="342"/>
      <c r="E2" s="343" t="e">
        <f>"CHUYÊN NGÀNH: "&amp;VLOOKUP(RIGHT(DSSV!R1,3),CODEMON!$K$3:$L$27,2,0)</f>
        <v>#N/A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122" t="str">
        <f>"Số TC  : "&amp;DSSV!R2</f>
        <v>Số TC  : 2</v>
      </c>
    </row>
    <row r="3" spans="1:24" s="123" customFormat="1" ht="14.25">
      <c r="A3" s="344" t="str">
        <f>"MÔN: "&amp;UPPER(DSSV!G2)&amp;" * " &amp; "MÃ MÔN: "&amp;DSSV!G3</f>
        <v>MÔN: PHƯƠNG PHÁP LUẬN NCKH * MÃ MÔN: PHI600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24" t="str">
        <f>"Học kỳ : " &amp; DSSV!R3</f>
        <v>Học kỳ : 2</v>
      </c>
    </row>
    <row r="4" spans="1:24" s="123" customFormat="1" ht="15">
      <c r="A4" s="126" t="str">
        <f>DSSV!A4</f>
        <v>Thời gian: 19h30 ngày 21/12/2024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31" t="s">
        <v>0</v>
      </c>
      <c r="B6" s="331" t="s">
        <v>252</v>
      </c>
      <c r="C6" s="335" t="s">
        <v>253</v>
      </c>
      <c r="D6" s="337" t="s">
        <v>15</v>
      </c>
      <c r="E6" s="339" t="s">
        <v>248</v>
      </c>
      <c r="F6" s="331" t="s">
        <v>16</v>
      </c>
      <c r="G6" s="345" t="s">
        <v>254</v>
      </c>
      <c r="H6" s="346"/>
      <c r="I6" s="346"/>
      <c r="J6" s="346"/>
      <c r="K6" s="346"/>
      <c r="L6" s="346"/>
      <c r="M6" s="346"/>
      <c r="N6" s="347"/>
      <c r="O6" s="345" t="s">
        <v>255</v>
      </c>
      <c r="P6" s="346"/>
      <c r="Q6" s="347"/>
      <c r="R6" s="345" t="s">
        <v>256</v>
      </c>
      <c r="S6" s="347"/>
      <c r="T6" s="348" t="s">
        <v>18</v>
      </c>
      <c r="V6" s="135"/>
      <c r="W6" s="135"/>
    </row>
    <row r="7" spans="1:24" s="141" customFormat="1" ht="29.25" customHeight="1">
      <c r="A7" s="332"/>
      <c r="B7" s="332"/>
      <c r="C7" s="336"/>
      <c r="D7" s="338"/>
      <c r="E7" s="340"/>
      <c r="F7" s="332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49" t="s">
        <v>257</v>
      </c>
      <c r="P7" s="349" t="s">
        <v>258</v>
      </c>
      <c r="Q7" s="138" t="s">
        <v>141</v>
      </c>
      <c r="R7" s="139" t="s">
        <v>17</v>
      </c>
      <c r="S7" s="351" t="s">
        <v>23</v>
      </c>
      <c r="T7" s="348"/>
      <c r="U7" s="140"/>
      <c r="V7" s="135"/>
      <c r="W7" s="135"/>
      <c r="X7" s="140"/>
    </row>
    <row r="8" spans="1:24" s="146" customFormat="1" ht="18.75" customHeight="1">
      <c r="A8" s="333"/>
      <c r="B8" s="334"/>
      <c r="C8" s="336"/>
      <c r="D8" s="338"/>
      <c r="E8" s="341"/>
      <c r="F8" s="334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0"/>
      <c r="P8" s="350"/>
      <c r="Q8" s="143">
        <v>0.55000000000000004</v>
      </c>
      <c r="R8" s="143">
        <f>SUM(G8:Q8)</f>
        <v>1</v>
      </c>
      <c r="S8" s="352"/>
      <c r="T8" s="348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29315270079</v>
      </c>
      <c r="C9" s="149" t="str">
        <f>IF(ISNA(VLOOKUP($A9,DSLOP,DTK_AV!C$5,0))=FALSE,VLOOKUP($A9,DSLOP,DTK_AV!C$5,0),"")</f>
        <v xml:space="preserve">Lê Đức </v>
      </c>
      <c r="D9" s="150" t="str">
        <f>IF(ISNA(VLOOKUP($A9,DSLOP,DTK_AV!D$5,0))=FALSE,VLOOKUP($A9,DSLOP,DTK_AV!D$5,0),"")</f>
        <v>Anh</v>
      </c>
      <c r="E9" s="205" t="str">
        <f>IF(ISNA(VLOOKUP($A9,DSLOP,DTK_AV!E$5,0))=FALSE,VLOOKUP($A9,DSLOP,DTK_AV!E$5,0),"")</f>
        <v>12/01/1996</v>
      </c>
      <c r="F9" s="151" t="str">
        <f>IF(ISNA(VLOOKUP($A9,DSLOP,DTK_AV!F$5,0))=FALSE,VLOOKUP($A9,DSLOP,DTK_AV!F$5,0),"")</f>
        <v>K27MPM2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29315270081</v>
      </c>
      <c r="C10" s="149" t="str">
        <f>IF(ISNA(VLOOKUP($A10,DSLOP,DTK_AV!C$5,0))=FALSE,VLOOKUP($A10,DSLOP,DTK_AV!C$5,0),"")</f>
        <v xml:space="preserve">Hồ Tiến </v>
      </c>
      <c r="D10" s="150" t="str">
        <f>IF(ISNA(VLOOKUP($A10,DSLOP,DTK_AV!D$5,0))=FALSE,VLOOKUP($A10,DSLOP,DTK_AV!D$5,0),"")</f>
        <v>Dũng</v>
      </c>
      <c r="E10" s="205" t="str">
        <f>IF(ISNA(VLOOKUP($A10,DSLOP,DTK_AV!E$5,0))=FALSE,VLOOKUP($A10,DSLOP,DTK_AV!E$5,0),"")</f>
        <v>25/10/1986</v>
      </c>
      <c r="F10" s="151" t="str">
        <f>IF(ISNA(VLOOKUP($A10,DSLOP,DTK_AV!F$5,0))=FALSE,VLOOKUP($A10,DSLOP,DTK_AV!F$5,0),"")</f>
        <v>K27MPM2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29315270082</v>
      </c>
      <c r="C11" s="149" t="str">
        <f>IF(ISNA(VLOOKUP($A11,DSLOP,DTK_AV!C$5,0))=FALSE,VLOOKUP($A11,DSLOP,DTK_AV!C$5,0),"")</f>
        <v>Nguyễn Vũ Đức</v>
      </c>
      <c r="D11" s="150" t="str">
        <f>IF(ISNA(VLOOKUP($A11,DSLOP,DTK_AV!D$5,0))=FALSE,VLOOKUP($A11,DSLOP,DTK_AV!D$5,0),"")</f>
        <v>Duy</v>
      </c>
      <c r="E11" s="205" t="str">
        <f>IF(ISNA(VLOOKUP($A11,DSLOP,DTK_AV!E$5,0))=FALSE,VLOOKUP($A11,DSLOP,DTK_AV!E$5,0),"")</f>
        <v>28/05/1981</v>
      </c>
      <c r="F11" s="151" t="str">
        <f>IF(ISNA(VLOOKUP($A11,DSLOP,DTK_AV!F$5,0))=FALSE,VLOOKUP($A11,DSLOP,DTK_AV!F$5,0),"")</f>
        <v>K27MPM2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29305270083</v>
      </c>
      <c r="C12" s="149" t="str">
        <f>IF(ISNA(VLOOKUP($A12,DSLOP,DTK_AV!C$5,0))=FALSE,VLOOKUP($A12,DSLOP,DTK_AV!C$5,0),"")</f>
        <v xml:space="preserve">Phạm Thúy </v>
      </c>
      <c r="D12" s="150" t="str">
        <f>IF(ISNA(VLOOKUP($A12,DSLOP,DTK_AV!D$5,0))=FALSE,VLOOKUP($A12,DSLOP,DTK_AV!D$5,0),"")</f>
        <v>Hằng</v>
      </c>
      <c r="E12" s="205" t="str">
        <f>IF(ISNA(VLOOKUP($A12,DSLOP,DTK_AV!E$5,0))=FALSE,VLOOKUP($A12,DSLOP,DTK_AV!E$5,0),"")</f>
        <v>17/07/1989</v>
      </c>
      <c r="F12" s="151" t="str">
        <f>IF(ISNA(VLOOKUP($A12,DSLOP,DTK_AV!F$5,0))=FALSE,VLOOKUP($A12,DSLOP,DTK_AV!F$5,0),"")</f>
        <v>K27MPM2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29305270084</v>
      </c>
      <c r="C13" s="149" t="str">
        <f>IF(ISNA(VLOOKUP($A13,DSLOP,DTK_AV!C$5,0))=FALSE,VLOOKUP($A13,DSLOP,DTK_AV!C$5,0),"")</f>
        <v xml:space="preserve">Nguyễn Thị Thu </v>
      </c>
      <c r="D13" s="150" t="str">
        <f>IF(ISNA(VLOOKUP($A13,DSLOP,DTK_AV!D$5,0))=FALSE,VLOOKUP($A13,DSLOP,DTK_AV!D$5,0),"")</f>
        <v>Hoài</v>
      </c>
      <c r="E13" s="205" t="str">
        <f>IF(ISNA(VLOOKUP($A13,DSLOP,DTK_AV!E$5,0))=FALSE,VLOOKUP($A13,DSLOP,DTK_AV!E$5,0),"")</f>
        <v>12/06/1984</v>
      </c>
      <c r="F13" s="151" t="str">
        <f>IF(ISNA(VLOOKUP($A13,DSLOP,DTK_AV!F$5,0))=FALSE,VLOOKUP($A13,DSLOP,DTK_AV!F$5,0),"")</f>
        <v>K27MPM2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 t="str">
        <f>IF(ISNA(VLOOKUP($A14,DSLOP,DTK_AV!B$5,0))=FALSE,VLOOKUP($A14,DSLOP,DTK_AV!B$5,0),"")</f>
        <v>29305270085</v>
      </c>
      <c r="C14" s="149" t="str">
        <f>IF(ISNA(VLOOKUP($A14,DSLOP,DTK_AV!C$5,0))=FALSE,VLOOKUP($A14,DSLOP,DTK_AV!C$5,0),"")</f>
        <v xml:space="preserve">Nguyễn Thị Minh </v>
      </c>
      <c r="D14" s="150" t="str">
        <f>IF(ISNA(VLOOKUP($A14,DSLOP,DTK_AV!D$5,0))=FALSE,VLOOKUP($A14,DSLOP,DTK_AV!D$5,0),"")</f>
        <v>Huệ</v>
      </c>
      <c r="E14" s="205" t="str">
        <f>IF(ISNA(VLOOKUP($A14,DSLOP,DTK_AV!E$5,0))=FALSE,VLOOKUP($A14,DSLOP,DTK_AV!E$5,0),"")</f>
        <v>26/06/1988</v>
      </c>
      <c r="F14" s="151" t="str">
        <f>IF(ISNA(VLOOKUP($A14,DSLOP,DTK_AV!F$5,0))=FALSE,VLOOKUP($A14,DSLOP,DTK_AV!F$5,0),"")</f>
        <v>K27MPM2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 t="str">
        <f>IF(ISNA(VLOOKUP($A15,DSLOP,DTK_AV!B$5,0))=FALSE,VLOOKUP($A15,DSLOP,DTK_AV!B$5,0),"")</f>
        <v>29305270093</v>
      </c>
      <c r="C15" s="149" t="str">
        <f>IF(ISNA(VLOOKUP($A15,DSLOP,DTK_AV!C$5,0))=FALSE,VLOOKUP($A15,DSLOP,DTK_AV!C$5,0),"")</f>
        <v xml:space="preserve">Tạ Thị Nhất </v>
      </c>
      <c r="D15" s="150" t="str">
        <f>IF(ISNA(VLOOKUP($A15,DSLOP,DTK_AV!D$5,0))=FALSE,VLOOKUP($A15,DSLOP,DTK_AV!D$5,0),"")</f>
        <v xml:space="preserve">Sương </v>
      </c>
      <c r="E15" s="205" t="str">
        <f>IF(ISNA(VLOOKUP($A15,DSLOP,DTK_AV!E$5,0))=FALSE,VLOOKUP($A15,DSLOP,DTK_AV!E$5,0),"")</f>
        <v>19/10/1978</v>
      </c>
      <c r="F15" s="151" t="str">
        <f>IF(ISNA(VLOOKUP($A15,DSLOP,DTK_AV!F$5,0))=FALSE,VLOOKUP($A15,DSLOP,DTK_AV!F$5,0),"")</f>
        <v>K27MPM2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 t="str">
        <f>IF(ISNA(VLOOKUP($A15,DSLOP,DTK_AV!T$5,0))=FALSE,VLOOKUP($A15,DSLOP,DTK_AV!T$5,0),"")</f>
        <v>Chuyển điểm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 t="str">
        <f>IF(ISNA(VLOOKUP($A16,DSLOP,DTK_AV!B$5,0))=FALSE,VLOOKUP($A16,DSLOP,DTK_AV!B$5,0),"")</f>
        <v>29315270095</v>
      </c>
      <c r="C16" s="149" t="str">
        <f>IF(ISNA(VLOOKUP($A16,DSLOP,DTK_AV!C$5,0))=FALSE,VLOOKUP($A16,DSLOP,DTK_AV!C$5,0),"")</f>
        <v xml:space="preserve">Nguyễn Văn </v>
      </c>
      <c r="D16" s="150" t="str">
        <f>IF(ISNA(VLOOKUP($A16,DSLOP,DTK_AV!D$5,0))=FALSE,VLOOKUP($A16,DSLOP,DTK_AV!D$5,0),"")</f>
        <v>Tuân</v>
      </c>
      <c r="E16" s="205" t="str">
        <f>IF(ISNA(VLOOKUP($A16,DSLOP,DTK_AV!E$5,0))=FALSE,VLOOKUP($A16,DSLOP,DTK_AV!E$5,0),"")</f>
        <v>13/12/1998</v>
      </c>
      <c r="F16" s="151" t="str">
        <f>IF(ISNA(VLOOKUP($A16,DSLOP,DTK_AV!F$5,0))=FALSE,VLOOKUP($A16,DSLOP,DTK_AV!F$5,0),"")</f>
        <v>K27MPM2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 t="str">
        <f>IF(ISNA(VLOOKUP($A17,DSLOP,DTK_AV!B$5,0))=FALSE,VLOOKUP($A17,DSLOP,DTK_AV!B$5,0),"")</f>
        <v>29315270099</v>
      </c>
      <c r="C17" s="149" t="str">
        <f>IF(ISNA(VLOOKUP($A17,DSLOP,DTK_AV!C$5,0))=FALSE,VLOOKUP($A17,DSLOP,DTK_AV!C$5,0),"")</f>
        <v xml:space="preserve">Võ Nhật </v>
      </c>
      <c r="D17" s="150" t="str">
        <f>IF(ISNA(VLOOKUP($A17,DSLOP,DTK_AV!D$5,0))=FALSE,VLOOKUP($A17,DSLOP,DTK_AV!D$5,0),"")</f>
        <v>Thành</v>
      </c>
      <c r="E17" s="205" t="str">
        <f>IF(ISNA(VLOOKUP($A17,DSLOP,DTK_AV!E$5,0))=FALSE,VLOOKUP($A17,DSLOP,DTK_AV!E$5,0),"")</f>
        <v>17/04/1987</v>
      </c>
      <c r="F17" s="151" t="str">
        <f>IF(ISNA(VLOOKUP($A17,DSLOP,DTK_AV!F$5,0))=FALSE,VLOOKUP($A17,DSLOP,DTK_AV!F$5,0),"")</f>
        <v>K27MPM2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 t="str">
        <f>IF(ISNA(VLOOKUP($A18,DSLOP,DTK_AV!B$5,0))=FALSE,VLOOKUP($A18,DSLOP,DTK_AV!B$5,0),"")</f>
        <v>29305270100</v>
      </c>
      <c r="C18" s="149" t="str">
        <f>IF(ISNA(VLOOKUP($A18,DSLOP,DTK_AV!C$5,0))=FALSE,VLOOKUP($A18,DSLOP,DTK_AV!C$5,0),"")</f>
        <v>Trần Đào Như</v>
      </c>
      <c r="D18" s="150" t="str">
        <f>IF(ISNA(VLOOKUP($A18,DSLOP,DTK_AV!D$5,0))=FALSE,VLOOKUP($A18,DSLOP,DTK_AV!D$5,0),"")</f>
        <v>Thủy</v>
      </c>
      <c r="E18" s="205" t="str">
        <f>IF(ISNA(VLOOKUP($A18,DSLOP,DTK_AV!E$5,0))=FALSE,VLOOKUP($A18,DSLOP,DTK_AV!E$5,0),"")</f>
        <v>09/04/1985</v>
      </c>
      <c r="F18" s="151" t="str">
        <f>IF(ISNA(VLOOKUP($A18,DSLOP,DTK_AV!F$5,0))=FALSE,VLOOKUP($A18,DSLOP,DTK_AV!F$5,0),"")</f>
        <v>K27MPM2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 t="str">
        <f>IF(ISNA(VLOOKUP($A19,DSLOP,DTK_AV!B$5,0))=FALSE,VLOOKUP($A19,DSLOP,DTK_AV!B$5,0),"")</f>
        <v>29305270102</v>
      </c>
      <c r="C19" s="149" t="str">
        <f>IF(ISNA(VLOOKUP($A19,DSLOP,DTK_AV!C$5,0))=FALSE,VLOOKUP($A19,DSLOP,DTK_AV!C$5,0),"")</f>
        <v xml:space="preserve">Nguyễn Thị </v>
      </c>
      <c r="D19" s="150" t="str">
        <f>IF(ISNA(VLOOKUP($A19,DSLOP,DTK_AV!D$5,0))=FALSE,VLOOKUP($A19,DSLOP,DTK_AV!D$5,0),"")</f>
        <v>Trang</v>
      </c>
      <c r="E19" s="205" t="str">
        <f>IF(ISNA(VLOOKUP($A19,DSLOP,DTK_AV!E$5,0))=FALSE,VLOOKUP($A19,DSLOP,DTK_AV!E$5,0),"")</f>
        <v>19/04/1990</v>
      </c>
      <c r="F19" s="151" t="str">
        <f>IF(ISNA(VLOOKUP($A19,DSLOP,DTK_AV!F$5,0))=FALSE,VLOOKUP($A19,DSLOP,DTK_AV!F$5,0),"")</f>
        <v>K27MPM2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 t="str">
        <f>IF(ISNA(VLOOKUP($A20,DSLOP,DTK_AV!B$5,0))=FALSE,VLOOKUP($A20,DSLOP,DTK_AV!B$5,0),"")</f>
        <v>29305270103</v>
      </c>
      <c r="C20" s="149" t="str">
        <f>IF(ISNA(VLOOKUP($A20,DSLOP,DTK_AV!C$5,0))=FALSE,VLOOKUP($A20,DSLOP,DTK_AV!C$5,0),"")</f>
        <v xml:space="preserve">Bền Thị Thùy </v>
      </c>
      <c r="D20" s="150" t="str">
        <f>IF(ISNA(VLOOKUP($A20,DSLOP,DTK_AV!D$5,0))=FALSE,VLOOKUP($A20,DSLOP,DTK_AV!D$5,0),"")</f>
        <v>Trang</v>
      </c>
      <c r="E20" s="205" t="str">
        <f>IF(ISNA(VLOOKUP($A20,DSLOP,DTK_AV!E$5,0))=FALSE,VLOOKUP($A20,DSLOP,DTK_AV!E$5,0),"")</f>
        <v>12/03/1984</v>
      </c>
      <c r="F20" s="151" t="str">
        <f>IF(ISNA(VLOOKUP($A20,DSLOP,DTK_AV!F$5,0))=FALSE,VLOOKUP($A20,DSLOP,DTK_AV!F$5,0),"")</f>
        <v>K27MPM2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 t="str">
        <f>IF(ISNA(VLOOKUP($A21,DSLOP,DTK_AV!B$5,0))=FALSE,VLOOKUP($A21,DSLOP,DTK_AV!B$5,0),"")</f>
        <v>29305270104</v>
      </c>
      <c r="C21" s="149" t="str">
        <f>IF(ISNA(VLOOKUP($A21,DSLOP,DTK_AV!C$5,0))=FALSE,VLOOKUP($A21,DSLOP,DTK_AV!C$5,0),"")</f>
        <v>Võ Thị Thùy</v>
      </c>
      <c r="D21" s="150" t="str">
        <f>IF(ISNA(VLOOKUP($A21,DSLOP,DTK_AV!D$5,0))=FALSE,VLOOKUP($A21,DSLOP,DTK_AV!D$5,0),"")</f>
        <v>Trinh</v>
      </c>
      <c r="E21" s="205" t="str">
        <f>IF(ISNA(VLOOKUP($A21,DSLOP,DTK_AV!E$5,0))=FALSE,VLOOKUP($A21,DSLOP,DTK_AV!E$5,0),"")</f>
        <v>19/04/1978</v>
      </c>
      <c r="F21" s="151" t="str">
        <f>IF(ISNA(VLOOKUP($A21,DSLOP,DTK_AV!F$5,0))=FALSE,VLOOKUP($A21,DSLOP,DTK_AV!F$5,0),"")</f>
        <v>K27MPM2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 t="str">
        <f>IF(ISNA(VLOOKUP($A22,DSLOP,DTK_AV!B$5,0))=FALSE,VLOOKUP($A22,DSLOP,DTK_AV!B$5,0),"")</f>
        <v>29305270106</v>
      </c>
      <c r="C22" s="149" t="str">
        <f>IF(ISNA(VLOOKUP($A22,DSLOP,DTK_AV!C$5,0))=FALSE,VLOOKUP($A22,DSLOP,DTK_AV!C$5,0),"")</f>
        <v xml:space="preserve">Lê Đào Bích </v>
      </c>
      <c r="D22" s="150" t="str">
        <f>IF(ISNA(VLOOKUP($A22,DSLOP,DTK_AV!D$5,0))=FALSE,VLOOKUP($A22,DSLOP,DTK_AV!D$5,0),"")</f>
        <v>Vân</v>
      </c>
      <c r="E22" s="205" t="str">
        <f>IF(ISNA(VLOOKUP($A22,DSLOP,DTK_AV!E$5,0))=FALSE,VLOOKUP($A22,DSLOP,DTK_AV!E$5,0),"")</f>
        <v>07/12/1995</v>
      </c>
      <c r="F22" s="151" t="str">
        <f>IF(ISNA(VLOOKUP($A22,DSLOP,DTK_AV!F$5,0))=FALSE,VLOOKUP($A22,DSLOP,DTK_AV!F$5,0),"")</f>
        <v>K27MPM2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53" t="s">
        <v>18</v>
      </c>
      <c r="H81" s="353"/>
      <c r="I81" s="353"/>
      <c r="J81" s="353"/>
      <c r="K81" s="353"/>
      <c r="L81" s="353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53"/>
      <c r="H82" s="353"/>
      <c r="I82" s="353"/>
      <c r="J82" s="353"/>
      <c r="K82" s="353"/>
      <c r="L82" s="353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53"/>
      <c r="H83" s="353"/>
      <c r="I83" s="353"/>
      <c r="J83" s="353"/>
      <c r="K83" s="353"/>
      <c r="L83" s="353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53"/>
      <c r="H84" s="353"/>
      <c r="I84" s="353"/>
      <c r="J84" s="353"/>
      <c r="K84" s="353"/>
      <c r="L84" s="353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18/02/2025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H15" sqref="H15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9" t="s">
        <v>275</v>
      </c>
      <c r="C1" s="289"/>
      <c r="D1" s="289"/>
      <c r="E1" s="362" t="str">
        <f>DSSV!D1</f>
        <v>BẢNG ĐIỂM TỔNG KẾT HỌC PHẦN</v>
      </c>
      <c r="F1" s="362"/>
      <c r="G1" s="362"/>
      <c r="H1" s="362"/>
      <c r="I1" s="362"/>
      <c r="J1" s="362"/>
      <c r="K1" s="362"/>
      <c r="L1" s="362"/>
      <c r="M1" s="362"/>
    </row>
    <row r="2" spans="1:17" s="22" customFormat="1" ht="15" customHeight="1">
      <c r="B2" s="289" t="s">
        <v>1500</v>
      </c>
      <c r="C2" s="289"/>
      <c r="D2" s="289"/>
      <c r="E2" s="329" t="str">
        <f>"LỚP: "&amp;UPPER(DSSV!$T$3)&amp;" * CHUYÊN NGÀNH: "&amp;VLOOKUP(RIGHT(DSSV!R1,4),CODEMON!$K$3:$L$27,2,0)</f>
        <v>LỚP: K27MPM2 * CHUYÊN NGÀNH: TỔ CHỨC QUẢN LÝ DƯỢC</v>
      </c>
      <c r="F2" s="329"/>
      <c r="G2" s="329"/>
      <c r="H2" s="329"/>
      <c r="I2" s="329"/>
      <c r="J2" s="329"/>
      <c r="K2" s="329"/>
      <c r="L2" s="329"/>
      <c r="M2" s="75" t="str">
        <f>"Số TC  : " &amp; DSSV!R2</f>
        <v>Số TC  : 2</v>
      </c>
    </row>
    <row r="3" spans="1:17" s="18" customFormat="1" ht="21" customHeight="1">
      <c r="B3" s="363" t="str">
        <f>"MÔN: "&amp;UPPER(DSSV!G2)&amp;" * " &amp; "MÃ MÔN: "&amp;DSSV!G3</f>
        <v>MÔN: PHƯƠNG PHÁP LUẬN NCKH * MÃ MÔN: PHI600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19h30 ngày 21/12/2024 - Phòng : 102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102</v>
      </c>
      <c r="P5" s="108" t="s">
        <v>158</v>
      </c>
      <c r="Q5" s="108">
        <f>DSSV!$A$3</f>
        <v>102</v>
      </c>
    </row>
    <row r="6" spans="1:17" s="23" customFormat="1" ht="20.25" customHeight="1">
      <c r="A6" s="109" t="s">
        <v>0</v>
      </c>
      <c r="B6" s="355" t="s">
        <v>0</v>
      </c>
      <c r="C6" s="354" t="s">
        <v>249</v>
      </c>
      <c r="D6" s="358" t="s">
        <v>154</v>
      </c>
      <c r="E6" s="359"/>
      <c r="F6" s="354" t="s">
        <v>245</v>
      </c>
      <c r="G6" s="354" t="s">
        <v>248</v>
      </c>
      <c r="H6" s="354" t="s">
        <v>16</v>
      </c>
      <c r="I6" s="354" t="s">
        <v>24</v>
      </c>
      <c r="J6" s="354" t="s">
        <v>25</v>
      </c>
      <c r="K6" s="356" t="s">
        <v>39</v>
      </c>
      <c r="L6" s="357"/>
      <c r="M6" s="354" t="s">
        <v>1438</v>
      </c>
    </row>
    <row r="7" spans="1:17" s="23" customFormat="1" ht="20.25" customHeight="1">
      <c r="A7" s="109"/>
      <c r="B7" s="355"/>
      <c r="C7" s="355"/>
      <c r="D7" s="360"/>
      <c r="E7" s="361"/>
      <c r="F7" s="355"/>
      <c r="G7" s="355"/>
      <c r="H7" s="355"/>
      <c r="I7" s="355"/>
      <c r="J7" s="355"/>
      <c r="K7" s="24" t="s">
        <v>17</v>
      </c>
      <c r="L7" s="24" t="s">
        <v>23</v>
      </c>
      <c r="M7" s="354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29315270079</v>
      </c>
      <c r="D8" s="221" t="str">
        <f>IF(ISNA(VLOOKUP($A8,DSLOP,DS_THI!D$4,0))=FALSE,VLOOKUP($A8,DSLOP,DS_THI!D$4,0),"")</f>
        <v xml:space="preserve">Lê Đức </v>
      </c>
      <c r="E8" s="222" t="str">
        <f>IF(ISNA(VLOOKUP($A8,DSLOP,DS_THI!E$4,0))=FALSE,VLOOKUP($A8,DSLOP,DS_THI!E$4,0),"")</f>
        <v>Anh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12/01/1996</v>
      </c>
      <c r="H8" s="117" t="str">
        <f>IF(ISNA(VLOOKUP($A8,DSLOP,DS_THI!H$4,0))=FALSE,VLOOKUP($A8,DSLOP,DS_THI!H$4,0),"")</f>
        <v>K27MPM2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29315270081</v>
      </c>
      <c r="D9" s="226" t="str">
        <f>IF(ISNA(VLOOKUP($A9,DSLOP,DS_THI!D$4,0))=FALSE,VLOOKUP($A9,DSLOP,DS_THI!D$4,0),"")</f>
        <v xml:space="preserve">Hồ Tiến </v>
      </c>
      <c r="E9" s="227" t="str">
        <f>IF(ISNA(VLOOKUP($A9,DSLOP,DS_THI!E$4,0))=FALSE,VLOOKUP($A9,DSLOP,DS_THI!E$4,0),"")</f>
        <v>Dũng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25/10/1986</v>
      </c>
      <c r="H9" s="118" t="str">
        <f>IF(ISNA(VLOOKUP($A9,DSLOP,DS_THI!H$4,0))=FALSE,VLOOKUP($A9,DSLOP,DS_THI!H$4,0),"")</f>
        <v>K27MPM2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29315270082</v>
      </c>
      <c r="D10" s="226" t="str">
        <f>IF(ISNA(VLOOKUP($A10,DSLOP,DS_THI!D$4,0))=FALSE,VLOOKUP($A10,DSLOP,DS_THI!D$4,0),"")</f>
        <v>Nguyễn Vũ Đức</v>
      </c>
      <c r="E10" s="227" t="str">
        <f>IF(ISNA(VLOOKUP($A10,DSLOP,DS_THI!E$4,0))=FALSE,VLOOKUP($A10,DSLOP,DS_THI!E$4,0),"")</f>
        <v>Duy</v>
      </c>
      <c r="F10" s="223" t="str">
        <f>IF(ISNA(VLOOKUP($A10,DSLOP,DS_THI!F$4,0))=FALSE,VLOOKUP($A10,DSLOP,DS_THI!F$4,0),"")</f>
        <v>Nam</v>
      </c>
      <c r="G10" s="224" t="str">
        <f>IF(ISNA(VLOOKUP($A10,DSLOP,DS_THI!G$4,0))=FALSE,VLOOKUP($A10,DSLOP,DS_THI!G$4,0),"")</f>
        <v>28/05/1981</v>
      </c>
      <c r="H10" s="118" t="str">
        <f>IF(ISNA(VLOOKUP($A10,DSLOP,DS_THI!H$4,0))=FALSE,VLOOKUP($A10,DSLOP,DS_THI!H$4,0),"")</f>
        <v>K27MPM2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29305270083</v>
      </c>
      <c r="D11" s="226" t="str">
        <f>IF(ISNA(VLOOKUP($A11,DSLOP,DS_THI!D$4,0))=FALSE,VLOOKUP($A11,DSLOP,DS_THI!D$4,0),"")</f>
        <v xml:space="preserve">Phạm Thúy </v>
      </c>
      <c r="E11" s="227" t="str">
        <f>IF(ISNA(VLOOKUP($A11,DSLOP,DS_THI!E$4,0))=FALSE,VLOOKUP($A11,DSLOP,DS_THI!E$4,0),"")</f>
        <v>Hằng</v>
      </c>
      <c r="F11" s="223" t="str">
        <f>IF(ISNA(VLOOKUP($A11,DSLOP,DS_THI!F$4,0))=FALSE,VLOOKUP($A11,DSLOP,DS_THI!F$4,0),"")</f>
        <v>Nữ</v>
      </c>
      <c r="G11" s="224" t="str">
        <f>IF(ISNA(VLOOKUP($A11,DSLOP,DS_THI!G$4,0))=FALSE,VLOOKUP($A11,DSLOP,DS_THI!G$4,0),"")</f>
        <v>17/07/1989</v>
      </c>
      <c r="H11" s="118" t="str">
        <f>IF(ISNA(VLOOKUP($A11,DSLOP,DS_THI!H$4,0))=FALSE,VLOOKUP($A11,DSLOP,DS_THI!H$4,0),"")</f>
        <v>K27MPM2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29305270084</v>
      </c>
      <c r="D12" s="226" t="str">
        <f>IF(ISNA(VLOOKUP($A12,DSLOP,DS_THI!D$4,0))=FALSE,VLOOKUP($A12,DSLOP,DS_THI!D$4,0),"")</f>
        <v xml:space="preserve">Nguyễn Thị Thu </v>
      </c>
      <c r="E12" s="227" t="str">
        <f>IF(ISNA(VLOOKUP($A12,DSLOP,DS_THI!E$4,0))=FALSE,VLOOKUP($A12,DSLOP,DS_THI!E$4,0),"")</f>
        <v>Hoài</v>
      </c>
      <c r="F12" s="223" t="str">
        <f>IF(ISNA(VLOOKUP($A12,DSLOP,DS_THI!F$4,0))=FALSE,VLOOKUP($A12,DSLOP,DS_THI!F$4,0),"")</f>
        <v>Nữ</v>
      </c>
      <c r="G12" s="224" t="str">
        <f>IF(ISNA(VLOOKUP($A12,DSLOP,DS_THI!G$4,0))=FALSE,VLOOKUP($A12,DSLOP,DS_THI!G$4,0),"")</f>
        <v>12/06/1984</v>
      </c>
      <c r="H12" s="118" t="str">
        <f>IF(ISNA(VLOOKUP($A12,DSLOP,DS_THI!H$4,0))=FALSE,VLOOKUP($A12,DSLOP,DS_THI!H$4,0),"")</f>
        <v>K27MPM2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 t="str">
        <f>IF(ISNA(VLOOKUP($A13,DSLOP,DS_THI!C$4,0))=FALSE,VLOOKUP($A13,DSLOP,DS_THI!C$4,0),"")</f>
        <v>29305270085</v>
      </c>
      <c r="D13" s="226" t="str">
        <f>IF(ISNA(VLOOKUP($A13,DSLOP,DS_THI!D$4,0))=FALSE,VLOOKUP($A13,DSLOP,DS_THI!D$4,0),"")</f>
        <v xml:space="preserve">Nguyễn Thị Minh </v>
      </c>
      <c r="E13" s="227" t="str">
        <f>IF(ISNA(VLOOKUP($A13,DSLOP,DS_THI!E$4,0))=FALSE,VLOOKUP($A13,DSLOP,DS_THI!E$4,0),"")</f>
        <v>Huệ</v>
      </c>
      <c r="F13" s="223" t="str">
        <f>IF(ISNA(VLOOKUP($A13,DSLOP,DS_THI!F$4,0))=FALSE,VLOOKUP($A13,DSLOP,DS_THI!F$4,0),"")</f>
        <v>Nữ</v>
      </c>
      <c r="G13" s="224" t="str">
        <f>IF(ISNA(VLOOKUP($A13,DSLOP,DS_THI!G$4,0))=FALSE,VLOOKUP($A13,DSLOP,DS_THI!G$4,0),"")</f>
        <v>26/06/1988</v>
      </c>
      <c r="H13" s="118" t="str">
        <f>IF(ISNA(VLOOKUP($A13,DSLOP,DS_THI!H$4,0))=FALSE,VLOOKUP($A13,DSLOP,DS_THI!H$4,0),"")</f>
        <v>K27MPM2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 t="str">
        <f>IF(ISNA(VLOOKUP($A14,DSLOP,DS_THI!C$4,0))=FALSE,VLOOKUP($A14,DSLOP,DS_THI!C$4,0),"")</f>
        <v>29305270093</v>
      </c>
      <c r="D14" s="226" t="str">
        <f>IF(ISNA(VLOOKUP($A14,DSLOP,DS_THI!D$4,0))=FALSE,VLOOKUP($A14,DSLOP,DS_THI!D$4,0),"")</f>
        <v xml:space="preserve">Tạ Thị Nhất </v>
      </c>
      <c r="E14" s="227" t="str">
        <f>IF(ISNA(VLOOKUP($A14,DSLOP,DS_THI!E$4,0))=FALSE,VLOOKUP($A14,DSLOP,DS_THI!E$4,0),"")</f>
        <v xml:space="preserve">Sương </v>
      </c>
      <c r="F14" s="223" t="str">
        <f>IF(ISNA(VLOOKUP($A14,DSLOP,DS_THI!F$4,0))=FALSE,VLOOKUP($A14,DSLOP,DS_THI!F$4,0),"")</f>
        <v>Nữ</v>
      </c>
      <c r="G14" s="224" t="str">
        <f>IF(ISNA(VLOOKUP($A14,DSLOP,DS_THI!G$4,0))=FALSE,VLOOKUP($A14,DSLOP,DS_THI!G$4,0),"")</f>
        <v>19/10/1978</v>
      </c>
      <c r="H14" s="118" t="str">
        <f>IF(ISNA(VLOOKUP($A14,DSLOP,DS_THI!H$4,0))=FALSE,VLOOKUP($A14,DSLOP,DS_THI!H$4,0),"")</f>
        <v>K27MPM2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>Chuyển điểm</v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 t="str">
        <f>IF(ISNA(VLOOKUP($A15,DSLOP,DS_THI!C$4,0))=FALSE,VLOOKUP($A15,DSLOP,DS_THI!C$4,0),"")</f>
        <v>29315270095</v>
      </c>
      <c r="D15" s="226" t="str">
        <f>IF(ISNA(VLOOKUP($A15,DSLOP,DS_THI!D$4,0))=FALSE,VLOOKUP($A15,DSLOP,DS_THI!D$4,0),"")</f>
        <v xml:space="preserve">Nguyễn Văn </v>
      </c>
      <c r="E15" s="227" t="str">
        <f>IF(ISNA(VLOOKUP($A15,DSLOP,DS_THI!E$4,0))=FALSE,VLOOKUP($A15,DSLOP,DS_THI!E$4,0),"")</f>
        <v>Tuân</v>
      </c>
      <c r="F15" s="223" t="str">
        <f>IF(ISNA(VLOOKUP($A15,DSLOP,DS_THI!F$4,0))=FALSE,VLOOKUP($A15,DSLOP,DS_THI!F$4,0),"")</f>
        <v>Nam</v>
      </c>
      <c r="G15" s="224" t="str">
        <f>IF(ISNA(VLOOKUP($A15,DSLOP,DS_THI!G$4,0))=FALSE,VLOOKUP($A15,DSLOP,DS_THI!G$4,0),"")</f>
        <v>13/12/1998</v>
      </c>
      <c r="H15" s="118" t="str">
        <f>IF(ISNA(VLOOKUP($A15,DSLOP,DS_THI!H$4,0))=FALSE,VLOOKUP($A15,DSLOP,DS_THI!H$4,0),"")</f>
        <v>K27MPM2</v>
      </c>
      <c r="I15" s="54"/>
      <c r="J15" s="54"/>
      <c r="K15" s="54"/>
      <c r="L15" s="54"/>
      <c r="M15" s="68">
        <f>IF($C15&lt;&gt;0,IF(ISNA(VLOOKUP($A15,DSLOP,DS_THI!M$4,0))=FALSE,VLOOKUP($A15,DSLOP,DS_THI!M$4,0),""),"")</f>
        <v>0</v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 t="str">
        <f>IF(ISNA(VLOOKUP($A16,DSLOP,DS_THI!C$4,0))=FALSE,VLOOKUP($A16,DSLOP,DS_THI!C$4,0),"")</f>
        <v>29315270099</v>
      </c>
      <c r="D16" s="226" t="str">
        <f>IF(ISNA(VLOOKUP($A16,DSLOP,DS_THI!D$4,0))=FALSE,VLOOKUP($A16,DSLOP,DS_THI!D$4,0),"")</f>
        <v xml:space="preserve">Võ Nhật </v>
      </c>
      <c r="E16" s="227" t="str">
        <f>IF(ISNA(VLOOKUP($A16,DSLOP,DS_THI!E$4,0))=FALSE,VLOOKUP($A16,DSLOP,DS_THI!E$4,0),"")</f>
        <v>Thành</v>
      </c>
      <c r="F16" s="223" t="str">
        <f>IF(ISNA(VLOOKUP($A16,DSLOP,DS_THI!F$4,0))=FALSE,VLOOKUP($A16,DSLOP,DS_THI!F$4,0),"")</f>
        <v>Nam</v>
      </c>
      <c r="G16" s="224" t="str">
        <f>IF(ISNA(VLOOKUP($A16,DSLOP,DS_THI!G$4,0))=FALSE,VLOOKUP($A16,DSLOP,DS_THI!G$4,0),"")</f>
        <v>17/04/1987</v>
      </c>
      <c r="H16" s="118" t="str">
        <f>IF(ISNA(VLOOKUP($A16,DSLOP,DS_THI!H$4,0))=FALSE,VLOOKUP($A16,DSLOP,DS_THI!H$4,0),"")</f>
        <v>K27MPM2</v>
      </c>
      <c r="I16" s="54"/>
      <c r="J16" s="54"/>
      <c r="K16" s="54"/>
      <c r="L16" s="54"/>
      <c r="M16" s="68">
        <f>IF($C16&lt;&gt;0,IF(ISNA(VLOOKUP($A16,DSLOP,DS_THI!M$4,0))=FALSE,VLOOKUP($A16,DSLOP,DS_THI!M$4,0),""),"")</f>
        <v>0</v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 t="str">
        <f>IF(ISNA(VLOOKUP($A17,DSLOP,DS_THI!C$4,0))=FALSE,VLOOKUP($A17,DSLOP,DS_THI!C$4,0),"")</f>
        <v>29305270100</v>
      </c>
      <c r="D17" s="226" t="str">
        <f>IF(ISNA(VLOOKUP($A17,DSLOP,DS_THI!D$4,0))=FALSE,VLOOKUP($A17,DSLOP,DS_THI!D$4,0),"")</f>
        <v>Trần Đào Như</v>
      </c>
      <c r="E17" s="227" t="str">
        <f>IF(ISNA(VLOOKUP($A17,DSLOP,DS_THI!E$4,0))=FALSE,VLOOKUP($A17,DSLOP,DS_THI!E$4,0),"")</f>
        <v>Thủy</v>
      </c>
      <c r="F17" s="223" t="str">
        <f>IF(ISNA(VLOOKUP($A17,DSLOP,DS_THI!F$4,0))=FALSE,VLOOKUP($A17,DSLOP,DS_THI!F$4,0),"")</f>
        <v>Nữ</v>
      </c>
      <c r="G17" s="224" t="str">
        <f>IF(ISNA(VLOOKUP($A17,DSLOP,DS_THI!G$4,0))=FALSE,VLOOKUP($A17,DSLOP,DS_THI!G$4,0),"")</f>
        <v>09/04/1985</v>
      </c>
      <c r="H17" s="118" t="str">
        <f>IF(ISNA(VLOOKUP($A17,DSLOP,DS_THI!H$4,0))=FALSE,VLOOKUP($A17,DSLOP,DS_THI!H$4,0),"")</f>
        <v>K27MPM2</v>
      </c>
      <c r="I17" s="54"/>
      <c r="J17" s="54"/>
      <c r="K17" s="54"/>
      <c r="L17" s="54"/>
      <c r="M17" s="68">
        <f>IF($C17&lt;&gt;0,IF(ISNA(VLOOKUP($A17,DSLOP,DS_THI!M$4,0))=FALSE,VLOOKUP($A17,DSLOP,DS_THI!M$4,0),""),"")</f>
        <v>0</v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 t="str">
        <f>IF(ISNA(VLOOKUP($A18,DSLOP,DS_THI!C$4,0))=FALSE,VLOOKUP($A18,DSLOP,DS_THI!C$4,0),"")</f>
        <v>29305270102</v>
      </c>
      <c r="D18" s="226" t="str">
        <f>IF(ISNA(VLOOKUP($A18,DSLOP,DS_THI!D$4,0))=FALSE,VLOOKUP($A18,DSLOP,DS_THI!D$4,0),"")</f>
        <v xml:space="preserve">Nguyễn Thị </v>
      </c>
      <c r="E18" s="227" t="str">
        <f>IF(ISNA(VLOOKUP($A18,DSLOP,DS_THI!E$4,0))=FALSE,VLOOKUP($A18,DSLOP,DS_THI!E$4,0),"")</f>
        <v>Trang</v>
      </c>
      <c r="F18" s="223" t="str">
        <f>IF(ISNA(VLOOKUP($A18,DSLOP,DS_THI!F$4,0))=FALSE,VLOOKUP($A18,DSLOP,DS_THI!F$4,0),"")</f>
        <v>Nữ</v>
      </c>
      <c r="G18" s="224" t="str">
        <f>IF(ISNA(VLOOKUP($A18,DSLOP,DS_THI!G$4,0))=FALSE,VLOOKUP($A18,DSLOP,DS_THI!G$4,0),"")</f>
        <v>19/04/1990</v>
      </c>
      <c r="H18" s="118" t="str">
        <f>IF(ISNA(VLOOKUP($A18,DSLOP,DS_THI!H$4,0))=FALSE,VLOOKUP($A18,DSLOP,DS_THI!H$4,0),"")</f>
        <v>K27MPM2</v>
      </c>
      <c r="I18" s="54"/>
      <c r="J18" s="54"/>
      <c r="K18" s="54"/>
      <c r="L18" s="54"/>
      <c r="M18" s="68">
        <f>IF($C18&lt;&gt;0,IF(ISNA(VLOOKUP($A18,DSLOP,DS_THI!M$4,0))=FALSE,VLOOKUP($A18,DSLOP,DS_THI!M$4,0),""),"")</f>
        <v>0</v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 t="str">
        <f>IF(ISNA(VLOOKUP($A19,DSLOP,DS_THI!C$4,0))=FALSE,VLOOKUP($A19,DSLOP,DS_THI!C$4,0),"")</f>
        <v>29305270103</v>
      </c>
      <c r="D19" s="226" t="str">
        <f>IF(ISNA(VLOOKUP($A19,DSLOP,DS_THI!D$4,0))=FALSE,VLOOKUP($A19,DSLOP,DS_THI!D$4,0),"")</f>
        <v xml:space="preserve">Bền Thị Thùy </v>
      </c>
      <c r="E19" s="227" t="str">
        <f>IF(ISNA(VLOOKUP($A19,DSLOP,DS_THI!E$4,0))=FALSE,VLOOKUP($A19,DSLOP,DS_THI!E$4,0),"")</f>
        <v>Trang</v>
      </c>
      <c r="F19" s="223" t="str">
        <f>IF(ISNA(VLOOKUP($A19,DSLOP,DS_THI!F$4,0))=FALSE,VLOOKUP($A19,DSLOP,DS_THI!F$4,0),"")</f>
        <v>Nữ</v>
      </c>
      <c r="G19" s="224" t="str">
        <f>IF(ISNA(VLOOKUP($A19,DSLOP,DS_THI!G$4,0))=FALSE,VLOOKUP($A19,DSLOP,DS_THI!G$4,0),"")</f>
        <v>12/03/1984</v>
      </c>
      <c r="H19" s="118" t="str">
        <f>IF(ISNA(VLOOKUP($A19,DSLOP,DS_THI!H$4,0))=FALSE,VLOOKUP($A19,DSLOP,DS_THI!H$4,0),"")</f>
        <v>K27MPM2</v>
      </c>
      <c r="I19" s="54"/>
      <c r="J19" s="54"/>
      <c r="K19" s="54"/>
      <c r="L19" s="54"/>
      <c r="M19" s="68">
        <f>IF($C19&lt;&gt;0,IF(ISNA(VLOOKUP($A19,DSLOP,DS_THI!M$4,0))=FALSE,VLOOKUP($A19,DSLOP,DS_THI!M$4,0),""),"")</f>
        <v>0</v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 t="str">
        <f>IF(ISNA(VLOOKUP($A20,DSLOP,DS_THI!C$4,0))=FALSE,VLOOKUP($A20,DSLOP,DS_THI!C$4,0),"")</f>
        <v>29305270104</v>
      </c>
      <c r="D20" s="226" t="str">
        <f>IF(ISNA(VLOOKUP($A20,DSLOP,DS_THI!D$4,0))=FALSE,VLOOKUP($A20,DSLOP,DS_THI!D$4,0),"")</f>
        <v>Võ Thị Thùy</v>
      </c>
      <c r="E20" s="227" t="str">
        <f>IF(ISNA(VLOOKUP($A20,DSLOP,DS_THI!E$4,0))=FALSE,VLOOKUP($A20,DSLOP,DS_THI!E$4,0),"")</f>
        <v>Trinh</v>
      </c>
      <c r="F20" s="223" t="str">
        <f>IF(ISNA(VLOOKUP($A20,DSLOP,DS_THI!F$4,0))=FALSE,VLOOKUP($A20,DSLOP,DS_THI!F$4,0),"")</f>
        <v>Nữ</v>
      </c>
      <c r="G20" s="224" t="str">
        <f>IF(ISNA(VLOOKUP($A20,DSLOP,DS_THI!G$4,0))=FALSE,VLOOKUP($A20,DSLOP,DS_THI!G$4,0),"")</f>
        <v>19/04/1978</v>
      </c>
      <c r="H20" s="118" t="str">
        <f>IF(ISNA(VLOOKUP($A20,DSLOP,DS_THI!H$4,0))=FALSE,VLOOKUP($A20,DSLOP,DS_THI!H$4,0),"")</f>
        <v>K27MPM2</v>
      </c>
      <c r="I20" s="54"/>
      <c r="J20" s="54"/>
      <c r="K20" s="54"/>
      <c r="L20" s="54"/>
      <c r="M20" s="68">
        <f>IF($C20&lt;&gt;0,IF(ISNA(VLOOKUP($A20,DSLOP,DS_THI!M$4,0))=FALSE,VLOOKUP($A20,DSLOP,DS_THI!M$4,0),""),"")</f>
        <v>0</v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 t="str">
        <f>IF(ISNA(VLOOKUP($A21,DSLOP,DS_THI!C$4,0))=FALSE,VLOOKUP($A21,DSLOP,DS_THI!C$4,0),"")</f>
        <v>29305270106</v>
      </c>
      <c r="D21" s="226" t="str">
        <f>IF(ISNA(VLOOKUP($A21,DSLOP,DS_THI!D$4,0))=FALSE,VLOOKUP($A21,DSLOP,DS_THI!D$4,0),"")</f>
        <v xml:space="preserve">Lê Đào Bích </v>
      </c>
      <c r="E21" s="227" t="str">
        <f>IF(ISNA(VLOOKUP($A21,DSLOP,DS_THI!E$4,0))=FALSE,VLOOKUP($A21,DSLOP,DS_THI!E$4,0),"")</f>
        <v>Vân</v>
      </c>
      <c r="F21" s="223" t="str">
        <f>IF(ISNA(VLOOKUP($A21,DSLOP,DS_THI!F$4,0))=FALSE,VLOOKUP($A21,DSLOP,DS_THI!F$4,0),"")</f>
        <v>Nữ</v>
      </c>
      <c r="G21" s="224" t="str">
        <f>IF(ISNA(VLOOKUP($A21,DSLOP,DS_THI!G$4,0))=FALSE,VLOOKUP($A21,DSLOP,DS_THI!G$4,0),"")</f>
        <v>07/12/1995</v>
      </c>
      <c r="H21" s="118" t="str">
        <f>IF(ISNA(VLOOKUP($A21,DSLOP,DS_THI!H$4,0))=FALSE,VLOOKUP($A21,DSLOP,DS_THI!H$4,0),"")</f>
        <v>K27MPM2</v>
      </c>
      <c r="I21" s="54"/>
      <c r="J21" s="54"/>
      <c r="K21" s="54"/>
      <c r="L21" s="54"/>
      <c r="M21" s="68">
        <f>IF($C21&lt;&gt;0,IF(ISNA(VLOOKUP($A21,DSLOP,DS_THI!M$4,0))=FALSE,VLOOKUP($A21,DSLOP,DS_THI!M$4,0),""),"")</f>
        <v>0</v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19h30 ngày 21/12/2024 - Phòng : 102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102</v>
      </c>
      <c r="P40" s="108" t="s">
        <v>158</v>
      </c>
      <c r="Q40" s="108" t="str">
        <f>SUBSTITUTE(Q5,O5&amp;"-","",1)</f>
        <v>102</v>
      </c>
    </row>
    <row r="41" spans="1:17" s="23" customFormat="1" ht="20.25" customHeight="1">
      <c r="A41" s="15" t="str">
        <f t="shared" si="0"/>
        <v/>
      </c>
      <c r="B41" s="355" t="s">
        <v>0</v>
      </c>
      <c r="C41" s="354" t="s">
        <v>249</v>
      </c>
      <c r="D41" s="358" t="s">
        <v>154</v>
      </c>
      <c r="E41" s="359"/>
      <c r="F41" s="354" t="s">
        <v>245</v>
      </c>
      <c r="G41" s="354" t="s">
        <v>248</v>
      </c>
      <c r="H41" s="354" t="s">
        <v>16</v>
      </c>
      <c r="I41" s="354" t="s">
        <v>24</v>
      </c>
      <c r="J41" s="354" t="s">
        <v>25</v>
      </c>
      <c r="K41" s="356" t="s">
        <v>39</v>
      </c>
      <c r="L41" s="357"/>
      <c r="M41" s="354" t="s">
        <v>18</v>
      </c>
    </row>
    <row r="42" spans="1:17" s="23" customFormat="1" ht="20.25" customHeight="1">
      <c r="A42" s="15" t="e">
        <f t="shared" si="0"/>
        <v>#VALUE!</v>
      </c>
      <c r="B42" s="355"/>
      <c r="C42" s="355"/>
      <c r="D42" s="360"/>
      <c r="E42" s="361"/>
      <c r="F42" s="355"/>
      <c r="G42" s="355"/>
      <c r="H42" s="355"/>
      <c r="I42" s="355"/>
      <c r="J42" s="355"/>
      <c r="K42" s="24" t="s">
        <v>17</v>
      </c>
      <c r="L42" s="24" t="s">
        <v>23</v>
      </c>
      <c r="M42" s="354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19h30 ngày 21/12/2024 - Phòng : 102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102</v>
      </c>
      <c r="P75" s="108" t="s">
        <v>158</v>
      </c>
      <c r="Q75" s="108" t="str">
        <f>SUBSTITUTE(Q40,O40&amp;"-","",1)</f>
        <v>102</v>
      </c>
    </row>
    <row r="76" spans="1:17" s="23" customFormat="1" ht="20.25" customHeight="1">
      <c r="A76" s="15" t="str">
        <f t="shared" si="3"/>
        <v/>
      </c>
      <c r="B76" s="355" t="s">
        <v>0</v>
      </c>
      <c r="C76" s="354" t="s">
        <v>249</v>
      </c>
      <c r="D76" s="358" t="s">
        <v>154</v>
      </c>
      <c r="E76" s="359"/>
      <c r="F76" s="354" t="s">
        <v>245</v>
      </c>
      <c r="G76" s="354" t="s">
        <v>248</v>
      </c>
      <c r="H76" s="354" t="s">
        <v>16</v>
      </c>
      <c r="I76" s="354" t="s">
        <v>24</v>
      </c>
      <c r="J76" s="354" t="s">
        <v>25</v>
      </c>
      <c r="K76" s="356" t="s">
        <v>39</v>
      </c>
      <c r="L76" s="357"/>
      <c r="M76" s="354" t="s">
        <v>18</v>
      </c>
    </row>
    <row r="77" spans="1:17" s="23" customFormat="1" ht="20.25" customHeight="1">
      <c r="A77" s="15" t="e">
        <f t="shared" si="3"/>
        <v>#VALUE!</v>
      </c>
      <c r="B77" s="355"/>
      <c r="C77" s="355"/>
      <c r="D77" s="360"/>
      <c r="E77" s="361"/>
      <c r="F77" s="355"/>
      <c r="G77" s="355"/>
      <c r="H77" s="355"/>
      <c r="I77" s="355"/>
      <c r="J77" s="355"/>
      <c r="K77" s="24" t="s">
        <v>17</v>
      </c>
      <c r="L77" s="24" t="s">
        <v>23</v>
      </c>
      <c r="M77" s="354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19h30 ngày 21/12/2024 - Phòng : 102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102</v>
      </c>
      <c r="P110" s="108" t="s">
        <v>158</v>
      </c>
      <c r="Q110" s="108" t="str">
        <f>SUBSTITUTE(Q75,O75&amp;"-","",1)</f>
        <v>102</v>
      </c>
    </row>
    <row r="111" spans="1:17" s="23" customFormat="1" ht="20.25" customHeight="1">
      <c r="A111" s="15" t="str">
        <f t="shared" si="5"/>
        <v/>
      </c>
      <c r="B111" s="355" t="s">
        <v>0</v>
      </c>
      <c r="C111" s="354" t="s">
        <v>249</v>
      </c>
      <c r="D111" s="358" t="s">
        <v>154</v>
      </c>
      <c r="E111" s="359"/>
      <c r="F111" s="354" t="s">
        <v>245</v>
      </c>
      <c r="G111" s="354" t="s">
        <v>248</v>
      </c>
      <c r="H111" s="354" t="s">
        <v>16</v>
      </c>
      <c r="I111" s="354" t="s">
        <v>24</v>
      </c>
      <c r="J111" s="354" t="s">
        <v>25</v>
      </c>
      <c r="K111" s="356" t="s">
        <v>39</v>
      </c>
      <c r="L111" s="357"/>
      <c r="M111" s="354" t="s">
        <v>18</v>
      </c>
    </row>
    <row r="112" spans="1:17" s="23" customFormat="1" ht="20.25" customHeight="1">
      <c r="A112" s="15" t="e">
        <f t="shared" si="5"/>
        <v>#VALUE!</v>
      </c>
      <c r="B112" s="355"/>
      <c r="C112" s="355"/>
      <c r="D112" s="360"/>
      <c r="E112" s="361"/>
      <c r="F112" s="355"/>
      <c r="G112" s="355"/>
      <c r="H112" s="355"/>
      <c r="I112" s="355"/>
      <c r="J112" s="355"/>
      <c r="K112" s="24" t="s">
        <v>17</v>
      </c>
      <c r="L112" s="24" t="s">
        <v>23</v>
      </c>
      <c r="M112" s="354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19h30 ngày 21/12/2024 - Phòng : 102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102</v>
      </c>
      <c r="P145" s="108" t="s">
        <v>158</v>
      </c>
      <c r="Q145" s="108" t="str">
        <f>SUBSTITUTE(Q110,O110&amp;"-","",1)</f>
        <v>102</v>
      </c>
    </row>
    <row r="146" spans="1:17" s="23" customFormat="1" ht="20.25" customHeight="1">
      <c r="A146" s="15" t="str">
        <f t="shared" si="7"/>
        <v/>
      </c>
      <c r="B146" s="355" t="s">
        <v>0</v>
      </c>
      <c r="C146" s="354" t="s">
        <v>249</v>
      </c>
      <c r="D146" s="358" t="s">
        <v>154</v>
      </c>
      <c r="E146" s="359"/>
      <c r="F146" s="354" t="s">
        <v>245</v>
      </c>
      <c r="G146" s="354" t="s">
        <v>248</v>
      </c>
      <c r="H146" s="354" t="s">
        <v>16</v>
      </c>
      <c r="I146" s="354" t="s">
        <v>24</v>
      </c>
      <c r="J146" s="354" t="s">
        <v>25</v>
      </c>
      <c r="K146" s="356" t="s">
        <v>39</v>
      </c>
      <c r="L146" s="357"/>
      <c r="M146" s="354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5"/>
      <c r="C147" s="355"/>
      <c r="D147" s="360"/>
      <c r="E147" s="361"/>
      <c r="F147" s="355"/>
      <c r="G147" s="355"/>
      <c r="H147" s="355"/>
      <c r="I147" s="355"/>
      <c r="J147" s="355"/>
      <c r="K147" s="24" t="s">
        <v>17</v>
      </c>
      <c r="L147" s="24" t="s">
        <v>23</v>
      </c>
      <c r="M147" s="354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5" t="s">
        <v>35</v>
      </c>
      <c r="C1" s="365"/>
      <c r="D1" s="365"/>
      <c r="E1" s="365" t="s">
        <v>244</v>
      </c>
      <c r="F1" s="365"/>
      <c r="G1" s="365"/>
      <c r="H1" s="365"/>
    </row>
    <row r="2" spans="1:8" s="22" customFormat="1" ht="15">
      <c r="B2" s="365" t="s">
        <v>22</v>
      </c>
      <c r="C2" s="365"/>
      <c r="D2" s="365"/>
      <c r="E2" s="330" t="str">
        <f>DSSV!G2&amp; " - " &amp; DSSV!$T$3</f>
        <v>PHƯƠNG PHÁP LUẬN NCKH - K27MPM2</v>
      </c>
      <c r="F2" s="330"/>
      <c r="G2" s="330"/>
      <c r="H2" s="330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19h30 ngày 21/12/2024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4" t="s">
        <v>0</v>
      </c>
      <c r="B6" s="355" t="s">
        <v>0</v>
      </c>
      <c r="C6" s="354" t="s">
        <v>249</v>
      </c>
      <c r="D6" s="358" t="s">
        <v>154</v>
      </c>
      <c r="E6" s="359"/>
      <c r="F6" s="355" t="s">
        <v>16</v>
      </c>
      <c r="G6" s="354" t="s">
        <v>40</v>
      </c>
      <c r="H6" s="354" t="s">
        <v>18</v>
      </c>
    </row>
    <row r="7" spans="1:8" s="23" customFormat="1" ht="15" customHeight="1">
      <c r="A7" s="364"/>
      <c r="B7" s="355"/>
      <c r="C7" s="355"/>
      <c r="D7" s="360"/>
      <c r="E7" s="361"/>
      <c r="F7" s="355"/>
      <c r="G7" s="355"/>
      <c r="H7" s="354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29315270079</v>
      </c>
      <c r="D8" s="82" t="str">
        <f>IF(ISNA(VLOOKUP($A8,DSLOP,DS_THI!D$4,0))=FALSE,VLOOKUP($A8,DSLOP,DS_THI!D$4,0),"")</f>
        <v xml:space="preserve">Lê Đức </v>
      </c>
      <c r="E8" s="83" t="str">
        <f>IF(ISNA(VLOOKUP($A8,DSLOP,DS_THI!E$4,0))=FALSE,VLOOKUP($A8,DSLOP,DS_THI!E$4,0),"")</f>
        <v>Anh</v>
      </c>
      <c r="F8" s="28" t="str">
        <f>IF(ISNA(VLOOKUP($A8,DSLOP,IN_DTK!G$5,0))=FALSE,VLOOKUP($A8,DSLOP,IN_DTK!G$5,0),"")</f>
        <v>K27MPM2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29315270081</v>
      </c>
      <c r="D9" s="26" t="str">
        <f>IF(ISNA(VLOOKUP($A9,DSLOP,DS_THI!D$4,0))=FALSE,VLOOKUP($A9,DSLOP,DS_THI!D$4,0),"")</f>
        <v xml:space="preserve">Hồ Tiến </v>
      </c>
      <c r="E9" s="27" t="str">
        <f>IF(ISNA(VLOOKUP($A9,DSLOP,DS_THI!E$4,0))=FALSE,VLOOKUP($A9,DSLOP,DS_THI!E$4,0),"")</f>
        <v>Dũng</v>
      </c>
      <c r="F9" s="28" t="str">
        <f>IF(ISNA(VLOOKUP($A9,DSLOP,IN_DTK!G$5,0))=FALSE,VLOOKUP($A9,DSLOP,IN_DTK!G$5,0),"")</f>
        <v>K27MPM2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29315270082</v>
      </c>
      <c r="D10" s="26" t="str">
        <f>IF(ISNA(VLOOKUP($A10,DSLOP,DS_THI!D$4,0))=FALSE,VLOOKUP($A10,DSLOP,DS_THI!D$4,0),"")</f>
        <v>Nguyễn Vũ Đức</v>
      </c>
      <c r="E10" s="27" t="str">
        <f>IF(ISNA(VLOOKUP($A10,DSLOP,DS_THI!E$4,0))=FALSE,VLOOKUP($A10,DSLOP,DS_THI!E$4,0),"")</f>
        <v>Duy</v>
      </c>
      <c r="F10" s="28" t="str">
        <f>IF(ISNA(VLOOKUP($A10,DSLOP,IN_DTK!G$5,0))=FALSE,VLOOKUP($A10,DSLOP,IN_DTK!G$5,0),"")</f>
        <v>K27MPM2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29305270083</v>
      </c>
      <c r="D11" s="26" t="str">
        <f>IF(ISNA(VLOOKUP($A11,DSLOP,DS_THI!D$4,0))=FALSE,VLOOKUP($A11,DSLOP,DS_THI!D$4,0),"")</f>
        <v xml:space="preserve">Phạm Thúy </v>
      </c>
      <c r="E11" s="27" t="str">
        <f>IF(ISNA(VLOOKUP($A11,DSLOP,DS_THI!E$4,0))=FALSE,VLOOKUP($A11,DSLOP,DS_THI!E$4,0),"")</f>
        <v>Hằng</v>
      </c>
      <c r="F11" s="28" t="str">
        <f>IF(ISNA(VLOOKUP($A11,DSLOP,IN_DTK!G$5,0))=FALSE,VLOOKUP($A11,DSLOP,IN_DTK!G$5,0),"")</f>
        <v>K27MPM2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29305270084</v>
      </c>
      <c r="D12" s="26" t="str">
        <f>IF(ISNA(VLOOKUP($A12,DSLOP,DS_THI!D$4,0))=FALSE,VLOOKUP($A12,DSLOP,DS_THI!D$4,0),"")</f>
        <v xml:space="preserve">Nguyễn Thị Thu </v>
      </c>
      <c r="E12" s="27" t="str">
        <f>IF(ISNA(VLOOKUP($A12,DSLOP,DS_THI!E$4,0))=FALSE,VLOOKUP($A12,DSLOP,DS_THI!E$4,0),"")</f>
        <v>Hoài</v>
      </c>
      <c r="F12" s="28" t="str">
        <f>IF(ISNA(VLOOKUP($A12,DSLOP,IN_DTK!G$5,0))=FALSE,VLOOKUP($A12,DSLOP,IN_DTK!G$5,0),"")</f>
        <v>K27MPM2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 t="str">
        <f>IF(ISNA(VLOOKUP($A13,DSLOP,DS_THI!C$4,0))=FALSE,VLOOKUP($A13,DSLOP,DS_THI!C$4,0),"")</f>
        <v>29305270085</v>
      </c>
      <c r="D13" s="26" t="str">
        <f>IF(ISNA(VLOOKUP($A13,DSLOP,DS_THI!D$4,0))=FALSE,VLOOKUP($A13,DSLOP,DS_THI!D$4,0),"")</f>
        <v xml:space="preserve">Nguyễn Thị Minh </v>
      </c>
      <c r="E13" s="27" t="str">
        <f>IF(ISNA(VLOOKUP($A13,DSLOP,DS_THI!E$4,0))=FALSE,VLOOKUP($A13,DSLOP,DS_THI!E$4,0),"")</f>
        <v>Huệ</v>
      </c>
      <c r="F13" s="28" t="str">
        <f>IF(ISNA(VLOOKUP($A13,DSLOP,IN_DTK!G$5,0))=FALSE,VLOOKUP($A13,DSLOP,IN_DTK!G$5,0),"")</f>
        <v>K27MPM2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 t="str">
        <f>IF(ISNA(VLOOKUP($A14,DSLOP,DS_THI!C$4,0))=FALSE,VLOOKUP($A14,DSLOP,DS_THI!C$4,0),"")</f>
        <v>29305270093</v>
      </c>
      <c r="D14" s="26" t="str">
        <f>IF(ISNA(VLOOKUP($A14,DSLOP,DS_THI!D$4,0))=FALSE,VLOOKUP($A14,DSLOP,DS_THI!D$4,0),"")</f>
        <v xml:space="preserve">Tạ Thị Nhất </v>
      </c>
      <c r="E14" s="27" t="str">
        <f>IF(ISNA(VLOOKUP($A14,DSLOP,DS_THI!E$4,0))=FALSE,VLOOKUP($A14,DSLOP,DS_THI!E$4,0),"")</f>
        <v xml:space="preserve">Sương </v>
      </c>
      <c r="F14" s="28" t="str">
        <f>IF(ISNA(VLOOKUP($A14,DSLOP,IN_DTK!G$5,0))=FALSE,VLOOKUP($A14,DSLOP,IN_DTK!G$5,0),"")</f>
        <v>K27MPM2</v>
      </c>
      <c r="G14" s="28"/>
      <c r="H14" s="62" t="str">
        <f>IF($C14&lt;&gt;0,IF(ISNA(VLOOKUP($A14,DSLOP,DS_NLP!H$5,0))=FALSE,VLOOKUP($A14,DSLOP,DS_NLP!H$5,0),""),"")</f>
        <v>Chuyển điểm</v>
      </c>
    </row>
    <row r="15" spans="1:8" s="16" customFormat="1" ht="18.75" customHeight="1">
      <c r="A15" s="15">
        <v>8</v>
      </c>
      <c r="B15" s="25">
        <v>8</v>
      </c>
      <c r="C15" s="25" t="str">
        <f>IF(ISNA(VLOOKUP($A15,DSLOP,DS_THI!C$4,0))=FALSE,VLOOKUP($A15,DSLOP,DS_THI!C$4,0),"")</f>
        <v>29315270095</v>
      </c>
      <c r="D15" s="26" t="str">
        <f>IF(ISNA(VLOOKUP($A15,DSLOP,DS_THI!D$4,0))=FALSE,VLOOKUP($A15,DSLOP,DS_THI!D$4,0),"")</f>
        <v xml:space="preserve">Nguyễn Văn </v>
      </c>
      <c r="E15" s="27" t="str">
        <f>IF(ISNA(VLOOKUP($A15,DSLOP,DS_THI!E$4,0))=FALSE,VLOOKUP($A15,DSLOP,DS_THI!E$4,0),"")</f>
        <v>Tuân</v>
      </c>
      <c r="F15" s="28" t="str">
        <f>IF(ISNA(VLOOKUP($A15,DSLOP,IN_DTK!G$5,0))=FALSE,VLOOKUP($A15,DSLOP,IN_DTK!G$5,0),"")</f>
        <v>K27MPM2</v>
      </c>
      <c r="G15" s="28"/>
      <c r="H15" s="62">
        <f>IF($C15&lt;&gt;0,IF(ISNA(VLOOKUP($A15,DSLOP,DS_NLP!H$5,0))=FALSE,VLOOKUP($A15,DSLOP,DS_NLP!H$5,0),""),"")</f>
        <v>0</v>
      </c>
    </row>
    <row r="16" spans="1:8" s="16" customFormat="1" ht="18.75" customHeight="1">
      <c r="A16" s="15">
        <v>9</v>
      </c>
      <c r="B16" s="25">
        <v>9</v>
      </c>
      <c r="C16" s="25" t="str">
        <f>IF(ISNA(VLOOKUP($A16,DSLOP,DS_THI!C$4,0))=FALSE,VLOOKUP($A16,DSLOP,DS_THI!C$4,0),"")</f>
        <v>29315270099</v>
      </c>
      <c r="D16" s="26" t="str">
        <f>IF(ISNA(VLOOKUP($A16,DSLOP,DS_THI!D$4,0))=FALSE,VLOOKUP($A16,DSLOP,DS_THI!D$4,0),"")</f>
        <v xml:space="preserve">Võ Nhật </v>
      </c>
      <c r="E16" s="27" t="str">
        <f>IF(ISNA(VLOOKUP($A16,DSLOP,DS_THI!E$4,0))=FALSE,VLOOKUP($A16,DSLOP,DS_THI!E$4,0),"")</f>
        <v>Thành</v>
      </c>
      <c r="F16" s="28" t="str">
        <f>IF(ISNA(VLOOKUP($A16,DSLOP,IN_DTK!G$5,0))=FALSE,VLOOKUP($A16,DSLOP,IN_DTK!G$5,0),"")</f>
        <v>K27MPM2</v>
      </c>
      <c r="G16" s="28"/>
      <c r="H16" s="62">
        <f>IF($C16&lt;&gt;0,IF(ISNA(VLOOKUP($A16,DSLOP,DS_NLP!H$5,0))=FALSE,VLOOKUP($A16,DSLOP,DS_NLP!H$5,0),""),"")</f>
        <v>0</v>
      </c>
    </row>
    <row r="17" spans="1:8" s="16" customFormat="1" ht="18.75" customHeight="1">
      <c r="A17" s="15">
        <v>10</v>
      </c>
      <c r="B17" s="25">
        <v>10</v>
      </c>
      <c r="C17" s="25" t="str">
        <f>IF(ISNA(VLOOKUP($A17,DSLOP,DS_THI!C$4,0))=FALSE,VLOOKUP($A17,DSLOP,DS_THI!C$4,0),"")</f>
        <v>29305270100</v>
      </c>
      <c r="D17" s="26" t="str">
        <f>IF(ISNA(VLOOKUP($A17,DSLOP,DS_THI!D$4,0))=FALSE,VLOOKUP($A17,DSLOP,DS_THI!D$4,0),"")</f>
        <v>Trần Đào Như</v>
      </c>
      <c r="E17" s="27" t="str">
        <f>IF(ISNA(VLOOKUP($A17,DSLOP,DS_THI!E$4,0))=FALSE,VLOOKUP($A17,DSLOP,DS_THI!E$4,0),"")</f>
        <v>Thủy</v>
      </c>
      <c r="F17" s="28" t="str">
        <f>IF(ISNA(VLOOKUP($A17,DSLOP,IN_DTK!G$5,0))=FALSE,VLOOKUP($A17,DSLOP,IN_DTK!G$5,0),"")</f>
        <v>K27MPM2</v>
      </c>
      <c r="G17" s="28"/>
      <c r="H17" s="62">
        <f>IF($C17&lt;&gt;0,IF(ISNA(VLOOKUP($A17,DSLOP,DS_NLP!H$5,0))=FALSE,VLOOKUP($A17,DSLOP,DS_NLP!H$5,0),""),"")</f>
        <v>0</v>
      </c>
    </row>
    <row r="18" spans="1:8" s="16" customFormat="1" ht="18.75" customHeight="1">
      <c r="A18" s="15">
        <v>11</v>
      </c>
      <c r="B18" s="25">
        <v>11</v>
      </c>
      <c r="C18" s="25" t="str">
        <f>IF(ISNA(VLOOKUP($A18,DSLOP,DS_THI!C$4,0))=FALSE,VLOOKUP($A18,DSLOP,DS_THI!C$4,0),"")</f>
        <v>29305270102</v>
      </c>
      <c r="D18" s="26" t="str">
        <f>IF(ISNA(VLOOKUP($A18,DSLOP,DS_THI!D$4,0))=FALSE,VLOOKUP($A18,DSLOP,DS_THI!D$4,0),"")</f>
        <v xml:space="preserve">Nguyễn Thị </v>
      </c>
      <c r="E18" s="27" t="str">
        <f>IF(ISNA(VLOOKUP($A18,DSLOP,DS_THI!E$4,0))=FALSE,VLOOKUP($A18,DSLOP,DS_THI!E$4,0),"")</f>
        <v>Trang</v>
      </c>
      <c r="F18" s="28" t="str">
        <f>IF(ISNA(VLOOKUP($A18,DSLOP,IN_DTK!G$5,0))=FALSE,VLOOKUP($A18,DSLOP,IN_DTK!G$5,0),"")</f>
        <v>K27MPM2</v>
      </c>
      <c r="G18" s="28"/>
      <c r="H18" s="62">
        <f>IF($C18&lt;&gt;0,IF(ISNA(VLOOKUP($A18,DSLOP,DS_NLP!H$5,0))=FALSE,VLOOKUP($A18,DSLOP,DS_NLP!H$5,0),""),"")</f>
        <v>0</v>
      </c>
    </row>
    <row r="19" spans="1:8" s="16" customFormat="1" ht="18.75" customHeight="1">
      <c r="A19" s="15">
        <v>12</v>
      </c>
      <c r="B19" s="25">
        <v>12</v>
      </c>
      <c r="C19" s="25" t="str">
        <f>IF(ISNA(VLOOKUP($A19,DSLOP,DS_THI!C$4,0))=FALSE,VLOOKUP($A19,DSLOP,DS_THI!C$4,0),"")</f>
        <v>29305270103</v>
      </c>
      <c r="D19" s="26" t="str">
        <f>IF(ISNA(VLOOKUP($A19,DSLOP,DS_THI!D$4,0))=FALSE,VLOOKUP($A19,DSLOP,DS_THI!D$4,0),"")</f>
        <v xml:space="preserve">Bền Thị Thùy </v>
      </c>
      <c r="E19" s="27" t="str">
        <f>IF(ISNA(VLOOKUP($A19,DSLOP,DS_THI!E$4,0))=FALSE,VLOOKUP($A19,DSLOP,DS_THI!E$4,0),"")</f>
        <v>Trang</v>
      </c>
      <c r="F19" s="28" t="str">
        <f>IF(ISNA(VLOOKUP($A19,DSLOP,IN_DTK!G$5,0))=FALSE,VLOOKUP($A19,DSLOP,IN_DTK!G$5,0),"")</f>
        <v>K27MPM2</v>
      </c>
      <c r="G19" s="28"/>
      <c r="H19" s="62">
        <f>IF($C19&lt;&gt;0,IF(ISNA(VLOOKUP($A19,DSLOP,DS_NLP!H$5,0))=FALSE,VLOOKUP($A19,DSLOP,DS_NLP!H$5,0),""),"")</f>
        <v>0</v>
      </c>
    </row>
    <row r="20" spans="1:8" s="16" customFormat="1" ht="18.75" customHeight="1">
      <c r="A20" s="15">
        <v>13</v>
      </c>
      <c r="B20" s="25">
        <v>13</v>
      </c>
      <c r="C20" s="25" t="str">
        <f>IF(ISNA(VLOOKUP($A20,DSLOP,DS_THI!C$4,0))=FALSE,VLOOKUP($A20,DSLOP,DS_THI!C$4,0),"")</f>
        <v>29305270104</v>
      </c>
      <c r="D20" s="26" t="str">
        <f>IF(ISNA(VLOOKUP($A20,DSLOP,DS_THI!D$4,0))=FALSE,VLOOKUP($A20,DSLOP,DS_THI!D$4,0),"")</f>
        <v>Võ Thị Thùy</v>
      </c>
      <c r="E20" s="27" t="str">
        <f>IF(ISNA(VLOOKUP($A20,DSLOP,DS_THI!E$4,0))=FALSE,VLOOKUP($A20,DSLOP,DS_THI!E$4,0),"")</f>
        <v>Trinh</v>
      </c>
      <c r="F20" s="28" t="str">
        <f>IF(ISNA(VLOOKUP($A20,DSLOP,IN_DTK!G$5,0))=FALSE,VLOOKUP($A20,DSLOP,IN_DTK!G$5,0),"")</f>
        <v>K27MPM2</v>
      </c>
      <c r="G20" s="28"/>
      <c r="H20" s="62">
        <f>IF($C20&lt;&gt;0,IF(ISNA(VLOOKUP($A20,DSLOP,DS_NLP!H$5,0))=FALSE,VLOOKUP($A20,DSLOP,DS_NLP!H$5,0),""),"")</f>
        <v>0</v>
      </c>
    </row>
    <row r="21" spans="1:8" s="16" customFormat="1" ht="18.75" customHeight="1">
      <c r="A21" s="15">
        <v>14</v>
      </c>
      <c r="B21" s="25">
        <v>14</v>
      </c>
      <c r="C21" s="25" t="str">
        <f>IF(ISNA(VLOOKUP($A21,DSLOP,DS_THI!C$4,0))=FALSE,VLOOKUP($A21,DSLOP,DS_THI!C$4,0),"")</f>
        <v>29305270106</v>
      </c>
      <c r="D21" s="26" t="str">
        <f>IF(ISNA(VLOOKUP($A21,DSLOP,DS_THI!D$4,0))=FALSE,VLOOKUP($A21,DSLOP,DS_THI!D$4,0),"")</f>
        <v xml:space="preserve">Lê Đào Bích </v>
      </c>
      <c r="E21" s="27" t="str">
        <f>IF(ISNA(VLOOKUP($A21,DSLOP,DS_THI!E$4,0))=FALSE,VLOOKUP($A21,DSLOP,DS_THI!E$4,0),"")</f>
        <v>Vân</v>
      </c>
      <c r="F21" s="28" t="str">
        <f>IF(ISNA(VLOOKUP($A21,DSLOP,IN_DTK!G$5,0))=FALSE,VLOOKUP($A21,DSLOP,IN_DTK!G$5,0),"")</f>
        <v>K27MPM2</v>
      </c>
      <c r="G21" s="28"/>
      <c r="H21" s="62">
        <f>IF($C21&lt;&gt;0,IF(ISNA(VLOOKUP($A21,DSLOP,DS_NLP!H$5,0))=FALSE,VLOOKUP($A21,DSLOP,DS_NLP!H$5,0),""),"")</f>
        <v>0</v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1"/>
  <sheetViews>
    <sheetView topLeftCell="A668" workbookViewId="0">
      <selection activeCell="D702" sqref="D702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66" t="s">
        <v>143</v>
      </c>
      <c r="E1" s="367" t="s">
        <v>144</v>
      </c>
      <c r="F1" s="367" t="s">
        <v>145</v>
      </c>
      <c r="G1" s="367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66"/>
      <c r="E2" s="367"/>
      <c r="F2" s="367"/>
      <c r="G2" s="367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330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299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326</v>
      </c>
      <c r="L10" s="241" t="s">
        <v>327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325</v>
      </c>
      <c r="L11" s="241" t="s">
        <v>327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328</v>
      </c>
      <c r="L12" s="116" t="s">
        <v>329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1427</v>
      </c>
      <c r="L13" s="116" t="s">
        <v>1426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1437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1497</v>
      </c>
      <c r="L15" s="116" t="s">
        <v>329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</row>
    <row r="17" spans="1:7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</row>
    <row r="18" spans="1:7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</row>
    <row r="19" spans="1:7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7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7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7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7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7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7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7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7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7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7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7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7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7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300</v>
      </c>
      <c r="E52" s="214">
        <v>3</v>
      </c>
      <c r="F52" s="214">
        <v>2</v>
      </c>
      <c r="G52" s="214">
        <v>1</v>
      </c>
    </row>
    <row r="53" spans="1:7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301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302</v>
      </c>
      <c r="E104" s="214">
        <v>3</v>
      </c>
      <c r="F104" s="214"/>
      <c r="G104" s="214"/>
    </row>
    <row r="105" spans="1:7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296</v>
      </c>
      <c r="B109" s="214">
        <v>615</v>
      </c>
      <c r="C109" s="215" t="str">
        <f t="shared" si="2"/>
        <v>CIE615</v>
      </c>
      <c r="D109" s="216" t="s">
        <v>303</v>
      </c>
      <c r="E109" s="214">
        <v>2</v>
      </c>
      <c r="F109" s="214"/>
      <c r="G109" s="214"/>
    </row>
    <row r="110" spans="1:7">
      <c r="A110" s="214" t="s">
        <v>296</v>
      </c>
      <c r="B110" s="214">
        <v>633</v>
      </c>
      <c r="C110" s="215" t="str">
        <f t="shared" si="2"/>
        <v>CIE633</v>
      </c>
      <c r="D110" s="216" t="s">
        <v>304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305</v>
      </c>
      <c r="E111" s="214">
        <v>3</v>
      </c>
      <c r="F111" s="214"/>
      <c r="G111" s="214"/>
    </row>
    <row r="112" spans="1:7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294</v>
      </c>
      <c r="B113" s="214">
        <v>502</v>
      </c>
      <c r="C113" s="215" t="str">
        <f t="shared" si="2"/>
        <v>MEC502</v>
      </c>
      <c r="D113" s="216" t="s">
        <v>306</v>
      </c>
      <c r="E113" s="214">
        <v>3</v>
      </c>
      <c r="F113" s="214"/>
      <c r="G113" s="214"/>
    </row>
    <row r="114" spans="1:7">
      <c r="A114" s="214" t="s">
        <v>294</v>
      </c>
      <c r="B114" s="214">
        <v>501</v>
      </c>
      <c r="C114" s="215" t="str">
        <f t="shared" si="2"/>
        <v>MEC501</v>
      </c>
      <c r="D114" s="216" t="s">
        <v>307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308</v>
      </c>
      <c r="B116" s="214">
        <v>671</v>
      </c>
      <c r="C116" s="215" t="str">
        <f t="shared" si="2"/>
        <v>CIE-A671</v>
      </c>
      <c r="D116" s="216" t="s">
        <v>309</v>
      </c>
      <c r="E116" s="214">
        <v>3</v>
      </c>
      <c r="F116" s="214"/>
      <c r="G116" s="214"/>
    </row>
    <row r="117" spans="1:7">
      <c r="A117" s="214" t="s">
        <v>310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311</v>
      </c>
      <c r="B118" s="214">
        <v>601</v>
      </c>
      <c r="C118" s="215" t="str">
        <f t="shared" si="2"/>
        <v>MGO-A601</v>
      </c>
      <c r="D118" s="216" t="s">
        <v>300</v>
      </c>
      <c r="E118" s="214">
        <v>3</v>
      </c>
      <c r="F118" s="214"/>
      <c r="G118" s="214"/>
    </row>
    <row r="119" spans="1:7">
      <c r="A119" s="214" t="s">
        <v>312</v>
      </c>
      <c r="B119" s="214">
        <v>606</v>
      </c>
      <c r="C119" s="215" t="str">
        <f t="shared" si="2"/>
        <v>BNK-A606</v>
      </c>
      <c r="D119" s="216" t="s">
        <v>313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314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315</v>
      </c>
      <c r="B122" s="214">
        <v>614</v>
      </c>
      <c r="C122" s="215" t="str">
        <f t="shared" si="2"/>
        <v>MEC-A614</v>
      </c>
      <c r="D122" s="216" t="s">
        <v>316</v>
      </c>
      <c r="E122" s="214">
        <v>3</v>
      </c>
      <c r="F122" s="214"/>
      <c r="G122" s="214"/>
    </row>
    <row r="123" spans="1:7">
      <c r="A123" s="214" t="s">
        <v>317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318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292</v>
      </c>
      <c r="B132" s="214">
        <v>606</v>
      </c>
      <c r="C132" s="215" t="str">
        <f t="shared" si="2"/>
        <v>BNK606</v>
      </c>
      <c r="D132" s="216" t="s">
        <v>319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320</v>
      </c>
      <c r="E133" s="214">
        <v>3</v>
      </c>
      <c r="F133" s="214"/>
      <c r="G133" s="214"/>
    </row>
    <row r="134" spans="1:7">
      <c r="A134" s="214" t="s">
        <v>292</v>
      </c>
      <c r="B134" s="214">
        <v>606</v>
      </c>
      <c r="C134" s="215" t="str">
        <f t="shared" si="2"/>
        <v>BNK606</v>
      </c>
      <c r="D134" s="216" t="s">
        <v>313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321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322</v>
      </c>
      <c r="E139" s="214">
        <v>2</v>
      </c>
      <c r="F139" s="214"/>
      <c r="G139" s="214"/>
    </row>
    <row r="140" spans="1:7">
      <c r="A140" s="214" t="s">
        <v>310</v>
      </c>
      <c r="B140" s="214">
        <v>621</v>
      </c>
      <c r="C140" s="215" t="str">
        <f t="shared" si="2"/>
        <v>ACC-A621</v>
      </c>
      <c r="D140" s="216" t="s">
        <v>323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324</v>
      </c>
      <c r="E142" s="214">
        <v>3</v>
      </c>
      <c r="F142" s="214"/>
      <c r="G142" s="214"/>
    </row>
    <row r="143" spans="1:7">
      <c r="A143" s="242" t="s">
        <v>288</v>
      </c>
      <c r="B143" s="243">
        <v>100</v>
      </c>
      <c r="C143" s="244" t="s">
        <v>331</v>
      </c>
      <c r="D143" s="245" t="s">
        <v>332</v>
      </c>
      <c r="E143" s="246">
        <v>2</v>
      </c>
    </row>
    <row r="144" spans="1:7">
      <c r="A144" s="242" t="s">
        <v>333</v>
      </c>
      <c r="B144" s="243">
        <v>302</v>
      </c>
      <c r="C144" s="244" t="s">
        <v>334</v>
      </c>
      <c r="D144" s="245" t="s">
        <v>335</v>
      </c>
      <c r="E144" s="246">
        <v>2</v>
      </c>
    </row>
    <row r="145" spans="1:5">
      <c r="A145" s="242" t="s">
        <v>333</v>
      </c>
      <c r="B145" s="243">
        <v>201</v>
      </c>
      <c r="C145" s="244" t="s">
        <v>336</v>
      </c>
      <c r="D145" s="245" t="s">
        <v>337</v>
      </c>
      <c r="E145" s="246">
        <v>2</v>
      </c>
    </row>
    <row r="146" spans="1:5">
      <c r="A146" s="242" t="s">
        <v>338</v>
      </c>
      <c r="B146" s="243">
        <v>201</v>
      </c>
      <c r="C146" s="244" t="s">
        <v>339</v>
      </c>
      <c r="D146" s="245" t="s">
        <v>340</v>
      </c>
      <c r="E146" s="246">
        <v>2</v>
      </c>
    </row>
    <row r="147" spans="1:5">
      <c r="A147" s="242" t="s">
        <v>338</v>
      </c>
      <c r="B147" s="243">
        <v>202</v>
      </c>
      <c r="C147" s="244" t="s">
        <v>341</v>
      </c>
      <c r="D147" s="245" t="s">
        <v>342</v>
      </c>
      <c r="E147" s="246">
        <v>2</v>
      </c>
    </row>
    <row r="148" spans="1:5">
      <c r="A148" s="242" t="s">
        <v>338</v>
      </c>
      <c r="B148" s="243">
        <v>203</v>
      </c>
      <c r="C148" s="244" t="s">
        <v>343</v>
      </c>
      <c r="D148" s="245" t="s">
        <v>344</v>
      </c>
      <c r="E148" s="246">
        <v>2</v>
      </c>
    </row>
    <row r="149" spans="1:5">
      <c r="A149" s="242" t="s">
        <v>345</v>
      </c>
      <c r="B149" s="243">
        <v>221</v>
      </c>
      <c r="C149" s="244" t="s">
        <v>346</v>
      </c>
      <c r="D149" s="245" t="s">
        <v>347</v>
      </c>
      <c r="E149" s="246">
        <v>2</v>
      </c>
    </row>
    <row r="150" spans="1:5">
      <c r="A150" s="242" t="s">
        <v>348</v>
      </c>
      <c r="B150" s="243">
        <v>151</v>
      </c>
      <c r="C150" s="244" t="s">
        <v>349</v>
      </c>
      <c r="D150" s="245" t="s">
        <v>350</v>
      </c>
      <c r="E150" s="246">
        <v>2</v>
      </c>
    </row>
    <row r="151" spans="1:5">
      <c r="A151" s="242" t="s">
        <v>351</v>
      </c>
      <c r="B151" s="243">
        <v>250</v>
      </c>
      <c r="C151" s="244" t="s">
        <v>352</v>
      </c>
      <c r="D151" s="245" t="s">
        <v>353</v>
      </c>
      <c r="E151" s="246">
        <v>2</v>
      </c>
    </row>
    <row r="152" spans="1:5">
      <c r="A152" s="242" t="s">
        <v>354</v>
      </c>
      <c r="B152" s="243">
        <v>323</v>
      </c>
      <c r="C152" s="244" t="s">
        <v>355</v>
      </c>
      <c r="D152" s="245" t="s">
        <v>356</v>
      </c>
      <c r="E152" s="246">
        <v>1</v>
      </c>
    </row>
    <row r="153" spans="1:5">
      <c r="A153" s="242" t="s">
        <v>357</v>
      </c>
      <c r="B153" s="243">
        <v>413</v>
      </c>
      <c r="C153" s="244" t="s">
        <v>358</v>
      </c>
      <c r="D153" s="245" t="s">
        <v>359</v>
      </c>
      <c r="E153" s="246">
        <v>1</v>
      </c>
    </row>
    <row r="154" spans="1:5">
      <c r="A154" s="242" t="s">
        <v>360</v>
      </c>
      <c r="B154" s="243">
        <v>251</v>
      </c>
      <c r="C154" s="244" t="s">
        <v>361</v>
      </c>
      <c r="D154" s="245" t="s">
        <v>362</v>
      </c>
      <c r="E154" s="246">
        <v>2</v>
      </c>
    </row>
    <row r="155" spans="1:5">
      <c r="A155" s="242" t="s">
        <v>363</v>
      </c>
      <c r="B155" s="243">
        <v>251</v>
      </c>
      <c r="C155" s="244" t="s">
        <v>364</v>
      </c>
      <c r="D155" s="245" t="s">
        <v>365</v>
      </c>
      <c r="E155" s="246">
        <v>2</v>
      </c>
    </row>
    <row r="156" spans="1:5">
      <c r="A156" s="242" t="s">
        <v>366</v>
      </c>
      <c r="B156" s="243">
        <v>250</v>
      </c>
      <c r="C156" s="244" t="s">
        <v>367</v>
      </c>
      <c r="D156" s="245" t="s">
        <v>368</v>
      </c>
      <c r="E156" s="246">
        <v>2</v>
      </c>
    </row>
    <row r="157" spans="1:5">
      <c r="A157" s="242" t="s">
        <v>348</v>
      </c>
      <c r="B157" s="243">
        <v>413</v>
      </c>
      <c r="C157" s="244" t="s">
        <v>369</v>
      </c>
      <c r="D157" s="245" t="s">
        <v>370</v>
      </c>
      <c r="E157" s="246">
        <v>1</v>
      </c>
    </row>
    <row r="158" spans="1:5">
      <c r="A158" s="242" t="s">
        <v>371</v>
      </c>
      <c r="B158" s="243">
        <v>362</v>
      </c>
      <c r="C158" s="244" t="s">
        <v>372</v>
      </c>
      <c r="D158" s="245" t="s">
        <v>373</v>
      </c>
      <c r="E158" s="246">
        <v>2</v>
      </c>
    </row>
    <row r="159" spans="1:5">
      <c r="A159" s="242" t="s">
        <v>374</v>
      </c>
      <c r="B159" s="243">
        <v>100</v>
      </c>
      <c r="C159" s="244" t="s">
        <v>375</v>
      </c>
      <c r="D159" s="245" t="s">
        <v>376</v>
      </c>
      <c r="E159" s="246">
        <v>3</v>
      </c>
    </row>
    <row r="160" spans="1:5">
      <c r="A160" s="242" t="s">
        <v>377</v>
      </c>
      <c r="B160" s="243">
        <v>246</v>
      </c>
      <c r="C160" s="244" t="s">
        <v>378</v>
      </c>
      <c r="D160" s="245" t="s">
        <v>379</v>
      </c>
      <c r="E160" s="246">
        <v>3</v>
      </c>
    </row>
    <row r="161" spans="1:5">
      <c r="A161" s="242" t="s">
        <v>377</v>
      </c>
      <c r="B161" s="243">
        <v>316</v>
      </c>
      <c r="C161" s="244" t="s">
        <v>380</v>
      </c>
      <c r="D161" s="245" t="s">
        <v>381</v>
      </c>
      <c r="E161" s="246">
        <v>3</v>
      </c>
    </row>
    <row r="162" spans="1:5">
      <c r="A162" s="242" t="s">
        <v>377</v>
      </c>
      <c r="B162" s="243">
        <v>311</v>
      </c>
      <c r="C162" s="244" t="s">
        <v>382</v>
      </c>
      <c r="D162" s="245" t="s">
        <v>383</v>
      </c>
      <c r="E162" s="246">
        <v>4</v>
      </c>
    </row>
    <row r="163" spans="1:5">
      <c r="A163" s="242" t="s">
        <v>377</v>
      </c>
      <c r="B163" s="243">
        <v>252</v>
      </c>
      <c r="C163" s="244" t="s">
        <v>384</v>
      </c>
      <c r="D163" s="245" t="s">
        <v>385</v>
      </c>
      <c r="E163" s="246">
        <v>3</v>
      </c>
    </row>
    <row r="164" spans="1:5">
      <c r="A164" s="242" t="s">
        <v>377</v>
      </c>
      <c r="B164" s="243">
        <v>303</v>
      </c>
      <c r="C164" s="244" t="s">
        <v>386</v>
      </c>
      <c r="D164" s="245" t="s">
        <v>387</v>
      </c>
      <c r="E164" s="246">
        <v>3</v>
      </c>
    </row>
    <row r="165" spans="1:5">
      <c r="A165" s="242" t="s">
        <v>374</v>
      </c>
      <c r="B165" s="243">
        <v>214</v>
      </c>
      <c r="C165" s="244" t="s">
        <v>388</v>
      </c>
      <c r="D165" s="245" t="s">
        <v>389</v>
      </c>
      <c r="E165" s="246">
        <v>3</v>
      </c>
    </row>
    <row r="166" spans="1:5">
      <c r="A166" s="242" t="s">
        <v>374</v>
      </c>
      <c r="B166" s="243">
        <v>252</v>
      </c>
      <c r="C166" s="244" t="s">
        <v>390</v>
      </c>
      <c r="D166" s="245" t="s">
        <v>391</v>
      </c>
      <c r="E166" s="246">
        <v>3</v>
      </c>
    </row>
    <row r="167" spans="1:5">
      <c r="A167" s="242" t="s">
        <v>374</v>
      </c>
      <c r="B167" s="243">
        <v>450</v>
      </c>
      <c r="C167" s="244" t="s">
        <v>392</v>
      </c>
      <c r="D167" s="245" t="s">
        <v>393</v>
      </c>
      <c r="E167" s="246">
        <v>3</v>
      </c>
    </row>
    <row r="168" spans="1:5">
      <c r="A168" s="242" t="s">
        <v>374</v>
      </c>
      <c r="B168" s="243">
        <v>451</v>
      </c>
      <c r="C168" s="244" t="s">
        <v>394</v>
      </c>
      <c r="D168" s="245" t="s">
        <v>395</v>
      </c>
      <c r="E168" s="246">
        <v>3</v>
      </c>
    </row>
    <row r="169" spans="1:5">
      <c r="A169" s="242" t="s">
        <v>377</v>
      </c>
      <c r="B169" s="243">
        <v>445</v>
      </c>
      <c r="C169" s="244" t="s">
        <v>396</v>
      </c>
      <c r="D169" s="245" t="s">
        <v>397</v>
      </c>
      <c r="E169" s="246">
        <v>3</v>
      </c>
    </row>
    <row r="170" spans="1:5">
      <c r="A170" s="242" t="s">
        <v>374</v>
      </c>
      <c r="B170" s="243">
        <v>445</v>
      </c>
      <c r="C170" s="244" t="s">
        <v>398</v>
      </c>
      <c r="D170" s="245" t="s">
        <v>399</v>
      </c>
      <c r="E170" s="246">
        <v>3</v>
      </c>
    </row>
    <row r="171" spans="1:5">
      <c r="A171" s="242" t="s">
        <v>374</v>
      </c>
      <c r="B171" s="243">
        <v>403</v>
      </c>
      <c r="C171" s="244" t="s">
        <v>400</v>
      </c>
      <c r="D171" s="245" t="s">
        <v>401</v>
      </c>
      <c r="E171" s="246">
        <v>4</v>
      </c>
    </row>
    <row r="172" spans="1:5">
      <c r="A172" s="242" t="s">
        <v>402</v>
      </c>
      <c r="B172" s="243">
        <v>432</v>
      </c>
      <c r="C172" s="244" t="s">
        <v>403</v>
      </c>
      <c r="D172" s="245" t="s">
        <v>404</v>
      </c>
      <c r="E172" s="246">
        <v>3</v>
      </c>
    </row>
    <row r="173" spans="1:5">
      <c r="A173" s="242" t="s">
        <v>374</v>
      </c>
      <c r="B173" s="243">
        <v>433</v>
      </c>
      <c r="C173" s="244" t="s">
        <v>405</v>
      </c>
      <c r="D173" s="245" t="s">
        <v>406</v>
      </c>
      <c r="E173" s="246">
        <v>3</v>
      </c>
    </row>
    <row r="174" spans="1:5">
      <c r="A174" s="242" t="s">
        <v>374</v>
      </c>
      <c r="B174" s="243">
        <v>303</v>
      </c>
      <c r="C174" s="244" t="s">
        <v>407</v>
      </c>
      <c r="D174" s="245" t="s">
        <v>408</v>
      </c>
      <c r="E174" s="246">
        <v>3</v>
      </c>
    </row>
    <row r="175" spans="1:5">
      <c r="A175" s="242" t="s">
        <v>377</v>
      </c>
      <c r="B175" s="243">
        <v>462</v>
      </c>
      <c r="C175" s="244" t="s">
        <v>409</v>
      </c>
      <c r="D175" s="245" t="s">
        <v>410</v>
      </c>
      <c r="E175" s="246">
        <v>3</v>
      </c>
    </row>
    <row r="176" spans="1:5">
      <c r="A176" s="242" t="s">
        <v>402</v>
      </c>
      <c r="B176" s="243">
        <v>100</v>
      </c>
      <c r="C176" s="244" t="s">
        <v>411</v>
      </c>
      <c r="D176" s="245" t="s">
        <v>412</v>
      </c>
      <c r="E176" s="246">
        <v>3</v>
      </c>
    </row>
    <row r="177" spans="1:5">
      <c r="A177" s="242" t="s">
        <v>402</v>
      </c>
      <c r="B177" s="243">
        <v>251</v>
      </c>
      <c r="C177" s="244" t="s">
        <v>413</v>
      </c>
      <c r="D177" s="245" t="s">
        <v>414</v>
      </c>
      <c r="E177" s="246">
        <v>3</v>
      </c>
    </row>
    <row r="178" spans="1:5">
      <c r="A178" s="242" t="s">
        <v>402</v>
      </c>
      <c r="B178" s="243">
        <v>246</v>
      </c>
      <c r="C178" s="244" t="s">
        <v>415</v>
      </c>
      <c r="D178" s="245" t="s">
        <v>379</v>
      </c>
      <c r="E178" s="246">
        <v>3</v>
      </c>
    </row>
    <row r="179" spans="1:5">
      <c r="A179" s="242" t="s">
        <v>402</v>
      </c>
      <c r="B179" s="243">
        <v>450</v>
      </c>
      <c r="C179" s="244" t="s">
        <v>416</v>
      </c>
      <c r="D179" s="245" t="s">
        <v>417</v>
      </c>
      <c r="E179" s="246">
        <v>3</v>
      </c>
    </row>
    <row r="180" spans="1:5">
      <c r="A180" s="242" t="s">
        <v>402</v>
      </c>
      <c r="B180" s="243">
        <v>451</v>
      </c>
      <c r="C180" s="244" t="s">
        <v>418</v>
      </c>
      <c r="D180" s="245" t="s">
        <v>419</v>
      </c>
      <c r="E180" s="246">
        <v>3</v>
      </c>
    </row>
    <row r="181" spans="1:5">
      <c r="A181" s="242" t="s">
        <v>402</v>
      </c>
      <c r="B181" s="243">
        <v>445</v>
      </c>
      <c r="C181" s="244" t="s">
        <v>420</v>
      </c>
      <c r="D181" s="245" t="s">
        <v>397</v>
      </c>
      <c r="E181" s="246">
        <v>3</v>
      </c>
    </row>
    <row r="182" spans="1:5">
      <c r="A182" s="242" t="s">
        <v>402</v>
      </c>
      <c r="B182" s="243">
        <v>403</v>
      </c>
      <c r="C182" s="244" t="s">
        <v>421</v>
      </c>
      <c r="D182" s="245" t="s">
        <v>422</v>
      </c>
      <c r="E182" s="246">
        <v>3</v>
      </c>
    </row>
    <row r="183" spans="1:5">
      <c r="A183" s="242" t="s">
        <v>402</v>
      </c>
      <c r="B183" s="243">
        <v>482</v>
      </c>
      <c r="C183" s="244" t="s">
        <v>423</v>
      </c>
      <c r="D183" s="245" t="s">
        <v>424</v>
      </c>
      <c r="E183" s="246">
        <v>3</v>
      </c>
    </row>
    <row r="184" spans="1:5">
      <c r="A184" s="242" t="s">
        <v>402</v>
      </c>
      <c r="B184" s="243">
        <v>401</v>
      </c>
      <c r="C184" s="244" t="s">
        <v>425</v>
      </c>
      <c r="D184" s="245" t="s">
        <v>426</v>
      </c>
      <c r="E184" s="246">
        <v>3</v>
      </c>
    </row>
    <row r="185" spans="1:5">
      <c r="A185" s="242" t="s">
        <v>377</v>
      </c>
      <c r="B185" s="243">
        <v>450</v>
      </c>
      <c r="C185" s="244" t="s">
        <v>427</v>
      </c>
      <c r="D185" s="245" t="s">
        <v>428</v>
      </c>
      <c r="E185" s="246">
        <v>3</v>
      </c>
    </row>
    <row r="186" spans="1:5">
      <c r="A186" s="242" t="s">
        <v>377</v>
      </c>
      <c r="B186" s="243">
        <v>451</v>
      </c>
      <c r="C186" s="244" t="s">
        <v>429</v>
      </c>
      <c r="D186" s="245" t="s">
        <v>430</v>
      </c>
      <c r="E186" s="246">
        <v>3</v>
      </c>
    </row>
    <row r="187" spans="1:5">
      <c r="A187" s="242" t="s">
        <v>377</v>
      </c>
      <c r="B187" s="243">
        <v>376</v>
      </c>
      <c r="C187" s="244" t="s">
        <v>431</v>
      </c>
      <c r="D187" s="245" t="s">
        <v>432</v>
      </c>
      <c r="E187" s="246">
        <v>3</v>
      </c>
    </row>
    <row r="188" spans="1:5">
      <c r="A188" s="242" t="s">
        <v>377</v>
      </c>
      <c r="B188" s="243">
        <v>426</v>
      </c>
      <c r="C188" s="244" t="s">
        <v>433</v>
      </c>
      <c r="D188" s="245" t="s">
        <v>434</v>
      </c>
      <c r="E188" s="246">
        <v>3</v>
      </c>
    </row>
    <row r="189" spans="1:5">
      <c r="A189" s="242" t="s">
        <v>377</v>
      </c>
      <c r="B189" s="243">
        <v>427</v>
      </c>
      <c r="C189" s="244" t="s">
        <v>435</v>
      </c>
      <c r="D189" s="245" t="s">
        <v>436</v>
      </c>
      <c r="E189" s="246">
        <v>3</v>
      </c>
    </row>
    <row r="190" spans="1:5">
      <c r="A190" s="242" t="s">
        <v>377</v>
      </c>
      <c r="B190" s="243">
        <v>477</v>
      </c>
      <c r="C190" s="244" t="s">
        <v>437</v>
      </c>
      <c r="D190" s="245" t="s">
        <v>438</v>
      </c>
      <c r="E190" s="246">
        <v>3</v>
      </c>
    </row>
    <row r="191" spans="1:5">
      <c r="A191" s="242" t="s">
        <v>377</v>
      </c>
      <c r="B191" s="243">
        <v>428</v>
      </c>
      <c r="C191" s="244" t="s">
        <v>439</v>
      </c>
      <c r="D191" s="245" t="s">
        <v>440</v>
      </c>
      <c r="E191" s="246">
        <v>2</v>
      </c>
    </row>
    <row r="192" spans="1:5">
      <c r="A192" s="242" t="s">
        <v>377</v>
      </c>
      <c r="B192" s="243">
        <v>429</v>
      </c>
      <c r="C192" s="244" t="s">
        <v>441</v>
      </c>
      <c r="D192" s="245" t="s">
        <v>442</v>
      </c>
      <c r="E192" s="246">
        <v>2</v>
      </c>
    </row>
    <row r="193" spans="1:5">
      <c r="A193" s="242" t="s">
        <v>377</v>
      </c>
      <c r="B193" s="243">
        <v>480</v>
      </c>
      <c r="C193" s="244" t="s">
        <v>443</v>
      </c>
      <c r="D193" s="245" t="s">
        <v>444</v>
      </c>
      <c r="E193" s="246">
        <v>3</v>
      </c>
    </row>
    <row r="194" spans="1:5">
      <c r="A194" s="242" t="s">
        <v>445</v>
      </c>
      <c r="B194" s="243">
        <v>151</v>
      </c>
      <c r="C194" s="244" t="s">
        <v>446</v>
      </c>
      <c r="D194" s="245" t="s">
        <v>447</v>
      </c>
      <c r="E194" s="246">
        <v>3</v>
      </c>
    </row>
    <row r="195" spans="1:5">
      <c r="A195" s="242" t="s">
        <v>445</v>
      </c>
      <c r="B195" s="243">
        <v>152</v>
      </c>
      <c r="C195" s="244" t="s">
        <v>448</v>
      </c>
      <c r="D195" s="245" t="s">
        <v>449</v>
      </c>
      <c r="E195" s="246">
        <v>3</v>
      </c>
    </row>
    <row r="196" spans="1:5">
      <c r="A196" s="242" t="s">
        <v>450</v>
      </c>
      <c r="B196" s="243">
        <v>301</v>
      </c>
      <c r="C196" s="244" t="s">
        <v>451</v>
      </c>
      <c r="D196" s="245" t="s">
        <v>452</v>
      </c>
      <c r="E196" s="246">
        <v>3</v>
      </c>
    </row>
    <row r="197" spans="1:5">
      <c r="A197" s="242" t="s">
        <v>453</v>
      </c>
      <c r="B197" s="243">
        <v>201</v>
      </c>
      <c r="C197" s="244" t="s">
        <v>454</v>
      </c>
      <c r="D197" s="245" t="s">
        <v>455</v>
      </c>
      <c r="E197" s="246">
        <v>2</v>
      </c>
    </row>
    <row r="198" spans="1:5">
      <c r="A198" s="242" t="s">
        <v>453</v>
      </c>
      <c r="B198" s="243">
        <v>403</v>
      </c>
      <c r="C198" s="244" t="s">
        <v>456</v>
      </c>
      <c r="D198" s="245" t="s">
        <v>457</v>
      </c>
      <c r="E198" s="246">
        <v>3</v>
      </c>
    </row>
    <row r="199" spans="1:5">
      <c r="A199" s="242" t="s">
        <v>458</v>
      </c>
      <c r="B199" s="243">
        <v>201</v>
      </c>
      <c r="C199" s="244" t="s">
        <v>459</v>
      </c>
      <c r="D199" s="245" t="s">
        <v>460</v>
      </c>
      <c r="E199" s="246">
        <v>3</v>
      </c>
    </row>
    <row r="200" spans="1:5">
      <c r="A200" s="242" t="s">
        <v>458</v>
      </c>
      <c r="B200" s="243">
        <v>202</v>
      </c>
      <c r="C200" s="244" t="s">
        <v>461</v>
      </c>
      <c r="D200" s="245" t="s">
        <v>462</v>
      </c>
      <c r="E200" s="246">
        <v>3</v>
      </c>
    </row>
    <row r="201" spans="1:5">
      <c r="A201" s="242" t="s">
        <v>458</v>
      </c>
      <c r="B201" s="243">
        <v>301</v>
      </c>
      <c r="C201" s="244" t="s">
        <v>463</v>
      </c>
      <c r="D201" s="245" t="s">
        <v>464</v>
      </c>
      <c r="E201" s="246">
        <v>3</v>
      </c>
    </row>
    <row r="202" spans="1:5">
      <c r="A202" s="242" t="s">
        <v>465</v>
      </c>
      <c r="B202" s="243">
        <v>251</v>
      </c>
      <c r="C202" s="244" t="s">
        <v>466</v>
      </c>
      <c r="D202" s="245" t="s">
        <v>467</v>
      </c>
      <c r="E202" s="246">
        <v>3</v>
      </c>
    </row>
    <row r="203" spans="1:5">
      <c r="A203" s="242" t="s">
        <v>468</v>
      </c>
      <c r="B203" s="243">
        <v>301</v>
      </c>
      <c r="C203" s="244" t="s">
        <v>469</v>
      </c>
      <c r="D203" s="245" t="s">
        <v>470</v>
      </c>
      <c r="E203" s="246">
        <v>3</v>
      </c>
    </row>
    <row r="204" spans="1:5">
      <c r="A204" s="242" t="s">
        <v>471</v>
      </c>
      <c r="B204" s="243">
        <v>301</v>
      </c>
      <c r="C204" s="244" t="s">
        <v>472</v>
      </c>
      <c r="D204" s="245" t="s">
        <v>473</v>
      </c>
      <c r="E204" s="246">
        <v>3</v>
      </c>
    </row>
    <row r="205" spans="1:5">
      <c r="A205" s="242" t="s">
        <v>471</v>
      </c>
      <c r="B205" s="243">
        <v>271</v>
      </c>
      <c r="C205" s="244" t="s">
        <v>474</v>
      </c>
      <c r="D205" s="245" t="s">
        <v>475</v>
      </c>
      <c r="E205" s="246">
        <v>2</v>
      </c>
    </row>
    <row r="206" spans="1:5">
      <c r="A206" s="242" t="s">
        <v>471</v>
      </c>
      <c r="B206" s="243">
        <v>373</v>
      </c>
      <c r="C206" s="244" t="s">
        <v>476</v>
      </c>
      <c r="D206" s="245" t="s">
        <v>477</v>
      </c>
      <c r="E206" s="246">
        <v>3</v>
      </c>
    </row>
    <row r="207" spans="1:5">
      <c r="A207" s="242" t="s">
        <v>478</v>
      </c>
      <c r="B207" s="243">
        <v>351</v>
      </c>
      <c r="C207" s="244" t="s">
        <v>479</v>
      </c>
      <c r="D207" s="245" t="s">
        <v>480</v>
      </c>
      <c r="E207" s="246">
        <v>3</v>
      </c>
    </row>
    <row r="208" spans="1:5">
      <c r="A208" s="242" t="s">
        <v>465</v>
      </c>
      <c r="B208" s="243">
        <v>403</v>
      </c>
      <c r="C208" s="244" t="s">
        <v>481</v>
      </c>
      <c r="D208" s="245" t="s">
        <v>482</v>
      </c>
      <c r="E208" s="246">
        <v>3</v>
      </c>
    </row>
    <row r="209" spans="1:5">
      <c r="A209" s="242" t="s">
        <v>465</v>
      </c>
      <c r="B209" s="243">
        <v>364</v>
      </c>
      <c r="C209" s="244" t="s">
        <v>483</v>
      </c>
      <c r="D209" s="245" t="s">
        <v>484</v>
      </c>
      <c r="E209" s="246">
        <v>3</v>
      </c>
    </row>
    <row r="210" spans="1:5">
      <c r="A210" s="242" t="s">
        <v>485</v>
      </c>
      <c r="B210" s="243">
        <v>403</v>
      </c>
      <c r="C210" s="244" t="s">
        <v>486</v>
      </c>
      <c r="D210" s="245" t="s">
        <v>487</v>
      </c>
      <c r="E210" s="246">
        <v>2</v>
      </c>
    </row>
    <row r="211" spans="1:5">
      <c r="A211" s="242" t="s">
        <v>488</v>
      </c>
      <c r="B211" s="243">
        <v>384</v>
      </c>
      <c r="C211" s="244" t="s">
        <v>489</v>
      </c>
      <c r="D211" s="245" t="s">
        <v>490</v>
      </c>
      <c r="E211" s="246">
        <v>2</v>
      </c>
    </row>
    <row r="212" spans="1:5">
      <c r="A212" s="242" t="s">
        <v>471</v>
      </c>
      <c r="B212" s="243">
        <v>401</v>
      </c>
      <c r="C212" s="244" t="s">
        <v>491</v>
      </c>
      <c r="D212" s="245" t="s">
        <v>492</v>
      </c>
      <c r="E212" s="246">
        <v>3</v>
      </c>
    </row>
    <row r="213" spans="1:5">
      <c r="A213" s="242" t="s">
        <v>471</v>
      </c>
      <c r="B213" s="243">
        <v>402</v>
      </c>
      <c r="C213" s="244" t="s">
        <v>493</v>
      </c>
      <c r="D213" s="245" t="s">
        <v>494</v>
      </c>
      <c r="E213" s="246">
        <v>3</v>
      </c>
    </row>
    <row r="214" spans="1:5">
      <c r="A214" s="242" t="s">
        <v>471</v>
      </c>
      <c r="B214" s="243">
        <v>423</v>
      </c>
      <c r="C214" s="244" t="s">
        <v>495</v>
      </c>
      <c r="D214" s="245" t="s">
        <v>496</v>
      </c>
      <c r="E214" s="246">
        <v>3</v>
      </c>
    </row>
    <row r="215" spans="1:5">
      <c r="A215" s="242" t="s">
        <v>497</v>
      </c>
      <c r="B215" s="243">
        <v>406</v>
      </c>
      <c r="C215" s="244" t="s">
        <v>498</v>
      </c>
      <c r="D215" s="245" t="s">
        <v>499</v>
      </c>
      <c r="E215" s="246">
        <v>3</v>
      </c>
    </row>
    <row r="216" spans="1:5">
      <c r="A216" s="242" t="s">
        <v>500</v>
      </c>
      <c r="B216" s="243">
        <v>351</v>
      </c>
      <c r="C216" s="244" t="s">
        <v>501</v>
      </c>
      <c r="D216" s="245" t="s">
        <v>502</v>
      </c>
      <c r="E216" s="246">
        <v>3</v>
      </c>
    </row>
    <row r="217" spans="1:5">
      <c r="A217" s="242" t="s">
        <v>458</v>
      </c>
      <c r="B217" s="243">
        <v>421</v>
      </c>
      <c r="C217" s="244" t="s">
        <v>503</v>
      </c>
      <c r="D217" s="245" t="s">
        <v>504</v>
      </c>
      <c r="E217" s="246">
        <v>3</v>
      </c>
    </row>
    <row r="218" spans="1:5">
      <c r="A218" s="242" t="s">
        <v>471</v>
      </c>
      <c r="B218" s="243">
        <v>272</v>
      </c>
      <c r="C218" s="244" t="s">
        <v>505</v>
      </c>
      <c r="D218" s="245" t="s">
        <v>506</v>
      </c>
      <c r="E218" s="246">
        <v>2</v>
      </c>
    </row>
    <row r="219" spans="1:5">
      <c r="A219" s="242" t="s">
        <v>458</v>
      </c>
      <c r="B219" s="243">
        <v>303</v>
      </c>
      <c r="C219" s="244" t="s">
        <v>507</v>
      </c>
      <c r="D219" s="245" t="s">
        <v>508</v>
      </c>
      <c r="E219" s="246">
        <v>3</v>
      </c>
    </row>
    <row r="220" spans="1:5">
      <c r="A220" s="242" t="s">
        <v>458</v>
      </c>
      <c r="B220" s="243">
        <v>302</v>
      </c>
      <c r="C220" s="244" t="s">
        <v>509</v>
      </c>
      <c r="D220" s="245" t="s">
        <v>510</v>
      </c>
      <c r="E220" s="246">
        <v>2</v>
      </c>
    </row>
    <row r="221" spans="1:5">
      <c r="A221" s="242" t="s">
        <v>458</v>
      </c>
      <c r="B221" s="243">
        <v>304</v>
      </c>
      <c r="C221" s="244" t="s">
        <v>511</v>
      </c>
      <c r="D221" s="245" t="s">
        <v>512</v>
      </c>
      <c r="E221" s="246">
        <v>3</v>
      </c>
    </row>
    <row r="222" spans="1:5">
      <c r="A222" s="242" t="s">
        <v>149</v>
      </c>
      <c r="B222" s="243">
        <v>554</v>
      </c>
      <c r="C222" s="244" t="s">
        <v>513</v>
      </c>
      <c r="D222" s="245" t="s">
        <v>514</v>
      </c>
      <c r="E222" s="246">
        <v>2</v>
      </c>
    </row>
    <row r="223" spans="1:5">
      <c r="A223" s="242" t="s">
        <v>227</v>
      </c>
      <c r="B223" s="243">
        <v>703</v>
      </c>
      <c r="C223" s="244" t="s">
        <v>515</v>
      </c>
      <c r="D223" s="245" t="s">
        <v>516</v>
      </c>
      <c r="E223" s="246">
        <v>3</v>
      </c>
    </row>
    <row r="224" spans="1:5">
      <c r="A224" s="242" t="s">
        <v>207</v>
      </c>
      <c r="B224" s="243">
        <v>623</v>
      </c>
      <c r="C224" s="244" t="s">
        <v>517</v>
      </c>
      <c r="D224" s="245" t="s">
        <v>518</v>
      </c>
      <c r="E224" s="246">
        <v>3</v>
      </c>
    </row>
    <row r="225" spans="1:5">
      <c r="A225" s="242" t="s">
        <v>185</v>
      </c>
      <c r="B225" s="243">
        <v>616</v>
      </c>
      <c r="C225" s="244" t="s">
        <v>519</v>
      </c>
      <c r="D225" s="245" t="s">
        <v>520</v>
      </c>
      <c r="E225" s="246">
        <v>2</v>
      </c>
    </row>
    <row r="226" spans="1:5">
      <c r="A226" s="242" t="s">
        <v>185</v>
      </c>
      <c r="B226" s="243">
        <v>511</v>
      </c>
      <c r="C226" s="244" t="s">
        <v>521</v>
      </c>
      <c r="D226" s="245" t="s">
        <v>522</v>
      </c>
      <c r="E226" s="246">
        <v>3</v>
      </c>
    </row>
    <row r="227" spans="1:5">
      <c r="A227" s="242" t="s">
        <v>217</v>
      </c>
      <c r="B227" s="243">
        <v>701</v>
      </c>
      <c r="C227" s="244" t="s">
        <v>523</v>
      </c>
      <c r="D227" s="245" t="s">
        <v>524</v>
      </c>
      <c r="E227" s="246">
        <v>3</v>
      </c>
    </row>
    <row r="228" spans="1:5">
      <c r="A228" s="242" t="s">
        <v>185</v>
      </c>
      <c r="B228" s="243">
        <v>672</v>
      </c>
      <c r="C228" s="244" t="s">
        <v>525</v>
      </c>
      <c r="D228" s="245" t="s">
        <v>526</v>
      </c>
      <c r="E228" s="246">
        <v>3</v>
      </c>
    </row>
    <row r="229" spans="1:5">
      <c r="A229" s="242" t="s">
        <v>185</v>
      </c>
      <c r="B229" s="243">
        <v>753</v>
      </c>
      <c r="C229" s="244" t="s">
        <v>527</v>
      </c>
      <c r="D229" s="245" t="s">
        <v>528</v>
      </c>
      <c r="E229" s="246">
        <v>2</v>
      </c>
    </row>
    <row r="230" spans="1:5">
      <c r="A230" s="242" t="s">
        <v>185</v>
      </c>
      <c r="B230" s="243">
        <v>662</v>
      </c>
      <c r="C230" s="244" t="s">
        <v>529</v>
      </c>
      <c r="D230" s="245" t="s">
        <v>530</v>
      </c>
      <c r="E230" s="246">
        <v>2</v>
      </c>
    </row>
    <row r="231" spans="1:5">
      <c r="A231" s="242" t="s">
        <v>185</v>
      </c>
      <c r="B231" s="243">
        <v>749</v>
      </c>
      <c r="C231" s="244" t="s">
        <v>531</v>
      </c>
      <c r="D231" s="245" t="s">
        <v>532</v>
      </c>
      <c r="E231" s="246">
        <v>10</v>
      </c>
    </row>
    <row r="232" spans="1:5">
      <c r="A232" s="242" t="s">
        <v>217</v>
      </c>
      <c r="B232" s="243">
        <v>722</v>
      </c>
      <c r="C232" s="244" t="s">
        <v>533</v>
      </c>
      <c r="D232" s="245" t="s">
        <v>534</v>
      </c>
      <c r="E232" s="246">
        <v>2</v>
      </c>
    </row>
    <row r="233" spans="1:5">
      <c r="A233" s="242" t="s">
        <v>185</v>
      </c>
      <c r="B233" s="243">
        <v>720</v>
      </c>
      <c r="C233" s="244" t="s">
        <v>535</v>
      </c>
      <c r="D233" s="245" t="s">
        <v>536</v>
      </c>
      <c r="E233" s="246">
        <v>3</v>
      </c>
    </row>
    <row r="234" spans="1:5">
      <c r="A234" s="242" t="s">
        <v>185</v>
      </c>
      <c r="B234" s="243">
        <v>784</v>
      </c>
      <c r="C234" s="244" t="s">
        <v>537</v>
      </c>
      <c r="D234" s="245" t="s">
        <v>538</v>
      </c>
      <c r="E234" s="246">
        <v>2</v>
      </c>
    </row>
    <row r="235" spans="1:5">
      <c r="A235" s="242" t="s">
        <v>217</v>
      </c>
      <c r="B235" s="243">
        <v>702</v>
      </c>
      <c r="C235" s="244" t="s">
        <v>539</v>
      </c>
      <c r="D235" s="245" t="s">
        <v>540</v>
      </c>
      <c r="E235" s="246">
        <v>2</v>
      </c>
    </row>
    <row r="236" spans="1:5">
      <c r="A236" s="242" t="s">
        <v>217</v>
      </c>
      <c r="B236" s="243">
        <v>632</v>
      </c>
      <c r="C236" s="244" t="s">
        <v>541</v>
      </c>
      <c r="D236" s="245" t="s">
        <v>542</v>
      </c>
      <c r="E236" s="246">
        <v>3</v>
      </c>
    </row>
    <row r="237" spans="1:5">
      <c r="A237" s="242" t="s">
        <v>217</v>
      </c>
      <c r="B237" s="243">
        <v>681</v>
      </c>
      <c r="C237" s="244" t="s">
        <v>543</v>
      </c>
      <c r="D237" s="245" t="s">
        <v>544</v>
      </c>
      <c r="E237" s="246">
        <v>3</v>
      </c>
    </row>
    <row r="238" spans="1:5">
      <c r="A238" s="242" t="s">
        <v>185</v>
      </c>
      <c r="B238" s="243">
        <v>703</v>
      </c>
      <c r="C238" s="244" t="s">
        <v>545</v>
      </c>
      <c r="D238" s="245" t="s">
        <v>546</v>
      </c>
      <c r="E238" s="246">
        <v>2</v>
      </c>
    </row>
    <row r="239" spans="1:5">
      <c r="A239" s="242" t="s">
        <v>238</v>
      </c>
      <c r="B239" s="243">
        <v>703</v>
      </c>
      <c r="C239" s="244" t="s">
        <v>547</v>
      </c>
      <c r="D239" s="245" t="s">
        <v>548</v>
      </c>
      <c r="E239" s="246">
        <v>3</v>
      </c>
    </row>
    <row r="240" spans="1:5">
      <c r="A240" s="242" t="s">
        <v>185</v>
      </c>
      <c r="B240" s="243">
        <v>676</v>
      </c>
      <c r="C240" s="244" t="s">
        <v>549</v>
      </c>
      <c r="D240" s="245" t="s">
        <v>550</v>
      </c>
      <c r="E240" s="246">
        <v>2</v>
      </c>
    </row>
    <row r="241" spans="1:5">
      <c r="A241" s="242" t="s">
        <v>199</v>
      </c>
      <c r="B241" s="243">
        <v>602</v>
      </c>
      <c r="C241" s="244" t="s">
        <v>551</v>
      </c>
      <c r="D241" s="245" t="s">
        <v>552</v>
      </c>
      <c r="E241" s="246">
        <v>3</v>
      </c>
    </row>
    <row r="242" spans="1:5">
      <c r="A242" s="242" t="s">
        <v>199</v>
      </c>
      <c r="B242" s="243">
        <v>651</v>
      </c>
      <c r="C242" s="244" t="s">
        <v>553</v>
      </c>
      <c r="D242" s="245" t="s">
        <v>554</v>
      </c>
      <c r="E242" s="246">
        <v>2</v>
      </c>
    </row>
    <row r="243" spans="1:5">
      <c r="A243" s="242" t="s">
        <v>150</v>
      </c>
      <c r="B243" s="243">
        <v>571</v>
      </c>
      <c r="C243" s="244" t="s">
        <v>555</v>
      </c>
      <c r="D243" s="245" t="s">
        <v>556</v>
      </c>
      <c r="E243" s="246">
        <v>2</v>
      </c>
    </row>
    <row r="244" spans="1:5">
      <c r="A244" s="242" t="s">
        <v>227</v>
      </c>
      <c r="B244" s="243">
        <v>601</v>
      </c>
      <c r="C244" s="244" t="s">
        <v>557</v>
      </c>
      <c r="D244" s="245" t="s">
        <v>452</v>
      </c>
      <c r="E244" s="246">
        <v>3</v>
      </c>
    </row>
    <row r="245" spans="1:5">
      <c r="A245" s="242" t="s">
        <v>287</v>
      </c>
      <c r="B245" s="243">
        <v>601</v>
      </c>
      <c r="C245" s="244" t="s">
        <v>558</v>
      </c>
      <c r="D245" s="245" t="s">
        <v>455</v>
      </c>
      <c r="E245" s="246">
        <v>2</v>
      </c>
    </row>
    <row r="246" spans="1:5">
      <c r="A246" s="242" t="s">
        <v>287</v>
      </c>
      <c r="B246" s="243">
        <v>703</v>
      </c>
      <c r="C246" s="244" t="s">
        <v>559</v>
      </c>
      <c r="D246" s="245" t="s">
        <v>457</v>
      </c>
      <c r="E246" s="246">
        <v>3</v>
      </c>
    </row>
    <row r="247" spans="1:5">
      <c r="A247" s="242" t="s">
        <v>171</v>
      </c>
      <c r="B247" s="243">
        <v>601</v>
      </c>
      <c r="C247" s="244" t="s">
        <v>560</v>
      </c>
      <c r="D247" s="245" t="s">
        <v>561</v>
      </c>
      <c r="E247" s="246">
        <v>2</v>
      </c>
    </row>
    <row r="248" spans="1:5">
      <c r="A248" s="242" t="s">
        <v>230</v>
      </c>
      <c r="B248" s="243">
        <v>651</v>
      </c>
      <c r="C248" s="244" t="s">
        <v>562</v>
      </c>
      <c r="D248" s="245" t="s">
        <v>563</v>
      </c>
      <c r="E248" s="246">
        <v>3</v>
      </c>
    </row>
    <row r="249" spans="1:5">
      <c r="A249" s="242" t="s">
        <v>217</v>
      </c>
      <c r="B249" s="243">
        <v>651</v>
      </c>
      <c r="C249" s="244" t="s">
        <v>564</v>
      </c>
      <c r="D249" s="245" t="s">
        <v>565</v>
      </c>
      <c r="E249" s="246">
        <v>3</v>
      </c>
    </row>
    <row r="250" spans="1:5">
      <c r="A250" s="242" t="s">
        <v>233</v>
      </c>
      <c r="B250" s="243">
        <v>651</v>
      </c>
      <c r="C250" s="244" t="s">
        <v>566</v>
      </c>
      <c r="D250" s="245" t="s">
        <v>567</v>
      </c>
      <c r="E250" s="246">
        <v>2</v>
      </c>
    </row>
    <row r="251" spans="1:5">
      <c r="A251" s="242" t="s">
        <v>284</v>
      </c>
      <c r="B251" s="243">
        <v>601</v>
      </c>
      <c r="C251" s="244" t="s">
        <v>568</v>
      </c>
      <c r="D251" s="245" t="s">
        <v>569</v>
      </c>
      <c r="E251" s="246">
        <v>3</v>
      </c>
    </row>
    <row r="252" spans="1:5">
      <c r="A252" s="242" t="s">
        <v>207</v>
      </c>
      <c r="B252" s="243">
        <v>601</v>
      </c>
      <c r="C252" s="244" t="s">
        <v>570</v>
      </c>
      <c r="D252" s="245" t="s">
        <v>571</v>
      </c>
      <c r="E252" s="246">
        <v>3</v>
      </c>
    </row>
    <row r="253" spans="1:5">
      <c r="A253" s="242" t="s">
        <v>207</v>
      </c>
      <c r="B253" s="243">
        <v>702</v>
      </c>
      <c r="C253" s="244" t="s">
        <v>572</v>
      </c>
      <c r="D253" s="245" t="s">
        <v>573</v>
      </c>
      <c r="E253" s="246">
        <v>3</v>
      </c>
    </row>
    <row r="254" spans="1:5">
      <c r="A254" s="242" t="s">
        <v>333</v>
      </c>
      <c r="B254" s="243">
        <v>701</v>
      </c>
      <c r="C254" s="244" t="s">
        <v>574</v>
      </c>
      <c r="D254" s="245" t="s">
        <v>575</v>
      </c>
      <c r="E254" s="246">
        <v>2</v>
      </c>
    </row>
    <row r="255" spans="1:5">
      <c r="A255" s="242" t="s">
        <v>287</v>
      </c>
      <c r="B255" s="243">
        <v>749</v>
      </c>
      <c r="C255" s="244" t="s">
        <v>576</v>
      </c>
      <c r="D255" s="245" t="s">
        <v>532</v>
      </c>
      <c r="E255" s="246">
        <v>10</v>
      </c>
    </row>
    <row r="256" spans="1:5">
      <c r="A256" s="242" t="s">
        <v>171</v>
      </c>
      <c r="B256" s="243">
        <v>602</v>
      </c>
      <c r="C256" s="244" t="s">
        <v>577</v>
      </c>
      <c r="D256" s="245" t="s">
        <v>578</v>
      </c>
      <c r="E256" s="246">
        <v>2</v>
      </c>
    </row>
    <row r="257" spans="1:5">
      <c r="A257" s="242" t="s">
        <v>207</v>
      </c>
      <c r="B257" s="243">
        <v>703</v>
      </c>
      <c r="C257" s="244" t="s">
        <v>579</v>
      </c>
      <c r="D257" s="245" t="s">
        <v>580</v>
      </c>
      <c r="E257" s="246">
        <v>3</v>
      </c>
    </row>
    <row r="258" spans="1:5">
      <c r="A258" s="242" t="s">
        <v>207</v>
      </c>
      <c r="B258" s="243">
        <v>701</v>
      </c>
      <c r="C258" s="244" t="s">
        <v>581</v>
      </c>
      <c r="D258" s="245" t="s">
        <v>582</v>
      </c>
      <c r="E258" s="246">
        <v>3</v>
      </c>
    </row>
    <row r="259" spans="1:5">
      <c r="A259" s="242" t="s">
        <v>233</v>
      </c>
      <c r="B259" s="243">
        <v>703</v>
      </c>
      <c r="C259" s="244" t="s">
        <v>583</v>
      </c>
      <c r="D259" s="245" t="s">
        <v>487</v>
      </c>
      <c r="E259" s="246">
        <v>2</v>
      </c>
    </row>
    <row r="260" spans="1:5">
      <c r="A260" s="242" t="s">
        <v>183</v>
      </c>
      <c r="B260" s="243">
        <v>684</v>
      </c>
      <c r="C260" s="244" t="s">
        <v>584</v>
      </c>
      <c r="D260" s="245" t="s">
        <v>490</v>
      </c>
      <c r="E260" s="246">
        <v>2</v>
      </c>
    </row>
    <row r="261" spans="1:5">
      <c r="A261" s="242" t="s">
        <v>288</v>
      </c>
      <c r="B261" s="243">
        <v>600</v>
      </c>
      <c r="C261" s="244" t="s">
        <v>585</v>
      </c>
      <c r="D261" s="245" t="s">
        <v>586</v>
      </c>
      <c r="E261" s="246">
        <v>2</v>
      </c>
    </row>
    <row r="262" spans="1:5">
      <c r="A262" s="242" t="s">
        <v>281</v>
      </c>
      <c r="B262" s="243">
        <v>601</v>
      </c>
      <c r="C262" s="244" t="s">
        <v>587</v>
      </c>
      <c r="D262" s="245" t="s">
        <v>588</v>
      </c>
      <c r="E262" s="246">
        <v>3</v>
      </c>
    </row>
    <row r="263" spans="1:5">
      <c r="A263" s="242" t="s">
        <v>281</v>
      </c>
      <c r="B263" s="243">
        <v>602</v>
      </c>
      <c r="C263" s="244" t="s">
        <v>589</v>
      </c>
      <c r="D263" s="245" t="s">
        <v>590</v>
      </c>
      <c r="E263" s="246">
        <v>3</v>
      </c>
    </row>
    <row r="264" spans="1:5">
      <c r="A264" s="242" t="s">
        <v>281</v>
      </c>
      <c r="B264" s="243">
        <v>701</v>
      </c>
      <c r="C264" s="244" t="s">
        <v>591</v>
      </c>
      <c r="D264" s="245" t="s">
        <v>592</v>
      </c>
      <c r="E264" s="246">
        <v>3</v>
      </c>
    </row>
    <row r="265" spans="1:5">
      <c r="A265" s="242" t="s">
        <v>288</v>
      </c>
      <c r="B265" s="243">
        <v>500</v>
      </c>
      <c r="C265" s="244" t="s">
        <v>593</v>
      </c>
      <c r="D265" s="245" t="s">
        <v>594</v>
      </c>
      <c r="E265" s="246">
        <v>4</v>
      </c>
    </row>
    <row r="266" spans="1:5">
      <c r="A266" s="242" t="s">
        <v>595</v>
      </c>
      <c r="B266" s="243">
        <v>551</v>
      </c>
      <c r="C266" s="244" t="s">
        <v>596</v>
      </c>
      <c r="D266" s="245" t="s">
        <v>597</v>
      </c>
      <c r="E266" s="246">
        <v>2</v>
      </c>
    </row>
    <row r="267" spans="1:5">
      <c r="A267" s="242" t="s">
        <v>598</v>
      </c>
      <c r="B267" s="243">
        <v>101</v>
      </c>
      <c r="C267" s="244" t="s">
        <v>599</v>
      </c>
      <c r="D267" s="245" t="s">
        <v>600</v>
      </c>
      <c r="E267" s="246">
        <v>2</v>
      </c>
    </row>
    <row r="268" spans="1:5">
      <c r="A268" s="242" t="s">
        <v>598</v>
      </c>
      <c r="B268" s="243">
        <v>102</v>
      </c>
      <c r="C268" s="244" t="s">
        <v>601</v>
      </c>
      <c r="D268" s="245" t="s">
        <v>602</v>
      </c>
      <c r="E268" s="246">
        <v>2</v>
      </c>
    </row>
    <row r="269" spans="1:5">
      <c r="A269" s="242" t="s">
        <v>598</v>
      </c>
      <c r="B269" s="243">
        <v>201</v>
      </c>
      <c r="C269" s="244" t="s">
        <v>603</v>
      </c>
      <c r="D269" s="245" t="s">
        <v>604</v>
      </c>
      <c r="E269" s="246">
        <v>2</v>
      </c>
    </row>
    <row r="270" spans="1:5">
      <c r="A270" s="242" t="s">
        <v>598</v>
      </c>
      <c r="B270" s="243">
        <v>202</v>
      </c>
      <c r="C270" s="244" t="s">
        <v>605</v>
      </c>
      <c r="D270" s="245" t="s">
        <v>606</v>
      </c>
      <c r="E270" s="246">
        <v>2</v>
      </c>
    </row>
    <row r="271" spans="1:5">
      <c r="A271" s="242" t="s">
        <v>598</v>
      </c>
      <c r="B271" s="243">
        <v>301</v>
      </c>
      <c r="C271" s="244" t="s">
        <v>607</v>
      </c>
      <c r="D271" s="245" t="s">
        <v>608</v>
      </c>
      <c r="E271" s="246">
        <v>2</v>
      </c>
    </row>
    <row r="272" spans="1:5">
      <c r="A272" s="242" t="s">
        <v>598</v>
      </c>
      <c r="B272" s="243">
        <v>302</v>
      </c>
      <c r="C272" s="244" t="s">
        <v>609</v>
      </c>
      <c r="D272" s="245" t="s">
        <v>610</v>
      </c>
      <c r="E272" s="246">
        <v>2</v>
      </c>
    </row>
    <row r="273" spans="1:5">
      <c r="A273" s="242" t="s">
        <v>598</v>
      </c>
      <c r="B273" s="243">
        <v>401</v>
      </c>
      <c r="C273" s="244" t="s">
        <v>611</v>
      </c>
      <c r="D273" s="245" t="s">
        <v>612</v>
      </c>
      <c r="E273" s="246">
        <v>2</v>
      </c>
    </row>
    <row r="274" spans="1:5">
      <c r="A274" s="242" t="s">
        <v>598</v>
      </c>
      <c r="B274" s="243">
        <v>402</v>
      </c>
      <c r="C274" s="244" t="s">
        <v>613</v>
      </c>
      <c r="D274" s="245" t="s">
        <v>614</v>
      </c>
      <c r="E274" s="246">
        <v>2</v>
      </c>
    </row>
    <row r="275" spans="1:5">
      <c r="A275" s="242" t="s">
        <v>615</v>
      </c>
      <c r="B275" s="243">
        <v>101</v>
      </c>
      <c r="C275" s="244" t="s">
        <v>616</v>
      </c>
      <c r="D275" s="245" t="s">
        <v>617</v>
      </c>
      <c r="E275" s="246">
        <v>2</v>
      </c>
    </row>
    <row r="276" spans="1:5">
      <c r="A276" s="242" t="s">
        <v>615</v>
      </c>
      <c r="B276" s="243">
        <v>102</v>
      </c>
      <c r="C276" s="244" t="s">
        <v>618</v>
      </c>
      <c r="D276" s="245" t="s">
        <v>619</v>
      </c>
      <c r="E276" s="246">
        <v>2</v>
      </c>
    </row>
    <row r="277" spans="1:5">
      <c r="A277" s="242" t="s">
        <v>615</v>
      </c>
      <c r="B277" s="243">
        <v>201</v>
      </c>
      <c r="C277" s="244" t="s">
        <v>620</v>
      </c>
      <c r="D277" s="245" t="s">
        <v>621</v>
      </c>
      <c r="E277" s="246">
        <v>2</v>
      </c>
    </row>
    <row r="278" spans="1:5">
      <c r="A278" s="242" t="s">
        <v>615</v>
      </c>
      <c r="B278" s="243">
        <v>202</v>
      </c>
      <c r="C278" s="244" t="s">
        <v>622</v>
      </c>
      <c r="D278" s="245" t="s">
        <v>623</v>
      </c>
      <c r="E278" s="246">
        <v>2</v>
      </c>
    </row>
    <row r="279" spans="1:5">
      <c r="A279" s="242" t="s">
        <v>615</v>
      </c>
      <c r="B279" s="243">
        <v>301</v>
      </c>
      <c r="C279" s="244" t="s">
        <v>624</v>
      </c>
      <c r="D279" s="245" t="s">
        <v>625</v>
      </c>
      <c r="E279" s="246">
        <v>2</v>
      </c>
    </row>
    <row r="280" spans="1:5">
      <c r="A280" s="242" t="s">
        <v>615</v>
      </c>
      <c r="B280" s="243">
        <v>302</v>
      </c>
      <c r="C280" s="244" t="s">
        <v>626</v>
      </c>
      <c r="D280" s="245" t="s">
        <v>627</v>
      </c>
      <c r="E280" s="246">
        <v>2</v>
      </c>
    </row>
    <row r="281" spans="1:5">
      <c r="A281" s="242" t="s">
        <v>615</v>
      </c>
      <c r="B281" s="243">
        <v>401</v>
      </c>
      <c r="C281" s="244" t="s">
        <v>628</v>
      </c>
      <c r="D281" s="245" t="s">
        <v>629</v>
      </c>
      <c r="E281" s="246">
        <v>2</v>
      </c>
    </row>
    <row r="282" spans="1:5">
      <c r="A282" s="242" t="s">
        <v>615</v>
      </c>
      <c r="B282" s="243">
        <v>402</v>
      </c>
      <c r="C282" s="244" t="s">
        <v>630</v>
      </c>
      <c r="D282" s="245" t="s">
        <v>631</v>
      </c>
      <c r="E282" s="246">
        <v>2</v>
      </c>
    </row>
    <row r="283" spans="1:5">
      <c r="A283" s="242" t="s">
        <v>632</v>
      </c>
      <c r="B283" s="243">
        <v>103</v>
      </c>
      <c r="C283" s="244" t="s">
        <v>633</v>
      </c>
      <c r="D283" s="245" t="s">
        <v>634</v>
      </c>
      <c r="E283" s="246">
        <v>3</v>
      </c>
    </row>
    <row r="284" spans="1:5">
      <c r="A284" s="242" t="s">
        <v>284</v>
      </c>
      <c r="B284" s="243">
        <v>633</v>
      </c>
      <c r="C284" s="244" t="s">
        <v>635</v>
      </c>
      <c r="D284" s="245" t="s">
        <v>636</v>
      </c>
      <c r="E284" s="246">
        <v>2</v>
      </c>
    </row>
    <row r="285" spans="1:5">
      <c r="A285" s="242" t="s">
        <v>637</v>
      </c>
      <c r="B285" s="243">
        <v>101</v>
      </c>
      <c r="C285" s="244" t="s">
        <v>638</v>
      </c>
      <c r="D285" s="245" t="s">
        <v>639</v>
      </c>
      <c r="E285" s="246">
        <v>2</v>
      </c>
    </row>
    <row r="286" spans="1:5">
      <c r="A286" s="242" t="s">
        <v>640</v>
      </c>
      <c r="B286" s="243">
        <v>101</v>
      </c>
      <c r="C286" s="244" t="s">
        <v>641</v>
      </c>
      <c r="D286" s="245" t="s">
        <v>642</v>
      </c>
      <c r="E286" s="246">
        <v>3</v>
      </c>
    </row>
    <row r="287" spans="1:5">
      <c r="A287" s="242" t="s">
        <v>637</v>
      </c>
      <c r="B287" s="243">
        <v>102</v>
      </c>
      <c r="C287" s="244" t="s">
        <v>643</v>
      </c>
      <c r="D287" s="245" t="s">
        <v>644</v>
      </c>
      <c r="E287" s="246">
        <v>2</v>
      </c>
    </row>
    <row r="288" spans="1:5">
      <c r="A288" s="242" t="s">
        <v>645</v>
      </c>
      <c r="B288" s="243">
        <v>260</v>
      </c>
      <c r="C288" s="244" t="s">
        <v>646</v>
      </c>
      <c r="D288" s="245" t="s">
        <v>647</v>
      </c>
      <c r="E288" s="246">
        <v>3</v>
      </c>
    </row>
    <row r="289" spans="1:5">
      <c r="A289" s="242" t="s">
        <v>645</v>
      </c>
      <c r="B289" s="243">
        <v>111</v>
      </c>
      <c r="C289" s="244" t="s">
        <v>648</v>
      </c>
      <c r="D289" s="245" t="s">
        <v>649</v>
      </c>
      <c r="E289" s="246">
        <v>3</v>
      </c>
    </row>
    <row r="290" spans="1:5">
      <c r="A290" s="242" t="s">
        <v>637</v>
      </c>
      <c r="B290" s="243">
        <v>201</v>
      </c>
      <c r="C290" s="244" t="s">
        <v>650</v>
      </c>
      <c r="D290" s="245" t="s">
        <v>651</v>
      </c>
      <c r="E290" s="246">
        <v>2</v>
      </c>
    </row>
    <row r="291" spans="1:5">
      <c r="A291" s="242" t="s">
        <v>652</v>
      </c>
      <c r="B291" s="243">
        <v>201</v>
      </c>
      <c r="C291" s="244" t="s">
        <v>653</v>
      </c>
      <c r="D291" s="245" t="s">
        <v>654</v>
      </c>
      <c r="E291" s="246">
        <v>3</v>
      </c>
    </row>
    <row r="292" spans="1:5">
      <c r="A292" s="242" t="s">
        <v>640</v>
      </c>
      <c r="B292" s="243">
        <v>102</v>
      </c>
      <c r="C292" s="244" t="s">
        <v>655</v>
      </c>
      <c r="D292" s="245" t="s">
        <v>656</v>
      </c>
      <c r="E292" s="246">
        <v>4</v>
      </c>
    </row>
    <row r="293" spans="1:5">
      <c r="A293" s="242" t="s">
        <v>657</v>
      </c>
      <c r="B293" s="243">
        <v>341</v>
      </c>
      <c r="C293" s="244" t="s">
        <v>658</v>
      </c>
      <c r="D293" s="245" t="s">
        <v>659</v>
      </c>
      <c r="E293" s="246">
        <v>3</v>
      </c>
    </row>
    <row r="294" spans="1:5">
      <c r="A294" s="242" t="s">
        <v>637</v>
      </c>
      <c r="B294" s="243">
        <v>202</v>
      </c>
      <c r="C294" s="244" t="s">
        <v>660</v>
      </c>
      <c r="D294" s="245" t="s">
        <v>661</v>
      </c>
      <c r="E294" s="246">
        <v>2</v>
      </c>
    </row>
    <row r="295" spans="1:5">
      <c r="A295" s="242" t="s">
        <v>662</v>
      </c>
      <c r="B295" s="243">
        <v>201</v>
      </c>
      <c r="C295" s="244" t="s">
        <v>663</v>
      </c>
      <c r="D295" s="245" t="s">
        <v>664</v>
      </c>
      <c r="E295" s="246">
        <v>3</v>
      </c>
    </row>
    <row r="296" spans="1:5">
      <c r="A296" s="242" t="s">
        <v>665</v>
      </c>
      <c r="B296" s="243">
        <v>341</v>
      </c>
      <c r="C296" s="244" t="s">
        <v>666</v>
      </c>
      <c r="D296" s="245" t="s">
        <v>667</v>
      </c>
      <c r="E296" s="246">
        <v>3</v>
      </c>
    </row>
    <row r="297" spans="1:5">
      <c r="A297" s="242" t="s">
        <v>662</v>
      </c>
      <c r="B297" s="243">
        <v>211</v>
      </c>
      <c r="C297" s="244" t="s">
        <v>668</v>
      </c>
      <c r="D297" s="245" t="s">
        <v>669</v>
      </c>
      <c r="E297" s="246">
        <v>3</v>
      </c>
    </row>
    <row r="298" spans="1:5">
      <c r="A298" s="242" t="s">
        <v>662</v>
      </c>
      <c r="B298" s="243">
        <v>316</v>
      </c>
      <c r="C298" s="244" t="s">
        <v>670</v>
      </c>
      <c r="D298" s="245" t="s">
        <v>671</v>
      </c>
      <c r="E298" s="246">
        <v>4</v>
      </c>
    </row>
    <row r="299" spans="1:5">
      <c r="A299" s="242" t="s">
        <v>662</v>
      </c>
      <c r="B299" s="243">
        <v>202</v>
      </c>
      <c r="C299" s="244" t="s">
        <v>672</v>
      </c>
      <c r="D299" s="245" t="s">
        <v>673</v>
      </c>
      <c r="E299" s="246">
        <v>3</v>
      </c>
    </row>
    <row r="300" spans="1:5">
      <c r="A300" s="242" t="s">
        <v>662</v>
      </c>
      <c r="B300" s="243">
        <v>212</v>
      </c>
      <c r="C300" s="244" t="s">
        <v>674</v>
      </c>
      <c r="D300" s="245" t="s">
        <v>675</v>
      </c>
      <c r="E300" s="246">
        <v>2</v>
      </c>
    </row>
    <row r="301" spans="1:5">
      <c r="A301" s="242" t="s">
        <v>662</v>
      </c>
      <c r="B301" s="243">
        <v>307</v>
      </c>
      <c r="C301" s="244" t="s">
        <v>676</v>
      </c>
      <c r="D301" s="245" t="s">
        <v>677</v>
      </c>
      <c r="E301" s="246">
        <v>2</v>
      </c>
    </row>
    <row r="302" spans="1:5">
      <c r="A302" s="242" t="s">
        <v>645</v>
      </c>
      <c r="B302" s="243">
        <v>323</v>
      </c>
      <c r="C302" s="244" t="s">
        <v>678</v>
      </c>
      <c r="D302" s="245" t="s">
        <v>679</v>
      </c>
      <c r="E302" s="246">
        <v>2</v>
      </c>
    </row>
    <row r="303" spans="1:5">
      <c r="A303" s="242" t="s">
        <v>645</v>
      </c>
      <c r="B303" s="243">
        <v>324</v>
      </c>
      <c r="C303" s="244" t="s">
        <v>680</v>
      </c>
      <c r="D303" s="245" t="s">
        <v>681</v>
      </c>
      <c r="E303" s="246">
        <v>1</v>
      </c>
    </row>
    <row r="304" spans="1:5">
      <c r="A304" s="242" t="s">
        <v>645</v>
      </c>
      <c r="B304" s="243">
        <v>376</v>
      </c>
      <c r="C304" s="244" t="s">
        <v>682</v>
      </c>
      <c r="D304" s="245" t="s">
        <v>683</v>
      </c>
      <c r="E304" s="246">
        <v>3</v>
      </c>
    </row>
    <row r="305" spans="1:5">
      <c r="A305" s="242" t="s">
        <v>645</v>
      </c>
      <c r="B305" s="243">
        <v>377</v>
      </c>
      <c r="C305" s="244" t="s">
        <v>684</v>
      </c>
      <c r="D305" s="245" t="s">
        <v>685</v>
      </c>
      <c r="E305" s="246">
        <v>1</v>
      </c>
    </row>
    <row r="306" spans="1:5">
      <c r="A306" s="242" t="s">
        <v>645</v>
      </c>
      <c r="B306" s="243">
        <v>378</v>
      </c>
      <c r="C306" s="244" t="s">
        <v>686</v>
      </c>
      <c r="D306" s="245" t="s">
        <v>687</v>
      </c>
      <c r="E306" s="246">
        <v>3</v>
      </c>
    </row>
    <row r="307" spans="1:5">
      <c r="A307" s="242" t="s">
        <v>645</v>
      </c>
      <c r="B307" s="243">
        <v>477</v>
      </c>
      <c r="C307" s="244" t="s">
        <v>688</v>
      </c>
      <c r="D307" s="245" t="s">
        <v>689</v>
      </c>
      <c r="E307" s="246">
        <v>4</v>
      </c>
    </row>
    <row r="308" spans="1:5">
      <c r="A308" s="242" t="s">
        <v>645</v>
      </c>
      <c r="B308" s="243">
        <v>403</v>
      </c>
      <c r="C308" s="244" t="s">
        <v>690</v>
      </c>
      <c r="D308" s="245" t="s">
        <v>691</v>
      </c>
      <c r="E308" s="246">
        <v>3</v>
      </c>
    </row>
    <row r="309" spans="1:5">
      <c r="A309" s="242" t="s">
        <v>645</v>
      </c>
      <c r="B309" s="243">
        <v>441</v>
      </c>
      <c r="C309" s="244" t="s">
        <v>692</v>
      </c>
      <c r="D309" s="245" t="s">
        <v>693</v>
      </c>
      <c r="E309" s="246">
        <v>3</v>
      </c>
    </row>
    <row r="310" spans="1:5">
      <c r="A310" s="242" t="s">
        <v>694</v>
      </c>
      <c r="B310" s="243">
        <v>391</v>
      </c>
      <c r="C310" s="244" t="s">
        <v>695</v>
      </c>
      <c r="D310" s="245" t="s">
        <v>696</v>
      </c>
      <c r="E310" s="246">
        <v>4</v>
      </c>
    </row>
    <row r="311" spans="1:5">
      <c r="A311" s="242" t="s">
        <v>645</v>
      </c>
      <c r="B311" s="243">
        <v>401</v>
      </c>
      <c r="C311" s="244" t="s">
        <v>697</v>
      </c>
      <c r="D311" s="245" t="s">
        <v>698</v>
      </c>
      <c r="E311" s="246">
        <v>3</v>
      </c>
    </row>
    <row r="312" spans="1:5">
      <c r="A312" s="242" t="s">
        <v>645</v>
      </c>
      <c r="B312" s="243">
        <v>470</v>
      </c>
      <c r="C312" s="244" t="s">
        <v>699</v>
      </c>
      <c r="D312" s="245" t="s">
        <v>700</v>
      </c>
      <c r="E312" s="246">
        <v>4</v>
      </c>
    </row>
    <row r="313" spans="1:5">
      <c r="A313" s="242" t="s">
        <v>645</v>
      </c>
      <c r="B313" s="243">
        <v>447</v>
      </c>
      <c r="C313" s="244" t="s">
        <v>701</v>
      </c>
      <c r="D313" s="245" t="s">
        <v>702</v>
      </c>
      <c r="E313" s="246">
        <v>5</v>
      </c>
    </row>
    <row r="314" spans="1:5">
      <c r="A314" s="242" t="s">
        <v>645</v>
      </c>
      <c r="B314" s="243">
        <v>449</v>
      </c>
      <c r="C314" s="244" t="s">
        <v>703</v>
      </c>
      <c r="D314" s="245" t="s">
        <v>704</v>
      </c>
      <c r="E314" s="246">
        <v>5</v>
      </c>
    </row>
    <row r="315" spans="1:5">
      <c r="A315" s="242" t="s">
        <v>662</v>
      </c>
      <c r="B315" s="243">
        <v>306</v>
      </c>
      <c r="C315" s="244" t="s">
        <v>705</v>
      </c>
      <c r="D315" s="245" t="s">
        <v>706</v>
      </c>
      <c r="E315" s="246">
        <v>4</v>
      </c>
    </row>
    <row r="316" spans="1:5">
      <c r="A316" s="242" t="s">
        <v>707</v>
      </c>
      <c r="B316" s="243">
        <v>101</v>
      </c>
      <c r="C316" s="244" t="s">
        <v>708</v>
      </c>
      <c r="D316" s="245" t="s">
        <v>709</v>
      </c>
      <c r="E316" s="246">
        <v>3</v>
      </c>
    </row>
    <row r="317" spans="1:5">
      <c r="A317" s="242" t="s">
        <v>357</v>
      </c>
      <c r="B317" s="243">
        <v>200</v>
      </c>
      <c r="C317" s="244" t="s">
        <v>710</v>
      </c>
      <c r="D317" s="245" t="s">
        <v>711</v>
      </c>
      <c r="E317" s="246">
        <v>1</v>
      </c>
    </row>
    <row r="318" spans="1:5">
      <c r="A318" s="242" t="s">
        <v>458</v>
      </c>
      <c r="B318" s="243">
        <v>306</v>
      </c>
      <c r="C318" s="244" t="s">
        <v>712</v>
      </c>
      <c r="D318" s="245" t="s">
        <v>713</v>
      </c>
      <c r="E318" s="246">
        <v>3</v>
      </c>
    </row>
    <row r="319" spans="1:5">
      <c r="A319" s="242" t="s">
        <v>471</v>
      </c>
      <c r="B319" s="243">
        <v>413</v>
      </c>
      <c r="C319" s="244" t="s">
        <v>714</v>
      </c>
      <c r="D319" s="245" t="s">
        <v>715</v>
      </c>
      <c r="E319" s="246">
        <v>3</v>
      </c>
    </row>
    <row r="320" spans="1:5">
      <c r="A320" s="242" t="s">
        <v>640</v>
      </c>
      <c r="B320" s="243">
        <v>307</v>
      </c>
      <c r="C320" s="244" t="s">
        <v>716</v>
      </c>
      <c r="D320" s="245" t="s">
        <v>717</v>
      </c>
      <c r="E320" s="246">
        <v>2</v>
      </c>
    </row>
    <row r="321" spans="1:5">
      <c r="A321" s="242" t="s">
        <v>640</v>
      </c>
      <c r="B321" s="243">
        <v>306</v>
      </c>
      <c r="C321" s="244" t="s">
        <v>718</v>
      </c>
      <c r="D321" s="245" t="s">
        <v>719</v>
      </c>
      <c r="E321" s="246">
        <v>2</v>
      </c>
    </row>
    <row r="322" spans="1:5">
      <c r="A322" s="242" t="s">
        <v>662</v>
      </c>
      <c r="B322" s="243">
        <v>376</v>
      </c>
      <c r="C322" s="244" t="s">
        <v>720</v>
      </c>
      <c r="D322" s="245" t="s">
        <v>683</v>
      </c>
      <c r="E322" s="246">
        <v>3</v>
      </c>
    </row>
    <row r="323" spans="1:5">
      <c r="A323" s="242" t="s">
        <v>645</v>
      </c>
      <c r="B323" s="243">
        <v>321</v>
      </c>
      <c r="C323" s="244" t="s">
        <v>721</v>
      </c>
      <c r="D323" s="245" t="s">
        <v>722</v>
      </c>
      <c r="E323" s="246">
        <v>2</v>
      </c>
    </row>
    <row r="324" spans="1:5">
      <c r="A324" s="242" t="s">
        <v>694</v>
      </c>
      <c r="B324" s="243">
        <v>447</v>
      </c>
      <c r="C324" s="244" t="s">
        <v>723</v>
      </c>
      <c r="D324" s="245" t="s">
        <v>702</v>
      </c>
      <c r="E324" s="246">
        <v>8</v>
      </c>
    </row>
    <row r="325" spans="1:5">
      <c r="A325" s="242" t="s">
        <v>694</v>
      </c>
      <c r="B325" s="243">
        <v>200</v>
      </c>
      <c r="C325" s="244" t="s">
        <v>724</v>
      </c>
      <c r="D325" s="245" t="s">
        <v>725</v>
      </c>
      <c r="E325" s="246">
        <v>3</v>
      </c>
    </row>
    <row r="326" spans="1:5">
      <c r="A326" s="242" t="s">
        <v>694</v>
      </c>
      <c r="B326" s="243">
        <v>245</v>
      </c>
      <c r="C326" s="244" t="s">
        <v>726</v>
      </c>
      <c r="D326" s="245" t="s">
        <v>727</v>
      </c>
      <c r="E326" s="246">
        <v>3</v>
      </c>
    </row>
    <row r="327" spans="1:5">
      <c r="A327" s="242" t="s">
        <v>694</v>
      </c>
      <c r="B327" s="243">
        <v>246</v>
      </c>
      <c r="C327" s="244" t="s">
        <v>728</v>
      </c>
      <c r="D327" s="245" t="s">
        <v>729</v>
      </c>
      <c r="E327" s="246">
        <v>3</v>
      </c>
    </row>
    <row r="328" spans="1:5">
      <c r="A328" s="242" t="s">
        <v>637</v>
      </c>
      <c r="B328" s="243">
        <v>301</v>
      </c>
      <c r="C328" s="244" t="s">
        <v>730</v>
      </c>
      <c r="D328" s="245" t="s">
        <v>731</v>
      </c>
      <c r="E328" s="246">
        <v>2</v>
      </c>
    </row>
    <row r="329" spans="1:5">
      <c r="A329" s="242" t="s">
        <v>637</v>
      </c>
      <c r="B329" s="243">
        <v>302</v>
      </c>
      <c r="C329" s="244" t="s">
        <v>732</v>
      </c>
      <c r="D329" s="245" t="s">
        <v>733</v>
      </c>
      <c r="E329" s="246">
        <v>2</v>
      </c>
    </row>
    <row r="330" spans="1:5">
      <c r="A330" s="242" t="s">
        <v>637</v>
      </c>
      <c r="B330" s="243">
        <v>401</v>
      </c>
      <c r="C330" s="244" t="s">
        <v>734</v>
      </c>
      <c r="D330" s="245" t="s">
        <v>735</v>
      </c>
      <c r="E330" s="246">
        <v>2</v>
      </c>
    </row>
    <row r="331" spans="1:5">
      <c r="A331" s="242" t="s">
        <v>637</v>
      </c>
      <c r="B331" s="243">
        <v>402</v>
      </c>
      <c r="C331" s="244" t="s">
        <v>736</v>
      </c>
      <c r="D331" s="245" t="s">
        <v>737</v>
      </c>
      <c r="E331" s="246">
        <v>2</v>
      </c>
    </row>
    <row r="332" spans="1:5">
      <c r="A332" s="242" t="s">
        <v>345</v>
      </c>
      <c r="B332" s="243">
        <v>220</v>
      </c>
      <c r="C332" s="244" t="s">
        <v>738</v>
      </c>
      <c r="D332" s="245" t="s">
        <v>739</v>
      </c>
      <c r="E332" s="246">
        <v>1</v>
      </c>
    </row>
    <row r="333" spans="1:5">
      <c r="A333" s="242" t="s">
        <v>645</v>
      </c>
      <c r="B333" s="243">
        <v>448</v>
      </c>
      <c r="C333" s="244" t="s">
        <v>740</v>
      </c>
      <c r="D333" s="245" t="s">
        <v>741</v>
      </c>
      <c r="E333" s="246">
        <v>3</v>
      </c>
    </row>
    <row r="334" spans="1:5">
      <c r="A334" s="242" t="s">
        <v>377</v>
      </c>
      <c r="B334" s="243">
        <v>447</v>
      </c>
      <c r="C334" s="244" t="s">
        <v>742</v>
      </c>
      <c r="D334" s="245" t="s">
        <v>743</v>
      </c>
      <c r="E334" s="246">
        <v>1</v>
      </c>
    </row>
    <row r="335" spans="1:5">
      <c r="A335" s="242" t="s">
        <v>377</v>
      </c>
      <c r="B335" s="243">
        <v>297</v>
      </c>
      <c r="C335" s="244" t="s">
        <v>744</v>
      </c>
      <c r="D335" s="245" t="s">
        <v>743</v>
      </c>
      <c r="E335" s="246">
        <v>1</v>
      </c>
    </row>
    <row r="336" spans="1:5">
      <c r="A336" s="242" t="s">
        <v>471</v>
      </c>
      <c r="B336" s="243">
        <v>296</v>
      </c>
      <c r="C336" s="244" t="s">
        <v>745</v>
      </c>
      <c r="D336" s="245" t="s">
        <v>746</v>
      </c>
      <c r="E336" s="246">
        <v>1</v>
      </c>
    </row>
    <row r="337" spans="1:5">
      <c r="A337" s="242" t="s">
        <v>458</v>
      </c>
      <c r="B337" s="243">
        <v>300</v>
      </c>
      <c r="C337" s="244" t="s">
        <v>747</v>
      </c>
      <c r="D337" s="245" t="s">
        <v>510</v>
      </c>
      <c r="E337" s="246">
        <v>3</v>
      </c>
    </row>
    <row r="338" spans="1:5">
      <c r="A338" s="242" t="s">
        <v>458</v>
      </c>
      <c r="B338" s="243">
        <v>396</v>
      </c>
      <c r="C338" s="244" t="s">
        <v>748</v>
      </c>
      <c r="D338" s="245" t="s">
        <v>746</v>
      </c>
      <c r="E338" s="246">
        <v>1</v>
      </c>
    </row>
    <row r="339" spans="1:5">
      <c r="A339" s="242" t="s">
        <v>458</v>
      </c>
      <c r="B339" s="243">
        <v>296</v>
      </c>
      <c r="C339" s="244" t="s">
        <v>749</v>
      </c>
      <c r="D339" s="245" t="s">
        <v>746</v>
      </c>
      <c r="E339" s="246">
        <v>1</v>
      </c>
    </row>
    <row r="340" spans="1:5">
      <c r="A340" s="242" t="s">
        <v>453</v>
      </c>
      <c r="B340" s="243">
        <v>396</v>
      </c>
      <c r="C340" s="244" t="s">
        <v>750</v>
      </c>
      <c r="D340" s="245" t="s">
        <v>746</v>
      </c>
      <c r="E340" s="246">
        <v>1</v>
      </c>
    </row>
    <row r="341" spans="1:5">
      <c r="A341" s="242" t="s">
        <v>453</v>
      </c>
      <c r="B341" s="243">
        <v>296</v>
      </c>
      <c r="C341" s="244" t="s">
        <v>751</v>
      </c>
      <c r="D341" s="245" t="s">
        <v>746</v>
      </c>
      <c r="E341" s="246">
        <v>1</v>
      </c>
    </row>
    <row r="342" spans="1:5">
      <c r="A342" s="242" t="s">
        <v>471</v>
      </c>
      <c r="B342" s="243">
        <v>396</v>
      </c>
      <c r="C342" s="244" t="s">
        <v>752</v>
      </c>
      <c r="D342" s="245" t="s">
        <v>746</v>
      </c>
      <c r="E342" s="246">
        <v>1</v>
      </c>
    </row>
    <row r="343" spans="1:5">
      <c r="A343" s="242" t="s">
        <v>645</v>
      </c>
      <c r="B343" s="243">
        <v>426</v>
      </c>
      <c r="C343" s="244" t="s">
        <v>753</v>
      </c>
      <c r="D343" s="245" t="s">
        <v>754</v>
      </c>
      <c r="E343" s="246">
        <v>3</v>
      </c>
    </row>
    <row r="344" spans="1:5">
      <c r="A344" s="242" t="s">
        <v>645</v>
      </c>
      <c r="B344" s="243">
        <v>427</v>
      </c>
      <c r="C344" s="244" t="s">
        <v>755</v>
      </c>
      <c r="D344" s="245" t="s">
        <v>756</v>
      </c>
      <c r="E344" s="246">
        <v>1</v>
      </c>
    </row>
    <row r="345" spans="1:5">
      <c r="A345" s="242" t="s">
        <v>645</v>
      </c>
      <c r="B345" s="243">
        <v>396</v>
      </c>
      <c r="C345" s="244" t="s">
        <v>757</v>
      </c>
      <c r="D345" s="245" t="s">
        <v>743</v>
      </c>
      <c r="E345" s="246">
        <v>1</v>
      </c>
    </row>
    <row r="346" spans="1:5">
      <c r="A346" s="242" t="s">
        <v>645</v>
      </c>
      <c r="B346" s="243">
        <v>496</v>
      </c>
      <c r="C346" s="244" t="s">
        <v>758</v>
      </c>
      <c r="D346" s="245" t="s">
        <v>743</v>
      </c>
      <c r="E346" s="246">
        <v>1</v>
      </c>
    </row>
    <row r="347" spans="1:5">
      <c r="A347" s="242" t="s">
        <v>645</v>
      </c>
      <c r="B347" s="243">
        <v>296</v>
      </c>
      <c r="C347" s="244" t="s">
        <v>759</v>
      </c>
      <c r="D347" s="245" t="s">
        <v>743</v>
      </c>
      <c r="E347" s="246">
        <v>1</v>
      </c>
    </row>
    <row r="348" spans="1:5">
      <c r="A348" s="242" t="s">
        <v>694</v>
      </c>
      <c r="B348" s="243">
        <v>211</v>
      </c>
      <c r="C348" s="244" t="s">
        <v>760</v>
      </c>
      <c r="D348" s="245" t="s">
        <v>761</v>
      </c>
      <c r="E348" s="246">
        <v>3</v>
      </c>
    </row>
    <row r="349" spans="1:5">
      <c r="A349" s="242" t="s">
        <v>694</v>
      </c>
      <c r="B349" s="243">
        <v>311</v>
      </c>
      <c r="C349" s="244" t="s">
        <v>762</v>
      </c>
      <c r="D349" s="245" t="s">
        <v>763</v>
      </c>
      <c r="E349" s="246">
        <v>4</v>
      </c>
    </row>
    <row r="350" spans="1:5">
      <c r="A350" s="242" t="s">
        <v>694</v>
      </c>
      <c r="B350" s="243">
        <v>344</v>
      </c>
      <c r="C350" s="244" t="s">
        <v>764</v>
      </c>
      <c r="D350" s="245" t="s">
        <v>765</v>
      </c>
      <c r="E350" s="246">
        <v>3</v>
      </c>
    </row>
    <row r="351" spans="1:5">
      <c r="A351" s="242" t="s">
        <v>694</v>
      </c>
      <c r="B351" s="243">
        <v>361</v>
      </c>
      <c r="C351" s="244" t="s">
        <v>766</v>
      </c>
      <c r="D351" s="245" t="s">
        <v>767</v>
      </c>
      <c r="E351" s="246">
        <v>4</v>
      </c>
    </row>
    <row r="352" spans="1:5">
      <c r="A352" s="242" t="s">
        <v>694</v>
      </c>
      <c r="B352" s="243">
        <v>394</v>
      </c>
      <c r="C352" s="244" t="s">
        <v>768</v>
      </c>
      <c r="D352" s="245" t="s">
        <v>769</v>
      </c>
      <c r="E352" s="246">
        <v>3</v>
      </c>
    </row>
    <row r="353" spans="1:5">
      <c r="A353" s="242" t="s">
        <v>694</v>
      </c>
      <c r="B353" s="243">
        <v>410</v>
      </c>
      <c r="C353" s="244" t="s">
        <v>770</v>
      </c>
      <c r="D353" s="245" t="s">
        <v>771</v>
      </c>
      <c r="E353" s="246">
        <v>4</v>
      </c>
    </row>
    <row r="354" spans="1:5">
      <c r="A354" s="242" t="s">
        <v>694</v>
      </c>
      <c r="B354" s="243">
        <v>411</v>
      </c>
      <c r="C354" s="244" t="s">
        <v>772</v>
      </c>
      <c r="D354" s="245" t="s">
        <v>773</v>
      </c>
      <c r="E354" s="246">
        <v>4</v>
      </c>
    </row>
    <row r="355" spans="1:5">
      <c r="A355" s="242" t="s">
        <v>694</v>
      </c>
      <c r="B355" s="243">
        <v>444</v>
      </c>
      <c r="C355" s="244" t="s">
        <v>774</v>
      </c>
      <c r="D355" s="245" t="s">
        <v>775</v>
      </c>
      <c r="E355" s="246">
        <v>3</v>
      </c>
    </row>
    <row r="356" spans="1:5">
      <c r="A356" s="242" t="s">
        <v>694</v>
      </c>
      <c r="B356" s="243">
        <v>460</v>
      </c>
      <c r="C356" s="244" t="s">
        <v>776</v>
      </c>
      <c r="D356" s="245" t="s">
        <v>777</v>
      </c>
      <c r="E356" s="246">
        <v>4</v>
      </c>
    </row>
    <row r="357" spans="1:5">
      <c r="A357" s="242" t="s">
        <v>694</v>
      </c>
      <c r="B357" s="243">
        <v>261</v>
      </c>
      <c r="C357" s="244" t="s">
        <v>778</v>
      </c>
      <c r="D357" s="245" t="s">
        <v>779</v>
      </c>
      <c r="E357" s="246">
        <v>3</v>
      </c>
    </row>
    <row r="358" spans="1:5">
      <c r="A358" s="242" t="s">
        <v>694</v>
      </c>
      <c r="B358" s="243">
        <v>461</v>
      </c>
      <c r="C358" s="244" t="s">
        <v>780</v>
      </c>
      <c r="D358" s="245" t="s">
        <v>781</v>
      </c>
      <c r="E358" s="246">
        <v>4</v>
      </c>
    </row>
    <row r="359" spans="1:5">
      <c r="A359" s="242" t="s">
        <v>694</v>
      </c>
      <c r="B359" s="243">
        <v>494</v>
      </c>
      <c r="C359" s="244" t="s">
        <v>782</v>
      </c>
      <c r="D359" s="245" t="s">
        <v>783</v>
      </c>
      <c r="E359" s="246">
        <v>3</v>
      </c>
    </row>
    <row r="360" spans="1:5">
      <c r="A360" s="242" t="s">
        <v>694</v>
      </c>
      <c r="B360" s="243">
        <v>497</v>
      </c>
      <c r="C360" s="244" t="s">
        <v>784</v>
      </c>
      <c r="D360" s="245" t="s">
        <v>702</v>
      </c>
      <c r="E360" s="246">
        <v>5</v>
      </c>
    </row>
    <row r="361" spans="1:5">
      <c r="A361" s="242" t="s">
        <v>598</v>
      </c>
      <c r="B361" s="243">
        <v>130</v>
      </c>
      <c r="C361" s="244" t="s">
        <v>785</v>
      </c>
      <c r="D361" s="245" t="s">
        <v>786</v>
      </c>
      <c r="E361" s="246">
        <v>2</v>
      </c>
    </row>
    <row r="362" spans="1:5">
      <c r="A362" s="242" t="s">
        <v>598</v>
      </c>
      <c r="B362" s="243">
        <v>230</v>
      </c>
      <c r="C362" s="244" t="s">
        <v>787</v>
      </c>
      <c r="D362" s="245" t="s">
        <v>788</v>
      </c>
      <c r="E362" s="246">
        <v>2</v>
      </c>
    </row>
    <row r="363" spans="1:5">
      <c r="A363" s="242" t="s">
        <v>598</v>
      </c>
      <c r="B363" s="243">
        <v>330</v>
      </c>
      <c r="C363" s="244" t="s">
        <v>789</v>
      </c>
      <c r="D363" s="245" t="s">
        <v>790</v>
      </c>
      <c r="E363" s="246">
        <v>2</v>
      </c>
    </row>
    <row r="364" spans="1:5">
      <c r="A364" s="242" t="s">
        <v>615</v>
      </c>
      <c r="B364" s="243">
        <v>130</v>
      </c>
      <c r="C364" s="244" t="s">
        <v>791</v>
      </c>
      <c r="D364" s="245" t="s">
        <v>792</v>
      </c>
      <c r="E364" s="246">
        <v>2</v>
      </c>
    </row>
    <row r="365" spans="1:5">
      <c r="A365" s="242" t="s">
        <v>615</v>
      </c>
      <c r="B365" s="243">
        <v>230</v>
      </c>
      <c r="C365" s="244" t="s">
        <v>793</v>
      </c>
      <c r="D365" s="245" t="s">
        <v>794</v>
      </c>
      <c r="E365" s="246">
        <v>2</v>
      </c>
    </row>
    <row r="366" spans="1:5">
      <c r="A366" s="242" t="s">
        <v>615</v>
      </c>
      <c r="B366" s="243">
        <v>330</v>
      </c>
      <c r="C366" s="244" t="s">
        <v>795</v>
      </c>
      <c r="D366" s="245" t="s">
        <v>796</v>
      </c>
      <c r="E366" s="246">
        <v>2</v>
      </c>
    </row>
    <row r="367" spans="1:5">
      <c r="A367" s="242" t="s">
        <v>637</v>
      </c>
      <c r="B367" s="243">
        <v>130</v>
      </c>
      <c r="C367" s="244" t="s">
        <v>797</v>
      </c>
      <c r="D367" s="245" t="s">
        <v>798</v>
      </c>
      <c r="E367" s="246">
        <v>2</v>
      </c>
    </row>
    <row r="368" spans="1:5">
      <c r="A368" s="242" t="s">
        <v>637</v>
      </c>
      <c r="B368" s="243">
        <v>230</v>
      </c>
      <c r="C368" s="244" t="s">
        <v>799</v>
      </c>
      <c r="D368" s="245" t="s">
        <v>800</v>
      </c>
      <c r="E368" s="246">
        <v>2</v>
      </c>
    </row>
    <row r="369" spans="1:5">
      <c r="A369" s="242" t="s">
        <v>637</v>
      </c>
      <c r="B369" s="243">
        <v>330</v>
      </c>
      <c r="C369" s="244" t="s">
        <v>801</v>
      </c>
      <c r="D369" s="245" t="s">
        <v>802</v>
      </c>
      <c r="E369" s="246">
        <v>2</v>
      </c>
    </row>
    <row r="370" spans="1:5">
      <c r="A370" s="242" t="s">
        <v>637</v>
      </c>
      <c r="B370" s="243">
        <v>430</v>
      </c>
      <c r="C370" s="244" t="s">
        <v>803</v>
      </c>
      <c r="D370" s="245" t="s">
        <v>804</v>
      </c>
      <c r="E370" s="246">
        <v>2</v>
      </c>
    </row>
    <row r="371" spans="1:5">
      <c r="A371" s="242" t="s">
        <v>333</v>
      </c>
      <c r="B371" s="243">
        <v>353</v>
      </c>
      <c r="C371" s="244" t="s">
        <v>805</v>
      </c>
      <c r="D371" s="245" t="s">
        <v>806</v>
      </c>
      <c r="E371" s="246">
        <v>3</v>
      </c>
    </row>
    <row r="372" spans="1:5">
      <c r="A372" s="242" t="s">
        <v>807</v>
      </c>
      <c r="B372" s="243">
        <v>102</v>
      </c>
      <c r="C372" s="244" t="s">
        <v>808</v>
      </c>
      <c r="D372" s="245" t="s">
        <v>809</v>
      </c>
      <c r="E372" s="246">
        <v>1</v>
      </c>
    </row>
    <row r="373" spans="1:5">
      <c r="A373" s="242" t="s">
        <v>807</v>
      </c>
      <c r="B373" s="243">
        <v>152</v>
      </c>
      <c r="C373" s="244" t="s">
        <v>810</v>
      </c>
      <c r="D373" s="245" t="s">
        <v>811</v>
      </c>
      <c r="E373" s="246">
        <v>1</v>
      </c>
    </row>
    <row r="374" spans="1:5">
      <c r="A374" s="242" t="s">
        <v>807</v>
      </c>
      <c r="B374" s="243">
        <v>202</v>
      </c>
      <c r="C374" s="244" t="s">
        <v>812</v>
      </c>
      <c r="D374" s="245" t="s">
        <v>813</v>
      </c>
      <c r="E374" s="246">
        <v>1</v>
      </c>
    </row>
    <row r="375" spans="1:5">
      <c r="A375" s="242" t="s">
        <v>471</v>
      </c>
      <c r="B375" s="243">
        <v>302</v>
      </c>
      <c r="C375" s="244" t="s">
        <v>814</v>
      </c>
      <c r="D375" s="245" t="s">
        <v>815</v>
      </c>
      <c r="E375" s="246">
        <v>3</v>
      </c>
    </row>
    <row r="376" spans="1:5">
      <c r="A376" s="242" t="s">
        <v>317</v>
      </c>
      <c r="B376" s="243">
        <v>600</v>
      </c>
      <c r="C376" s="244" t="s">
        <v>816</v>
      </c>
      <c r="D376" s="245" t="s">
        <v>586</v>
      </c>
      <c r="E376" s="246">
        <v>2</v>
      </c>
    </row>
    <row r="377" spans="1:5">
      <c r="A377" s="242" t="s">
        <v>817</v>
      </c>
      <c r="B377" s="243">
        <v>601</v>
      </c>
      <c r="C377" s="244" t="s">
        <v>818</v>
      </c>
      <c r="D377" s="245" t="s">
        <v>588</v>
      </c>
      <c r="E377" s="246">
        <v>3</v>
      </c>
    </row>
    <row r="378" spans="1:5">
      <c r="A378" s="242" t="s">
        <v>817</v>
      </c>
      <c r="B378" s="243">
        <v>602</v>
      </c>
      <c r="C378" s="244" t="s">
        <v>819</v>
      </c>
      <c r="D378" s="245" t="s">
        <v>590</v>
      </c>
      <c r="E378" s="246">
        <v>3</v>
      </c>
    </row>
    <row r="379" spans="1:5">
      <c r="A379" s="242" t="s">
        <v>317</v>
      </c>
      <c r="B379" s="243">
        <v>500</v>
      </c>
      <c r="C379" s="244" t="s">
        <v>820</v>
      </c>
      <c r="D379" s="245" t="s">
        <v>594</v>
      </c>
      <c r="E379" s="246">
        <v>4</v>
      </c>
    </row>
    <row r="380" spans="1:5">
      <c r="A380" s="242" t="s">
        <v>821</v>
      </c>
      <c r="B380" s="243">
        <v>749</v>
      </c>
      <c r="C380" s="244" t="s">
        <v>822</v>
      </c>
      <c r="D380" s="245" t="s">
        <v>532</v>
      </c>
      <c r="E380" s="246">
        <v>9</v>
      </c>
    </row>
    <row r="381" spans="1:5">
      <c r="A381" s="242" t="s">
        <v>310</v>
      </c>
      <c r="B381" s="243">
        <v>601</v>
      </c>
      <c r="C381" s="244" t="s">
        <v>823</v>
      </c>
      <c r="D381" s="245" t="s">
        <v>561</v>
      </c>
      <c r="E381" s="246">
        <v>3</v>
      </c>
    </row>
    <row r="382" spans="1:5">
      <c r="A382" s="242" t="s">
        <v>821</v>
      </c>
      <c r="B382" s="243">
        <v>703</v>
      </c>
      <c r="C382" s="244" t="s">
        <v>824</v>
      </c>
      <c r="D382" s="245" t="s">
        <v>457</v>
      </c>
      <c r="E382" s="246">
        <v>3</v>
      </c>
    </row>
    <row r="383" spans="1:5">
      <c r="A383" s="242" t="s">
        <v>825</v>
      </c>
      <c r="B383" s="243">
        <v>651</v>
      </c>
      <c r="C383" s="244" t="s">
        <v>826</v>
      </c>
      <c r="D383" s="245" t="s">
        <v>563</v>
      </c>
      <c r="E383" s="246">
        <v>3</v>
      </c>
    </row>
    <row r="384" spans="1:5">
      <c r="A384" s="242" t="s">
        <v>827</v>
      </c>
      <c r="B384" s="243">
        <v>601</v>
      </c>
      <c r="C384" s="244" t="s">
        <v>828</v>
      </c>
      <c r="D384" s="245" t="s">
        <v>571</v>
      </c>
      <c r="E384" s="246">
        <v>3</v>
      </c>
    </row>
    <row r="385" spans="1:7">
      <c r="A385" s="242" t="s">
        <v>821</v>
      </c>
      <c r="B385" s="243">
        <v>704</v>
      </c>
      <c r="C385" s="244" t="s">
        <v>829</v>
      </c>
      <c r="D385" s="245" t="s">
        <v>830</v>
      </c>
      <c r="E385" s="246">
        <v>3</v>
      </c>
    </row>
    <row r="386" spans="1:7">
      <c r="A386" s="242" t="s">
        <v>827</v>
      </c>
      <c r="B386" s="243">
        <v>723</v>
      </c>
      <c r="C386" s="244" t="s">
        <v>831</v>
      </c>
      <c r="D386" s="245" t="s">
        <v>832</v>
      </c>
      <c r="E386" s="246">
        <v>3</v>
      </c>
    </row>
    <row r="387" spans="1:7">
      <c r="A387" s="242" t="s">
        <v>827</v>
      </c>
      <c r="B387" s="243">
        <v>725</v>
      </c>
      <c r="C387" s="244" t="s">
        <v>833</v>
      </c>
      <c r="D387" s="245" t="s">
        <v>834</v>
      </c>
      <c r="E387" s="246">
        <v>3</v>
      </c>
    </row>
    <row r="388" spans="1:7">
      <c r="A388" s="242" t="s">
        <v>835</v>
      </c>
      <c r="B388" s="243">
        <v>601</v>
      </c>
      <c r="C388" s="244" t="s">
        <v>836</v>
      </c>
      <c r="D388" s="245" t="s">
        <v>569</v>
      </c>
      <c r="E388" s="246">
        <v>3</v>
      </c>
    </row>
    <row r="389" spans="1:7">
      <c r="A389" s="242" t="s">
        <v>827</v>
      </c>
      <c r="B389" s="243">
        <v>702</v>
      </c>
      <c r="C389" s="244" t="s">
        <v>837</v>
      </c>
      <c r="D389" s="245" t="s">
        <v>573</v>
      </c>
      <c r="E389" s="246">
        <v>3</v>
      </c>
    </row>
    <row r="390" spans="1:7">
      <c r="A390" s="242" t="s">
        <v>311</v>
      </c>
      <c r="B390" s="243">
        <v>601</v>
      </c>
      <c r="C390" s="244" t="s">
        <v>838</v>
      </c>
      <c r="D390" s="245" t="s">
        <v>452</v>
      </c>
      <c r="E390" s="246">
        <v>3</v>
      </c>
    </row>
    <row r="391" spans="1:7">
      <c r="A391" s="242" t="s">
        <v>839</v>
      </c>
      <c r="B391" s="243">
        <v>602</v>
      </c>
      <c r="C391" s="244" t="s">
        <v>840</v>
      </c>
      <c r="D391" s="245" t="s">
        <v>1441</v>
      </c>
      <c r="E391" s="246">
        <v>3</v>
      </c>
      <c r="F391" s="113">
        <v>2</v>
      </c>
      <c r="G391" s="113">
        <v>1</v>
      </c>
    </row>
    <row r="392" spans="1:7">
      <c r="A392" s="242" t="s">
        <v>839</v>
      </c>
      <c r="B392" s="243">
        <v>651</v>
      </c>
      <c r="C392" s="244" t="s">
        <v>841</v>
      </c>
      <c r="D392" s="245" t="s">
        <v>554</v>
      </c>
      <c r="E392" s="246">
        <v>3</v>
      </c>
    </row>
    <row r="393" spans="1:7">
      <c r="A393" s="242" t="s">
        <v>821</v>
      </c>
      <c r="B393" s="243">
        <v>601</v>
      </c>
      <c r="C393" s="244" t="s">
        <v>842</v>
      </c>
      <c r="D393" s="245" t="s">
        <v>455</v>
      </c>
      <c r="E393" s="246">
        <v>3</v>
      </c>
    </row>
    <row r="394" spans="1:7">
      <c r="A394" s="242" t="s">
        <v>839</v>
      </c>
      <c r="B394" s="243">
        <v>607</v>
      </c>
      <c r="C394" s="244" t="s">
        <v>843</v>
      </c>
      <c r="D394" s="245" t="s">
        <v>844</v>
      </c>
      <c r="E394" s="246">
        <v>3</v>
      </c>
    </row>
    <row r="395" spans="1:7">
      <c r="A395" s="242" t="s">
        <v>845</v>
      </c>
      <c r="B395" s="243">
        <v>651</v>
      </c>
      <c r="C395" s="244" t="s">
        <v>846</v>
      </c>
      <c r="D395" s="245" t="s">
        <v>565</v>
      </c>
      <c r="E395" s="246">
        <v>3</v>
      </c>
    </row>
    <row r="396" spans="1:7">
      <c r="A396" s="242" t="s">
        <v>312</v>
      </c>
      <c r="B396" s="243">
        <v>606</v>
      </c>
      <c r="C396" s="244" t="s">
        <v>847</v>
      </c>
      <c r="D396" s="245" t="s">
        <v>499</v>
      </c>
      <c r="E396" s="246">
        <v>3</v>
      </c>
    </row>
    <row r="397" spans="1:7">
      <c r="A397" s="242" t="s">
        <v>848</v>
      </c>
      <c r="B397" s="243">
        <v>603</v>
      </c>
      <c r="C397" s="244" t="s">
        <v>849</v>
      </c>
      <c r="D397" s="245" t="s">
        <v>850</v>
      </c>
      <c r="E397" s="246">
        <v>3</v>
      </c>
    </row>
    <row r="398" spans="1:7">
      <c r="A398" s="242" t="s">
        <v>851</v>
      </c>
      <c r="B398" s="243">
        <v>684</v>
      </c>
      <c r="C398" s="244" t="s">
        <v>852</v>
      </c>
      <c r="D398" s="245" t="s">
        <v>490</v>
      </c>
      <c r="E398" s="246">
        <v>3</v>
      </c>
    </row>
    <row r="399" spans="1:7">
      <c r="A399" s="242" t="s">
        <v>827</v>
      </c>
      <c r="B399" s="243">
        <v>703</v>
      </c>
      <c r="C399" s="244" t="s">
        <v>853</v>
      </c>
      <c r="D399" s="245" t="s">
        <v>854</v>
      </c>
      <c r="E399" s="246">
        <v>3</v>
      </c>
    </row>
    <row r="400" spans="1:7">
      <c r="A400" s="242" t="s">
        <v>827</v>
      </c>
      <c r="B400" s="243">
        <v>600</v>
      </c>
      <c r="C400" s="244" t="s">
        <v>855</v>
      </c>
      <c r="D400" s="245" t="s">
        <v>856</v>
      </c>
      <c r="E400" s="246">
        <v>3</v>
      </c>
    </row>
    <row r="401" spans="1:5">
      <c r="A401" s="242" t="s">
        <v>310</v>
      </c>
      <c r="B401" s="243">
        <v>602</v>
      </c>
      <c r="C401" s="244" t="s">
        <v>857</v>
      </c>
      <c r="D401" s="245" t="s">
        <v>578</v>
      </c>
      <c r="E401" s="246">
        <v>3</v>
      </c>
    </row>
    <row r="402" spans="1:5">
      <c r="A402" s="242" t="s">
        <v>310</v>
      </c>
      <c r="B402" s="243">
        <v>635</v>
      </c>
      <c r="C402" s="244" t="s">
        <v>858</v>
      </c>
      <c r="D402" s="245" t="s">
        <v>859</v>
      </c>
      <c r="E402" s="246">
        <v>3</v>
      </c>
    </row>
    <row r="403" spans="1:5">
      <c r="A403" s="242" t="s">
        <v>860</v>
      </c>
      <c r="B403" s="243">
        <v>602</v>
      </c>
      <c r="C403" s="244" t="s">
        <v>861</v>
      </c>
      <c r="D403" s="245" t="s">
        <v>862</v>
      </c>
      <c r="E403" s="246">
        <v>3</v>
      </c>
    </row>
    <row r="404" spans="1:5">
      <c r="A404" s="242" t="s">
        <v>310</v>
      </c>
      <c r="B404" s="243">
        <v>621</v>
      </c>
      <c r="C404" s="244" t="s">
        <v>863</v>
      </c>
      <c r="D404" s="245" t="s">
        <v>504</v>
      </c>
      <c r="E404" s="246">
        <v>3</v>
      </c>
    </row>
    <row r="405" spans="1:5">
      <c r="A405" s="242" t="s">
        <v>310</v>
      </c>
      <c r="B405" s="243">
        <v>605</v>
      </c>
      <c r="C405" s="244" t="s">
        <v>864</v>
      </c>
      <c r="D405" s="245" t="s">
        <v>865</v>
      </c>
      <c r="E405" s="246">
        <v>3</v>
      </c>
    </row>
    <row r="406" spans="1:5">
      <c r="A406" s="242" t="s">
        <v>310</v>
      </c>
      <c r="B406" s="243">
        <v>631</v>
      </c>
      <c r="C406" s="244" t="s">
        <v>866</v>
      </c>
      <c r="D406" s="245" t="s">
        <v>867</v>
      </c>
      <c r="E406" s="246">
        <v>3</v>
      </c>
    </row>
    <row r="407" spans="1:5">
      <c r="A407" s="242" t="s">
        <v>310</v>
      </c>
      <c r="B407" s="243">
        <v>626</v>
      </c>
      <c r="C407" s="244" t="s">
        <v>868</v>
      </c>
      <c r="D407" s="245" t="s">
        <v>869</v>
      </c>
      <c r="E407" s="246">
        <v>3</v>
      </c>
    </row>
    <row r="408" spans="1:5">
      <c r="A408" s="242" t="s">
        <v>860</v>
      </c>
      <c r="B408" s="243">
        <v>553</v>
      </c>
      <c r="C408" s="244" t="s">
        <v>870</v>
      </c>
      <c r="D408" s="245" t="s">
        <v>871</v>
      </c>
      <c r="E408" s="246">
        <v>3</v>
      </c>
    </row>
    <row r="409" spans="1:5">
      <c r="A409" s="242" t="s">
        <v>860</v>
      </c>
      <c r="B409" s="243">
        <v>611</v>
      </c>
      <c r="C409" s="244" t="s">
        <v>872</v>
      </c>
      <c r="D409" s="245" t="s">
        <v>873</v>
      </c>
      <c r="E409" s="246">
        <v>3</v>
      </c>
    </row>
    <row r="410" spans="1:5">
      <c r="A410" s="242" t="s">
        <v>310</v>
      </c>
      <c r="B410" s="243">
        <v>749</v>
      </c>
      <c r="C410" s="244" t="s">
        <v>874</v>
      </c>
      <c r="D410" s="245" t="s">
        <v>532</v>
      </c>
      <c r="E410" s="246">
        <v>9</v>
      </c>
    </row>
    <row r="411" spans="1:5">
      <c r="A411" s="242" t="s">
        <v>288</v>
      </c>
      <c r="B411" s="243">
        <v>110</v>
      </c>
      <c r="C411" s="244" t="s">
        <v>875</v>
      </c>
      <c r="D411" s="245" t="s">
        <v>876</v>
      </c>
      <c r="E411" s="246">
        <v>2</v>
      </c>
    </row>
    <row r="412" spans="1:5">
      <c r="A412" s="242" t="s">
        <v>877</v>
      </c>
      <c r="B412" s="243">
        <v>102</v>
      </c>
      <c r="C412" s="244" t="s">
        <v>878</v>
      </c>
      <c r="D412" s="245" t="s">
        <v>809</v>
      </c>
      <c r="E412" s="246">
        <v>1</v>
      </c>
    </row>
    <row r="413" spans="1:5">
      <c r="A413" s="242" t="s">
        <v>877</v>
      </c>
      <c r="B413" s="243">
        <v>152</v>
      </c>
      <c r="C413" s="244" t="s">
        <v>879</v>
      </c>
      <c r="D413" s="245" t="s">
        <v>811</v>
      </c>
      <c r="E413" s="246">
        <v>1</v>
      </c>
    </row>
    <row r="414" spans="1:5">
      <c r="A414" s="242" t="s">
        <v>338</v>
      </c>
      <c r="B414" s="243">
        <v>251</v>
      </c>
      <c r="C414" s="244" t="s">
        <v>880</v>
      </c>
      <c r="D414" s="245" t="s">
        <v>881</v>
      </c>
      <c r="E414" s="246">
        <v>4</v>
      </c>
    </row>
    <row r="415" spans="1:5">
      <c r="A415" s="242" t="s">
        <v>338</v>
      </c>
      <c r="B415" s="243">
        <v>252</v>
      </c>
      <c r="C415" s="244" t="s">
        <v>882</v>
      </c>
      <c r="D415" s="245" t="s">
        <v>883</v>
      </c>
      <c r="E415" s="246">
        <v>4</v>
      </c>
    </row>
    <row r="416" spans="1:5">
      <c r="A416" s="242" t="s">
        <v>884</v>
      </c>
      <c r="B416" s="243">
        <v>250</v>
      </c>
      <c r="C416" s="244" t="s">
        <v>885</v>
      </c>
      <c r="D416" s="245" t="s">
        <v>886</v>
      </c>
      <c r="E416" s="246">
        <v>4</v>
      </c>
    </row>
    <row r="417" spans="1:5">
      <c r="A417" s="242" t="s">
        <v>887</v>
      </c>
      <c r="B417" s="243">
        <v>251</v>
      </c>
      <c r="C417" s="244" t="s">
        <v>888</v>
      </c>
      <c r="D417" s="245" t="s">
        <v>889</v>
      </c>
      <c r="E417" s="246">
        <v>3</v>
      </c>
    </row>
    <row r="418" spans="1:5">
      <c r="A418" s="242" t="s">
        <v>887</v>
      </c>
      <c r="B418" s="243">
        <v>301</v>
      </c>
      <c r="C418" s="244" t="s">
        <v>890</v>
      </c>
      <c r="D418" s="245" t="s">
        <v>891</v>
      </c>
      <c r="E418" s="246">
        <v>4</v>
      </c>
    </row>
    <row r="419" spans="1:5">
      <c r="A419" s="242" t="s">
        <v>345</v>
      </c>
      <c r="B419" s="243">
        <v>252</v>
      </c>
      <c r="C419" s="244" t="s">
        <v>892</v>
      </c>
      <c r="D419" s="245" t="s">
        <v>893</v>
      </c>
      <c r="E419" s="246">
        <v>3</v>
      </c>
    </row>
    <row r="420" spans="1:5">
      <c r="A420" s="242" t="s">
        <v>894</v>
      </c>
      <c r="B420" s="243">
        <v>280</v>
      </c>
      <c r="C420" s="244" t="s">
        <v>895</v>
      </c>
      <c r="D420" s="245" t="s">
        <v>896</v>
      </c>
      <c r="E420" s="246">
        <v>4</v>
      </c>
    </row>
    <row r="421" spans="1:5">
      <c r="A421" s="242" t="s">
        <v>338</v>
      </c>
      <c r="B421" s="243">
        <v>301</v>
      </c>
      <c r="C421" s="244" t="s">
        <v>897</v>
      </c>
      <c r="D421" s="245" t="s">
        <v>898</v>
      </c>
      <c r="E421" s="246">
        <v>4</v>
      </c>
    </row>
    <row r="422" spans="1:5">
      <c r="A422" s="242" t="s">
        <v>281</v>
      </c>
      <c r="B422" s="243">
        <v>135</v>
      </c>
      <c r="C422" s="244" t="s">
        <v>899</v>
      </c>
      <c r="D422" s="245" t="s">
        <v>900</v>
      </c>
      <c r="E422" s="246">
        <v>4</v>
      </c>
    </row>
    <row r="423" spans="1:5">
      <c r="A423" s="242" t="s">
        <v>281</v>
      </c>
      <c r="B423" s="243">
        <v>235</v>
      </c>
      <c r="C423" s="244" t="s">
        <v>901</v>
      </c>
      <c r="D423" s="245" t="s">
        <v>902</v>
      </c>
      <c r="E423" s="246">
        <v>4</v>
      </c>
    </row>
    <row r="424" spans="1:5">
      <c r="A424" s="242" t="s">
        <v>281</v>
      </c>
      <c r="B424" s="243">
        <v>236</v>
      </c>
      <c r="C424" s="244" t="s">
        <v>903</v>
      </c>
      <c r="D424" s="245" t="s">
        <v>904</v>
      </c>
      <c r="E424" s="246">
        <v>4</v>
      </c>
    </row>
    <row r="425" spans="1:5">
      <c r="A425" s="242" t="s">
        <v>371</v>
      </c>
      <c r="B425" s="243">
        <v>310</v>
      </c>
      <c r="C425" s="244" t="s">
        <v>905</v>
      </c>
      <c r="D425" s="245" t="s">
        <v>906</v>
      </c>
      <c r="E425" s="246">
        <v>2</v>
      </c>
    </row>
    <row r="426" spans="1:5">
      <c r="A426" s="242" t="s">
        <v>907</v>
      </c>
      <c r="B426" s="243">
        <v>351</v>
      </c>
      <c r="C426" s="244" t="s">
        <v>908</v>
      </c>
      <c r="D426" s="245" t="s">
        <v>909</v>
      </c>
      <c r="E426" s="246">
        <v>3</v>
      </c>
    </row>
    <row r="427" spans="1:5">
      <c r="A427" s="242" t="s">
        <v>910</v>
      </c>
      <c r="B427" s="243">
        <v>251</v>
      </c>
      <c r="C427" s="244" t="s">
        <v>911</v>
      </c>
      <c r="D427" s="245" t="s">
        <v>912</v>
      </c>
      <c r="E427" s="246">
        <v>3</v>
      </c>
    </row>
    <row r="428" spans="1:5">
      <c r="A428" s="242" t="s">
        <v>351</v>
      </c>
      <c r="B428" s="243">
        <v>350</v>
      </c>
      <c r="C428" s="244" t="s">
        <v>913</v>
      </c>
      <c r="D428" s="245" t="s">
        <v>914</v>
      </c>
      <c r="E428" s="246">
        <v>3</v>
      </c>
    </row>
    <row r="429" spans="1:5">
      <c r="A429" s="242" t="s">
        <v>360</v>
      </c>
      <c r="B429" s="243">
        <v>351</v>
      </c>
      <c r="C429" s="244" t="s">
        <v>915</v>
      </c>
      <c r="D429" s="245" t="s">
        <v>916</v>
      </c>
      <c r="E429" s="246">
        <v>4</v>
      </c>
    </row>
    <row r="430" spans="1:5">
      <c r="A430" s="242" t="s">
        <v>371</v>
      </c>
      <c r="B430" s="243">
        <v>410</v>
      </c>
      <c r="C430" s="244" t="s">
        <v>917</v>
      </c>
      <c r="D430" s="245" t="s">
        <v>918</v>
      </c>
      <c r="E430" s="246">
        <v>2</v>
      </c>
    </row>
    <row r="431" spans="1:5">
      <c r="A431" s="242" t="s">
        <v>371</v>
      </c>
      <c r="B431" s="243">
        <v>460</v>
      </c>
      <c r="C431" s="244" t="s">
        <v>919</v>
      </c>
      <c r="D431" s="245" t="s">
        <v>920</v>
      </c>
      <c r="E431" s="246">
        <v>1</v>
      </c>
    </row>
    <row r="432" spans="1:5">
      <c r="A432" s="242" t="s">
        <v>338</v>
      </c>
      <c r="B432" s="243">
        <v>375</v>
      </c>
      <c r="C432" s="244" t="s">
        <v>921</v>
      </c>
      <c r="D432" s="245" t="s">
        <v>922</v>
      </c>
      <c r="E432" s="246">
        <v>2</v>
      </c>
    </row>
    <row r="433" spans="1:5">
      <c r="A433" s="242" t="s">
        <v>923</v>
      </c>
      <c r="B433" s="243">
        <v>400</v>
      </c>
      <c r="C433" s="244" t="s">
        <v>924</v>
      </c>
      <c r="D433" s="245" t="s">
        <v>925</v>
      </c>
      <c r="E433" s="246">
        <v>2</v>
      </c>
    </row>
    <row r="434" spans="1:5">
      <c r="A434" s="242" t="s">
        <v>923</v>
      </c>
      <c r="B434" s="243">
        <v>402</v>
      </c>
      <c r="C434" s="244" t="s">
        <v>926</v>
      </c>
      <c r="D434" s="245" t="s">
        <v>927</v>
      </c>
      <c r="E434" s="246">
        <v>3</v>
      </c>
    </row>
    <row r="435" spans="1:5">
      <c r="A435" s="242" t="s">
        <v>371</v>
      </c>
      <c r="B435" s="243">
        <v>446</v>
      </c>
      <c r="C435" s="244" t="s">
        <v>928</v>
      </c>
      <c r="D435" s="245" t="s">
        <v>929</v>
      </c>
      <c r="E435" s="246">
        <v>1</v>
      </c>
    </row>
    <row r="436" spans="1:5">
      <c r="A436" s="242" t="s">
        <v>371</v>
      </c>
      <c r="B436" s="243">
        <v>646</v>
      </c>
      <c r="C436" s="244" t="s">
        <v>930</v>
      </c>
      <c r="D436" s="245" t="s">
        <v>931</v>
      </c>
      <c r="E436" s="246">
        <v>2</v>
      </c>
    </row>
    <row r="437" spans="1:5">
      <c r="A437" s="242" t="s">
        <v>217</v>
      </c>
      <c r="B437" s="243">
        <v>356</v>
      </c>
      <c r="C437" s="244" t="s">
        <v>932</v>
      </c>
      <c r="D437" s="245" t="s">
        <v>933</v>
      </c>
      <c r="E437" s="246">
        <v>3</v>
      </c>
    </row>
    <row r="438" spans="1:5">
      <c r="A438" s="242" t="s">
        <v>288</v>
      </c>
      <c r="B438" s="243">
        <v>461</v>
      </c>
      <c r="C438" s="244" t="s">
        <v>934</v>
      </c>
      <c r="D438" s="245" t="s">
        <v>935</v>
      </c>
      <c r="E438" s="246">
        <v>2</v>
      </c>
    </row>
    <row r="439" spans="1:5">
      <c r="A439" s="242" t="s">
        <v>199</v>
      </c>
      <c r="B439" s="243">
        <v>395</v>
      </c>
      <c r="C439" s="244" t="s">
        <v>936</v>
      </c>
      <c r="D439" s="245" t="s">
        <v>937</v>
      </c>
      <c r="E439" s="246">
        <v>1</v>
      </c>
    </row>
    <row r="440" spans="1:5">
      <c r="A440" s="242" t="s">
        <v>357</v>
      </c>
      <c r="B440" s="243">
        <v>513</v>
      </c>
      <c r="C440" s="244" t="s">
        <v>938</v>
      </c>
      <c r="D440" s="245" t="s">
        <v>939</v>
      </c>
      <c r="E440" s="246">
        <v>2</v>
      </c>
    </row>
    <row r="441" spans="1:5">
      <c r="A441" s="242" t="s">
        <v>923</v>
      </c>
      <c r="B441" s="243">
        <v>406</v>
      </c>
      <c r="C441" s="244" t="s">
        <v>940</v>
      </c>
      <c r="D441" s="245" t="s">
        <v>941</v>
      </c>
      <c r="E441" s="246">
        <v>1</v>
      </c>
    </row>
    <row r="442" spans="1:5">
      <c r="A442" s="242" t="s">
        <v>371</v>
      </c>
      <c r="B442" s="243">
        <v>363</v>
      </c>
      <c r="C442" s="244" t="s">
        <v>942</v>
      </c>
      <c r="D442" s="245" t="s">
        <v>943</v>
      </c>
      <c r="E442" s="246">
        <v>1</v>
      </c>
    </row>
    <row r="443" spans="1:5">
      <c r="A443" s="242" t="s">
        <v>360</v>
      </c>
      <c r="B443" s="243">
        <v>508</v>
      </c>
      <c r="C443" s="244" t="s">
        <v>944</v>
      </c>
      <c r="D443" s="245" t="s">
        <v>945</v>
      </c>
      <c r="E443" s="246">
        <v>4</v>
      </c>
    </row>
    <row r="444" spans="1:5">
      <c r="A444" s="242" t="s">
        <v>363</v>
      </c>
      <c r="B444" s="243">
        <v>509</v>
      </c>
      <c r="C444" s="244" t="s">
        <v>946</v>
      </c>
      <c r="D444" s="245" t="s">
        <v>947</v>
      </c>
      <c r="E444" s="246">
        <v>3</v>
      </c>
    </row>
    <row r="445" spans="1:5">
      <c r="A445" s="242" t="s">
        <v>363</v>
      </c>
      <c r="B445" s="243">
        <v>508</v>
      </c>
      <c r="C445" s="244" t="s">
        <v>948</v>
      </c>
      <c r="D445" s="245" t="s">
        <v>949</v>
      </c>
      <c r="E445" s="246">
        <v>4</v>
      </c>
    </row>
    <row r="446" spans="1:5">
      <c r="A446" s="242" t="s">
        <v>360</v>
      </c>
      <c r="B446" s="243">
        <v>509</v>
      </c>
      <c r="C446" s="244" t="s">
        <v>950</v>
      </c>
      <c r="D446" s="245" t="s">
        <v>951</v>
      </c>
      <c r="E446" s="246">
        <v>3</v>
      </c>
    </row>
    <row r="447" spans="1:5">
      <c r="A447" s="242" t="s">
        <v>366</v>
      </c>
      <c r="B447" s="243">
        <v>509</v>
      </c>
      <c r="C447" s="244" t="s">
        <v>952</v>
      </c>
      <c r="D447" s="245" t="s">
        <v>953</v>
      </c>
      <c r="E447" s="246">
        <v>4</v>
      </c>
    </row>
    <row r="448" spans="1:5">
      <c r="A448" s="242" t="s">
        <v>366</v>
      </c>
      <c r="B448" s="243">
        <v>507</v>
      </c>
      <c r="C448" s="244" t="s">
        <v>954</v>
      </c>
      <c r="D448" s="245" t="s">
        <v>955</v>
      </c>
      <c r="E448" s="246">
        <v>4</v>
      </c>
    </row>
    <row r="449" spans="1:5">
      <c r="A449" s="242" t="s">
        <v>366</v>
      </c>
      <c r="B449" s="243">
        <v>508</v>
      </c>
      <c r="C449" s="244" t="s">
        <v>956</v>
      </c>
      <c r="D449" s="245" t="s">
        <v>957</v>
      </c>
      <c r="E449" s="246">
        <v>3</v>
      </c>
    </row>
    <row r="450" spans="1:5">
      <c r="A450" s="242" t="s">
        <v>366</v>
      </c>
      <c r="B450" s="243">
        <v>506</v>
      </c>
      <c r="C450" s="244" t="s">
        <v>958</v>
      </c>
      <c r="D450" s="245" t="s">
        <v>959</v>
      </c>
      <c r="E450" s="246">
        <v>3</v>
      </c>
    </row>
    <row r="451" spans="1:5">
      <c r="A451" s="242" t="s">
        <v>960</v>
      </c>
      <c r="B451" s="243">
        <v>600</v>
      </c>
      <c r="C451" s="244" t="s">
        <v>961</v>
      </c>
      <c r="D451" s="245" t="s">
        <v>962</v>
      </c>
      <c r="E451" s="246">
        <v>2</v>
      </c>
    </row>
    <row r="452" spans="1:5">
      <c r="A452" s="242" t="s">
        <v>963</v>
      </c>
      <c r="B452" s="243">
        <v>600</v>
      </c>
      <c r="C452" s="244" t="s">
        <v>964</v>
      </c>
      <c r="D452" s="245" t="s">
        <v>965</v>
      </c>
      <c r="E452" s="246">
        <v>2</v>
      </c>
    </row>
    <row r="453" spans="1:5">
      <c r="A453" s="242" t="s">
        <v>966</v>
      </c>
      <c r="B453" s="243">
        <v>600</v>
      </c>
      <c r="C453" s="244" t="s">
        <v>967</v>
      </c>
      <c r="D453" s="245" t="s">
        <v>968</v>
      </c>
      <c r="E453" s="246">
        <v>2</v>
      </c>
    </row>
    <row r="454" spans="1:5">
      <c r="A454" s="242" t="s">
        <v>907</v>
      </c>
      <c r="B454" s="243">
        <v>606</v>
      </c>
      <c r="C454" s="244" t="s">
        <v>969</v>
      </c>
      <c r="D454" s="245" t="s">
        <v>970</v>
      </c>
      <c r="E454" s="246">
        <v>2</v>
      </c>
    </row>
    <row r="455" spans="1:5">
      <c r="A455" s="242" t="s">
        <v>907</v>
      </c>
      <c r="B455" s="243">
        <v>605</v>
      </c>
      <c r="C455" s="244" t="s">
        <v>971</v>
      </c>
      <c r="D455" s="245" t="s">
        <v>972</v>
      </c>
      <c r="E455" s="246">
        <v>4</v>
      </c>
    </row>
    <row r="456" spans="1:5">
      <c r="A456" s="242" t="s">
        <v>371</v>
      </c>
      <c r="B456" s="243">
        <v>613</v>
      </c>
      <c r="C456" s="244" t="s">
        <v>973</v>
      </c>
      <c r="D456" s="245" t="s">
        <v>974</v>
      </c>
      <c r="E456" s="246">
        <v>2</v>
      </c>
    </row>
    <row r="457" spans="1:5">
      <c r="A457" s="242" t="s">
        <v>975</v>
      </c>
      <c r="B457" s="243">
        <v>601</v>
      </c>
      <c r="C457" s="244" t="s">
        <v>976</v>
      </c>
      <c r="D457" s="245" t="s">
        <v>977</v>
      </c>
      <c r="E457" s="246">
        <v>2</v>
      </c>
    </row>
    <row r="458" spans="1:5">
      <c r="A458" s="242" t="s">
        <v>907</v>
      </c>
      <c r="B458" s="243">
        <v>603</v>
      </c>
      <c r="C458" s="244" t="s">
        <v>978</v>
      </c>
      <c r="D458" s="245" t="s">
        <v>979</v>
      </c>
      <c r="E458" s="246">
        <v>2</v>
      </c>
    </row>
    <row r="459" spans="1:5">
      <c r="A459" s="242" t="s">
        <v>907</v>
      </c>
      <c r="B459" s="243">
        <v>655</v>
      </c>
      <c r="C459" s="244" t="s">
        <v>980</v>
      </c>
      <c r="D459" s="245" t="s">
        <v>981</v>
      </c>
      <c r="E459" s="246">
        <v>3</v>
      </c>
    </row>
    <row r="460" spans="1:5">
      <c r="A460" s="242" t="s">
        <v>907</v>
      </c>
      <c r="B460" s="243">
        <v>604</v>
      </c>
      <c r="C460" s="244" t="s">
        <v>982</v>
      </c>
      <c r="D460" s="245" t="s">
        <v>983</v>
      </c>
      <c r="E460" s="246">
        <v>3</v>
      </c>
    </row>
    <row r="461" spans="1:5">
      <c r="A461" s="242" t="s">
        <v>371</v>
      </c>
      <c r="B461" s="243">
        <v>661</v>
      </c>
      <c r="C461" s="244" t="s">
        <v>984</v>
      </c>
      <c r="D461" s="245" t="s">
        <v>985</v>
      </c>
      <c r="E461" s="246">
        <v>2</v>
      </c>
    </row>
    <row r="462" spans="1:5">
      <c r="A462" s="242" t="s">
        <v>360</v>
      </c>
      <c r="B462" s="243">
        <v>708</v>
      </c>
      <c r="C462" s="244" t="s">
        <v>986</v>
      </c>
      <c r="D462" s="245" t="s">
        <v>987</v>
      </c>
      <c r="E462" s="246">
        <v>3</v>
      </c>
    </row>
    <row r="463" spans="1:5">
      <c r="A463" s="242" t="s">
        <v>360</v>
      </c>
      <c r="B463" s="243">
        <v>709</v>
      </c>
      <c r="C463" s="244" t="s">
        <v>988</v>
      </c>
      <c r="D463" s="245" t="s">
        <v>989</v>
      </c>
      <c r="E463" s="246">
        <v>3</v>
      </c>
    </row>
    <row r="464" spans="1:5">
      <c r="A464" s="242" t="s">
        <v>363</v>
      </c>
      <c r="B464" s="243">
        <v>708</v>
      </c>
      <c r="C464" s="244" t="s">
        <v>990</v>
      </c>
      <c r="D464" s="245" t="s">
        <v>991</v>
      </c>
      <c r="E464" s="246">
        <v>3</v>
      </c>
    </row>
    <row r="465" spans="1:5">
      <c r="A465" s="242" t="s">
        <v>366</v>
      </c>
      <c r="B465" s="243">
        <v>706</v>
      </c>
      <c r="C465" s="244" t="s">
        <v>992</v>
      </c>
      <c r="D465" s="245" t="s">
        <v>993</v>
      </c>
      <c r="E465" s="246">
        <v>3</v>
      </c>
    </row>
    <row r="466" spans="1:5">
      <c r="A466" s="242" t="s">
        <v>366</v>
      </c>
      <c r="B466" s="243">
        <v>708</v>
      </c>
      <c r="C466" s="244" t="s">
        <v>994</v>
      </c>
      <c r="D466" s="245" t="s">
        <v>995</v>
      </c>
      <c r="E466" s="246">
        <v>3</v>
      </c>
    </row>
    <row r="467" spans="1:5">
      <c r="A467" s="242" t="s">
        <v>371</v>
      </c>
      <c r="B467" s="243">
        <v>709</v>
      </c>
      <c r="C467" s="244" t="s">
        <v>996</v>
      </c>
      <c r="D467" s="245" t="s">
        <v>997</v>
      </c>
      <c r="E467" s="246">
        <v>1</v>
      </c>
    </row>
    <row r="468" spans="1:5">
      <c r="A468" s="242" t="s">
        <v>371</v>
      </c>
      <c r="B468" s="243">
        <v>705</v>
      </c>
      <c r="C468" s="244" t="s">
        <v>998</v>
      </c>
      <c r="D468" s="245" t="s">
        <v>999</v>
      </c>
      <c r="E468" s="246">
        <v>2</v>
      </c>
    </row>
    <row r="469" spans="1:5">
      <c r="A469" s="242" t="s">
        <v>371</v>
      </c>
      <c r="B469" s="243">
        <v>749</v>
      </c>
      <c r="C469" s="244" t="s">
        <v>1000</v>
      </c>
      <c r="D469" s="245" t="s">
        <v>532</v>
      </c>
      <c r="E469" s="246">
        <v>10</v>
      </c>
    </row>
    <row r="470" spans="1:5">
      <c r="A470" s="242" t="s">
        <v>371</v>
      </c>
      <c r="B470" s="243">
        <v>747</v>
      </c>
      <c r="C470" s="244" t="s">
        <v>1001</v>
      </c>
      <c r="D470" s="245" t="s">
        <v>1002</v>
      </c>
      <c r="E470" s="246">
        <v>6</v>
      </c>
    </row>
    <row r="471" spans="1:5">
      <c r="A471" s="242" t="s">
        <v>363</v>
      </c>
      <c r="B471" s="243">
        <v>351</v>
      </c>
      <c r="C471" s="244" t="s">
        <v>1003</v>
      </c>
      <c r="D471" s="245" t="s">
        <v>1004</v>
      </c>
      <c r="E471" s="246">
        <v>4</v>
      </c>
    </row>
    <row r="472" spans="1:5">
      <c r="A472" s="242" t="s">
        <v>363</v>
      </c>
      <c r="B472" s="243">
        <v>709</v>
      </c>
      <c r="C472" s="244" t="s">
        <v>1005</v>
      </c>
      <c r="D472" s="245" t="s">
        <v>1006</v>
      </c>
      <c r="E472" s="246">
        <v>3</v>
      </c>
    </row>
    <row r="473" spans="1:5">
      <c r="A473" s="242" t="s">
        <v>338</v>
      </c>
      <c r="B473" s="243">
        <v>275</v>
      </c>
      <c r="C473" s="244" t="s">
        <v>1007</v>
      </c>
      <c r="D473" s="245" t="s">
        <v>922</v>
      </c>
      <c r="E473" s="246">
        <v>2</v>
      </c>
    </row>
    <row r="474" spans="1:5">
      <c r="A474" s="242" t="s">
        <v>360</v>
      </c>
      <c r="B474" s="243">
        <v>413</v>
      </c>
      <c r="C474" s="244" t="s">
        <v>1008</v>
      </c>
      <c r="D474" s="245" t="s">
        <v>1009</v>
      </c>
      <c r="E474" s="246">
        <v>2</v>
      </c>
    </row>
    <row r="475" spans="1:5">
      <c r="A475" s="242" t="s">
        <v>907</v>
      </c>
      <c r="B475" s="243">
        <v>615</v>
      </c>
      <c r="C475" s="244" t="s">
        <v>1010</v>
      </c>
      <c r="D475" s="245" t="s">
        <v>1011</v>
      </c>
      <c r="E475" s="246">
        <v>1</v>
      </c>
    </row>
    <row r="476" spans="1:5">
      <c r="A476" s="242" t="s">
        <v>360</v>
      </c>
      <c r="B476" s="243">
        <v>252</v>
      </c>
      <c r="C476" s="244" t="s">
        <v>1012</v>
      </c>
      <c r="D476" s="245" t="s">
        <v>362</v>
      </c>
      <c r="E476" s="246">
        <v>4</v>
      </c>
    </row>
    <row r="477" spans="1:5">
      <c r="A477" s="242" t="s">
        <v>363</v>
      </c>
      <c r="B477" s="243">
        <v>252</v>
      </c>
      <c r="C477" s="244" t="s">
        <v>1013</v>
      </c>
      <c r="D477" s="245" t="s">
        <v>365</v>
      </c>
      <c r="E477" s="246">
        <v>4</v>
      </c>
    </row>
    <row r="478" spans="1:5">
      <c r="A478" s="242" t="s">
        <v>360</v>
      </c>
      <c r="B478" s="243">
        <v>352</v>
      </c>
      <c r="C478" s="244" t="s">
        <v>1014</v>
      </c>
      <c r="D478" s="245" t="s">
        <v>916</v>
      </c>
      <c r="E478" s="246">
        <v>4</v>
      </c>
    </row>
    <row r="479" spans="1:5">
      <c r="A479" s="242" t="s">
        <v>363</v>
      </c>
      <c r="B479" s="243">
        <v>352</v>
      </c>
      <c r="C479" s="244" t="s">
        <v>1015</v>
      </c>
      <c r="D479" s="245" t="s">
        <v>1004</v>
      </c>
      <c r="E479" s="246">
        <v>4</v>
      </c>
    </row>
    <row r="480" spans="1:5">
      <c r="A480" s="242" t="s">
        <v>315</v>
      </c>
      <c r="B480" s="243">
        <v>607</v>
      </c>
      <c r="C480" s="244" t="s">
        <v>1016</v>
      </c>
      <c r="D480" s="245" t="s">
        <v>1017</v>
      </c>
      <c r="E480" s="246">
        <v>3</v>
      </c>
    </row>
    <row r="481" spans="1:5">
      <c r="A481" s="242" t="s">
        <v>1018</v>
      </c>
      <c r="B481" s="243">
        <v>201</v>
      </c>
      <c r="C481" s="244" t="s">
        <v>1019</v>
      </c>
      <c r="D481" s="245" t="s">
        <v>1020</v>
      </c>
      <c r="E481" s="246">
        <v>2</v>
      </c>
    </row>
    <row r="482" spans="1:5">
      <c r="A482" s="242" t="s">
        <v>1021</v>
      </c>
      <c r="B482" s="243">
        <v>214</v>
      </c>
      <c r="C482" s="244" t="s">
        <v>1022</v>
      </c>
      <c r="D482" s="245" t="s">
        <v>389</v>
      </c>
      <c r="E482" s="246">
        <v>3</v>
      </c>
    </row>
    <row r="483" spans="1:5">
      <c r="A483" s="242" t="s">
        <v>199</v>
      </c>
      <c r="B483" s="243">
        <v>607</v>
      </c>
      <c r="C483" s="244" t="s">
        <v>1023</v>
      </c>
      <c r="D483" s="245" t="s">
        <v>844</v>
      </c>
      <c r="E483" s="246">
        <v>3</v>
      </c>
    </row>
    <row r="484" spans="1:5">
      <c r="A484" s="242" t="s">
        <v>286</v>
      </c>
      <c r="B484" s="243">
        <v>603</v>
      </c>
      <c r="C484" s="244" t="s">
        <v>1024</v>
      </c>
      <c r="D484" s="245" t="s">
        <v>850</v>
      </c>
      <c r="E484" s="246">
        <v>3</v>
      </c>
    </row>
    <row r="485" spans="1:5">
      <c r="A485" s="242" t="s">
        <v>227</v>
      </c>
      <c r="B485" s="243">
        <v>705</v>
      </c>
      <c r="C485" s="244" t="s">
        <v>1025</v>
      </c>
      <c r="D485" s="245" t="s">
        <v>832</v>
      </c>
      <c r="E485" s="246">
        <v>3</v>
      </c>
    </row>
    <row r="486" spans="1:5">
      <c r="A486" s="242" t="s">
        <v>292</v>
      </c>
      <c r="B486" s="243">
        <v>606</v>
      </c>
      <c r="C486" s="244" t="s">
        <v>1026</v>
      </c>
      <c r="D486" s="245" t="s">
        <v>1027</v>
      </c>
      <c r="E486" s="246">
        <v>3</v>
      </c>
    </row>
    <row r="487" spans="1:5">
      <c r="A487" s="242" t="s">
        <v>287</v>
      </c>
      <c r="B487" s="243">
        <v>706</v>
      </c>
      <c r="C487" s="244" t="s">
        <v>1028</v>
      </c>
      <c r="D487" s="245" t="s">
        <v>1029</v>
      </c>
      <c r="E487" s="246">
        <v>2</v>
      </c>
    </row>
    <row r="488" spans="1:5">
      <c r="A488" s="242" t="s">
        <v>230</v>
      </c>
      <c r="B488" s="243">
        <v>703</v>
      </c>
      <c r="C488" s="244" t="s">
        <v>1030</v>
      </c>
      <c r="D488" s="245" t="s">
        <v>482</v>
      </c>
      <c r="E488" s="246">
        <v>3</v>
      </c>
    </row>
    <row r="489" spans="1:5">
      <c r="A489" s="242" t="s">
        <v>287</v>
      </c>
      <c r="B489" s="243">
        <v>799</v>
      </c>
      <c r="C489" s="244" t="s">
        <v>1031</v>
      </c>
      <c r="D489" s="245" t="s">
        <v>532</v>
      </c>
      <c r="E489" s="246">
        <v>8</v>
      </c>
    </row>
    <row r="490" spans="1:5">
      <c r="A490" s="242" t="s">
        <v>171</v>
      </c>
      <c r="B490" s="243">
        <v>552</v>
      </c>
      <c r="C490" s="244" t="s">
        <v>1032</v>
      </c>
      <c r="D490" s="245" t="s">
        <v>1033</v>
      </c>
      <c r="E490" s="246">
        <v>3</v>
      </c>
    </row>
    <row r="491" spans="1:5">
      <c r="A491" s="242" t="s">
        <v>178</v>
      </c>
      <c r="B491" s="243">
        <v>602</v>
      </c>
      <c r="C491" s="244" t="s">
        <v>1034</v>
      </c>
      <c r="D491" s="245" t="s">
        <v>862</v>
      </c>
      <c r="E491" s="246">
        <v>3</v>
      </c>
    </row>
    <row r="492" spans="1:5">
      <c r="A492" s="242" t="s">
        <v>171</v>
      </c>
      <c r="B492" s="243">
        <v>605</v>
      </c>
      <c r="C492" s="244" t="s">
        <v>1035</v>
      </c>
      <c r="D492" s="245" t="s">
        <v>865</v>
      </c>
      <c r="E492" s="246">
        <v>2</v>
      </c>
    </row>
    <row r="493" spans="1:5">
      <c r="A493" s="242" t="s">
        <v>207</v>
      </c>
      <c r="B493" s="243">
        <v>600</v>
      </c>
      <c r="C493" s="244" t="s">
        <v>1036</v>
      </c>
      <c r="D493" s="245" t="s">
        <v>856</v>
      </c>
      <c r="E493" s="246">
        <v>3</v>
      </c>
    </row>
    <row r="494" spans="1:5">
      <c r="A494" s="242" t="s">
        <v>171</v>
      </c>
      <c r="B494" s="243">
        <v>621</v>
      </c>
      <c r="C494" s="244" t="s">
        <v>1037</v>
      </c>
      <c r="D494" s="245" t="s">
        <v>504</v>
      </c>
      <c r="E494" s="246">
        <v>3</v>
      </c>
    </row>
    <row r="495" spans="1:5">
      <c r="A495" s="242" t="s">
        <v>171</v>
      </c>
      <c r="B495" s="243">
        <v>631</v>
      </c>
      <c r="C495" s="244" t="s">
        <v>1038</v>
      </c>
      <c r="D495" s="245" t="s">
        <v>867</v>
      </c>
      <c r="E495" s="246">
        <v>3</v>
      </c>
    </row>
    <row r="496" spans="1:5">
      <c r="A496" s="242" t="s">
        <v>178</v>
      </c>
      <c r="B496" s="243">
        <v>655</v>
      </c>
      <c r="C496" s="244" t="s">
        <v>1039</v>
      </c>
      <c r="D496" s="245" t="s">
        <v>1040</v>
      </c>
      <c r="E496" s="246">
        <v>3</v>
      </c>
    </row>
    <row r="497" spans="1:5">
      <c r="A497" s="242" t="s">
        <v>178</v>
      </c>
      <c r="B497" s="243">
        <v>611</v>
      </c>
      <c r="C497" s="244" t="s">
        <v>1041</v>
      </c>
      <c r="D497" s="245" t="s">
        <v>873</v>
      </c>
      <c r="E497" s="246">
        <v>3</v>
      </c>
    </row>
    <row r="498" spans="1:5">
      <c r="A498" s="242" t="s">
        <v>178</v>
      </c>
      <c r="B498" s="243">
        <v>553</v>
      </c>
      <c r="C498" s="244" t="s">
        <v>1042</v>
      </c>
      <c r="D498" s="245" t="s">
        <v>871</v>
      </c>
      <c r="E498" s="246">
        <v>3</v>
      </c>
    </row>
    <row r="499" spans="1:5">
      <c r="A499" s="242" t="s">
        <v>217</v>
      </c>
      <c r="B499" s="243">
        <v>652</v>
      </c>
      <c r="C499" s="244" t="s">
        <v>1043</v>
      </c>
      <c r="D499" s="245" t="s">
        <v>1044</v>
      </c>
      <c r="E499" s="246">
        <v>3</v>
      </c>
    </row>
    <row r="500" spans="1:5">
      <c r="A500" s="242" t="s">
        <v>207</v>
      </c>
      <c r="B500" s="243">
        <v>725</v>
      </c>
      <c r="C500" s="244" t="s">
        <v>1045</v>
      </c>
      <c r="D500" s="245" t="s">
        <v>834</v>
      </c>
      <c r="E500" s="246">
        <v>2</v>
      </c>
    </row>
    <row r="501" spans="1:5">
      <c r="A501" s="242" t="s">
        <v>292</v>
      </c>
      <c r="B501" s="243">
        <v>554</v>
      </c>
      <c r="C501" s="244" t="s">
        <v>1046</v>
      </c>
      <c r="D501" s="245" t="s">
        <v>1047</v>
      </c>
      <c r="E501" s="246">
        <v>2</v>
      </c>
    </row>
    <row r="502" spans="1:5">
      <c r="A502" s="242" t="s">
        <v>171</v>
      </c>
      <c r="B502" s="243">
        <v>799</v>
      </c>
      <c r="C502" s="244" t="s">
        <v>1048</v>
      </c>
      <c r="D502" s="245" t="s">
        <v>532</v>
      </c>
      <c r="E502" s="246">
        <v>8</v>
      </c>
    </row>
    <row r="503" spans="1:5">
      <c r="A503" s="242" t="s">
        <v>217</v>
      </c>
      <c r="B503" s="243">
        <v>735</v>
      </c>
      <c r="C503" s="244" t="s">
        <v>1049</v>
      </c>
      <c r="D503" s="245" t="s">
        <v>1050</v>
      </c>
      <c r="E503" s="246">
        <v>3</v>
      </c>
    </row>
    <row r="504" spans="1:5">
      <c r="A504" s="242" t="s">
        <v>185</v>
      </c>
      <c r="B504" s="243">
        <v>641</v>
      </c>
      <c r="C504" s="244" t="s">
        <v>1051</v>
      </c>
      <c r="D504" s="245" t="s">
        <v>1052</v>
      </c>
      <c r="E504" s="246">
        <v>3</v>
      </c>
    </row>
    <row r="505" spans="1:5">
      <c r="A505" s="242" t="s">
        <v>185</v>
      </c>
      <c r="B505" s="243">
        <v>669</v>
      </c>
      <c r="C505" s="244" t="s">
        <v>1053</v>
      </c>
      <c r="D505" s="245" t="s">
        <v>1054</v>
      </c>
      <c r="E505" s="246">
        <v>3</v>
      </c>
    </row>
    <row r="506" spans="1:5">
      <c r="A506" s="242" t="s">
        <v>185</v>
      </c>
      <c r="B506" s="243">
        <v>723</v>
      </c>
      <c r="C506" s="244" t="s">
        <v>1055</v>
      </c>
      <c r="D506" s="245" t="s">
        <v>1056</v>
      </c>
      <c r="E506" s="246">
        <v>2</v>
      </c>
    </row>
    <row r="507" spans="1:5">
      <c r="A507" s="242" t="s">
        <v>185</v>
      </c>
      <c r="B507" s="243">
        <v>714</v>
      </c>
      <c r="C507" s="244" t="s">
        <v>1057</v>
      </c>
      <c r="D507" s="245" t="s">
        <v>1058</v>
      </c>
      <c r="E507" s="246">
        <v>2</v>
      </c>
    </row>
    <row r="508" spans="1:5">
      <c r="A508" s="242" t="s">
        <v>185</v>
      </c>
      <c r="B508" s="243">
        <v>663</v>
      </c>
      <c r="C508" s="244" t="s">
        <v>1059</v>
      </c>
      <c r="D508" s="245" t="s">
        <v>530</v>
      </c>
      <c r="E508" s="246">
        <v>3</v>
      </c>
    </row>
    <row r="509" spans="1:5">
      <c r="A509" s="242" t="s">
        <v>185</v>
      </c>
      <c r="B509" s="243">
        <v>799</v>
      </c>
      <c r="C509" s="244" t="s">
        <v>1060</v>
      </c>
      <c r="D509" s="245" t="s">
        <v>532</v>
      </c>
      <c r="E509" s="246">
        <v>8</v>
      </c>
    </row>
    <row r="510" spans="1:5">
      <c r="A510" s="242" t="s">
        <v>294</v>
      </c>
      <c r="B510" s="243">
        <v>501</v>
      </c>
      <c r="C510" s="244" t="s">
        <v>1061</v>
      </c>
      <c r="D510" s="245" t="s">
        <v>1062</v>
      </c>
      <c r="E510" s="246">
        <v>3</v>
      </c>
    </row>
    <row r="511" spans="1:5">
      <c r="A511" s="242" t="s">
        <v>294</v>
      </c>
      <c r="B511" s="243">
        <v>502</v>
      </c>
      <c r="C511" s="244" t="s">
        <v>1063</v>
      </c>
      <c r="D511" s="245" t="s">
        <v>1017</v>
      </c>
      <c r="E511" s="246">
        <v>3</v>
      </c>
    </row>
    <row r="512" spans="1:5">
      <c r="A512" s="242" t="s">
        <v>294</v>
      </c>
      <c r="B512" s="243">
        <v>563</v>
      </c>
      <c r="C512" s="244" t="s">
        <v>1064</v>
      </c>
      <c r="D512" s="245" t="s">
        <v>1065</v>
      </c>
      <c r="E512" s="246">
        <v>3</v>
      </c>
    </row>
    <row r="513" spans="1:5">
      <c r="A513" s="242" t="s">
        <v>294</v>
      </c>
      <c r="B513" s="243">
        <v>614</v>
      </c>
      <c r="C513" s="244" t="s">
        <v>1066</v>
      </c>
      <c r="D513" s="245" t="s">
        <v>1067</v>
      </c>
      <c r="E513" s="246">
        <v>3</v>
      </c>
    </row>
    <row r="514" spans="1:5">
      <c r="A514" s="242" t="s">
        <v>294</v>
      </c>
      <c r="B514" s="243">
        <v>613</v>
      </c>
      <c r="C514" s="244" t="s">
        <v>1068</v>
      </c>
      <c r="D514" s="245" t="s">
        <v>1069</v>
      </c>
      <c r="E514" s="246">
        <v>3</v>
      </c>
    </row>
    <row r="515" spans="1:5">
      <c r="A515" s="242" t="s">
        <v>296</v>
      </c>
      <c r="B515" s="243">
        <v>575</v>
      </c>
      <c r="C515" s="244" t="s">
        <v>1070</v>
      </c>
      <c r="D515" s="245" t="s">
        <v>1071</v>
      </c>
      <c r="E515" s="246">
        <v>3</v>
      </c>
    </row>
    <row r="516" spans="1:5">
      <c r="A516" s="242" t="s">
        <v>296</v>
      </c>
      <c r="B516" s="243">
        <v>615</v>
      </c>
      <c r="C516" s="244" t="s">
        <v>1072</v>
      </c>
      <c r="D516" s="245" t="s">
        <v>1073</v>
      </c>
      <c r="E516" s="246">
        <v>2</v>
      </c>
    </row>
    <row r="517" spans="1:5">
      <c r="A517" s="242" t="s">
        <v>296</v>
      </c>
      <c r="B517" s="243">
        <v>633</v>
      </c>
      <c r="C517" s="244" t="s">
        <v>1074</v>
      </c>
      <c r="D517" s="245" t="s">
        <v>1075</v>
      </c>
      <c r="E517" s="246">
        <v>3</v>
      </c>
    </row>
    <row r="518" spans="1:5">
      <c r="A518" s="242" t="s">
        <v>294</v>
      </c>
      <c r="B518" s="243">
        <v>561</v>
      </c>
      <c r="C518" s="244" t="s">
        <v>1076</v>
      </c>
      <c r="D518" s="245" t="s">
        <v>1077</v>
      </c>
      <c r="E518" s="246">
        <v>2</v>
      </c>
    </row>
    <row r="519" spans="1:5">
      <c r="A519" s="242" t="s">
        <v>296</v>
      </c>
      <c r="B519" s="243">
        <v>676</v>
      </c>
      <c r="C519" s="244" t="s">
        <v>1078</v>
      </c>
      <c r="D519" s="245" t="s">
        <v>1079</v>
      </c>
      <c r="E519" s="246">
        <v>3</v>
      </c>
    </row>
    <row r="520" spans="1:5">
      <c r="A520" s="242" t="s">
        <v>296</v>
      </c>
      <c r="B520" s="243">
        <v>635</v>
      </c>
      <c r="C520" s="244" t="s">
        <v>1080</v>
      </c>
      <c r="D520" s="245" t="s">
        <v>1081</v>
      </c>
      <c r="E520" s="246">
        <v>3</v>
      </c>
    </row>
    <row r="521" spans="1:5">
      <c r="A521" s="242" t="s">
        <v>296</v>
      </c>
      <c r="B521" s="243">
        <v>741</v>
      </c>
      <c r="C521" s="244" t="s">
        <v>1082</v>
      </c>
      <c r="D521" s="245" t="s">
        <v>693</v>
      </c>
      <c r="E521" s="246">
        <v>3</v>
      </c>
    </row>
    <row r="522" spans="1:5">
      <c r="A522" s="242" t="s">
        <v>294</v>
      </c>
      <c r="B522" s="243">
        <v>616</v>
      </c>
      <c r="C522" s="244" t="s">
        <v>1083</v>
      </c>
      <c r="D522" s="245" t="s">
        <v>1084</v>
      </c>
      <c r="E522" s="246">
        <v>3</v>
      </c>
    </row>
    <row r="523" spans="1:5">
      <c r="A523" s="242" t="s">
        <v>296</v>
      </c>
      <c r="B523" s="243">
        <v>725</v>
      </c>
      <c r="C523" s="244" t="s">
        <v>1085</v>
      </c>
      <c r="D523" s="245" t="s">
        <v>1086</v>
      </c>
      <c r="E523" s="246">
        <v>3</v>
      </c>
    </row>
    <row r="524" spans="1:5">
      <c r="A524" s="242" t="s">
        <v>296</v>
      </c>
      <c r="B524" s="243">
        <v>704</v>
      </c>
      <c r="C524" s="244" t="s">
        <v>1087</v>
      </c>
      <c r="D524" s="245" t="s">
        <v>1088</v>
      </c>
      <c r="E524" s="246">
        <v>3</v>
      </c>
    </row>
    <row r="525" spans="1:5">
      <c r="A525" s="242" t="s">
        <v>296</v>
      </c>
      <c r="B525" s="243">
        <v>623</v>
      </c>
      <c r="C525" s="244" t="s">
        <v>1089</v>
      </c>
      <c r="D525" s="245" t="s">
        <v>1090</v>
      </c>
      <c r="E525" s="246">
        <v>3</v>
      </c>
    </row>
    <row r="526" spans="1:5">
      <c r="A526" s="242" t="s">
        <v>296</v>
      </c>
      <c r="B526" s="243">
        <v>671</v>
      </c>
      <c r="C526" s="244" t="s">
        <v>1091</v>
      </c>
      <c r="D526" s="245" t="s">
        <v>1092</v>
      </c>
      <c r="E526" s="246">
        <v>3</v>
      </c>
    </row>
    <row r="527" spans="1:5">
      <c r="A527" s="242" t="s">
        <v>296</v>
      </c>
      <c r="B527" s="243">
        <v>675</v>
      </c>
      <c r="C527" s="244" t="s">
        <v>1093</v>
      </c>
      <c r="D527" s="245" t="s">
        <v>1094</v>
      </c>
      <c r="E527" s="246">
        <v>3</v>
      </c>
    </row>
    <row r="528" spans="1:5">
      <c r="A528" s="242" t="s">
        <v>296</v>
      </c>
      <c r="B528" s="243">
        <v>678</v>
      </c>
      <c r="C528" s="244" t="s">
        <v>1095</v>
      </c>
      <c r="D528" s="245" t="s">
        <v>1096</v>
      </c>
      <c r="E528" s="246">
        <v>3</v>
      </c>
    </row>
    <row r="529" spans="1:5">
      <c r="A529" s="242" t="s">
        <v>288</v>
      </c>
      <c r="B529" s="243">
        <v>550</v>
      </c>
      <c r="C529" s="244" t="s">
        <v>1097</v>
      </c>
      <c r="D529" s="245" t="s">
        <v>594</v>
      </c>
      <c r="E529" s="246">
        <v>3</v>
      </c>
    </row>
    <row r="530" spans="1:5">
      <c r="A530" s="242" t="s">
        <v>296</v>
      </c>
      <c r="B530" s="243">
        <v>799</v>
      </c>
      <c r="C530" s="244" t="s">
        <v>1098</v>
      </c>
      <c r="D530" s="245" t="s">
        <v>532</v>
      </c>
      <c r="E530" s="246">
        <v>8</v>
      </c>
    </row>
    <row r="531" spans="1:5">
      <c r="A531" s="242" t="s">
        <v>338</v>
      </c>
      <c r="B531" s="243">
        <v>271</v>
      </c>
      <c r="C531" s="244" t="s">
        <v>1099</v>
      </c>
      <c r="D531" s="245" t="s">
        <v>1100</v>
      </c>
      <c r="E531" s="246">
        <v>2</v>
      </c>
    </row>
    <row r="532" spans="1:5">
      <c r="A532" s="242" t="s">
        <v>338</v>
      </c>
      <c r="B532" s="243">
        <v>272</v>
      </c>
      <c r="C532" s="244" t="s">
        <v>1101</v>
      </c>
      <c r="D532" s="245" t="s">
        <v>1102</v>
      </c>
      <c r="E532" s="246">
        <v>2</v>
      </c>
    </row>
    <row r="533" spans="1:5">
      <c r="A533" s="242" t="s">
        <v>1103</v>
      </c>
      <c r="B533" s="243">
        <v>311</v>
      </c>
      <c r="C533" s="244" t="s">
        <v>1104</v>
      </c>
      <c r="D533" s="245" t="s">
        <v>383</v>
      </c>
      <c r="E533" s="246">
        <v>4</v>
      </c>
    </row>
    <row r="534" spans="1:5">
      <c r="A534" s="242" t="s">
        <v>1105</v>
      </c>
      <c r="B534" s="243">
        <v>378</v>
      </c>
      <c r="C534" s="244" t="s">
        <v>1106</v>
      </c>
      <c r="D534" s="245" t="s">
        <v>1107</v>
      </c>
      <c r="E534" s="246">
        <v>3</v>
      </c>
    </row>
    <row r="535" spans="1:5">
      <c r="A535" s="242" t="s">
        <v>1108</v>
      </c>
      <c r="B535" s="243">
        <v>208</v>
      </c>
      <c r="C535" s="244" t="s">
        <v>1109</v>
      </c>
      <c r="D535" s="245" t="s">
        <v>1110</v>
      </c>
      <c r="E535" s="246">
        <v>3</v>
      </c>
    </row>
    <row r="536" spans="1:5">
      <c r="A536" s="242" t="s">
        <v>1111</v>
      </c>
      <c r="B536" s="243">
        <v>312</v>
      </c>
      <c r="C536" s="244" t="s">
        <v>1112</v>
      </c>
      <c r="D536" s="245" t="s">
        <v>1113</v>
      </c>
      <c r="E536" s="246">
        <v>3</v>
      </c>
    </row>
    <row r="537" spans="1:5">
      <c r="A537" s="242" t="s">
        <v>1114</v>
      </c>
      <c r="B537" s="243">
        <v>350</v>
      </c>
      <c r="C537" s="244" t="s">
        <v>1115</v>
      </c>
      <c r="D537" s="245" t="s">
        <v>1116</v>
      </c>
      <c r="E537" s="246">
        <v>3</v>
      </c>
    </row>
    <row r="538" spans="1:5">
      <c r="A538" s="242" t="s">
        <v>1117</v>
      </c>
      <c r="B538" s="243">
        <v>353</v>
      </c>
      <c r="C538" s="244" t="s">
        <v>1118</v>
      </c>
      <c r="D538" s="245" t="s">
        <v>1119</v>
      </c>
      <c r="E538" s="246">
        <v>3</v>
      </c>
    </row>
    <row r="539" spans="1:5">
      <c r="A539" s="242" t="s">
        <v>1120</v>
      </c>
      <c r="B539" s="243">
        <v>301</v>
      </c>
      <c r="C539" s="244" t="s">
        <v>1121</v>
      </c>
      <c r="D539" s="245" t="s">
        <v>1122</v>
      </c>
      <c r="E539" s="246">
        <v>3</v>
      </c>
    </row>
    <row r="540" spans="1:5">
      <c r="A540" s="242" t="s">
        <v>1123</v>
      </c>
      <c r="B540" s="243">
        <v>301</v>
      </c>
      <c r="C540" s="244" t="s">
        <v>1124</v>
      </c>
      <c r="D540" s="245" t="s">
        <v>1125</v>
      </c>
      <c r="E540" s="246">
        <v>3</v>
      </c>
    </row>
    <row r="541" spans="1:5">
      <c r="A541" s="242" t="s">
        <v>1114</v>
      </c>
      <c r="B541" s="243">
        <v>330</v>
      </c>
      <c r="C541" s="244" t="s">
        <v>1126</v>
      </c>
      <c r="D541" s="245" t="s">
        <v>1127</v>
      </c>
      <c r="E541" s="246">
        <v>3</v>
      </c>
    </row>
    <row r="542" spans="1:5">
      <c r="A542" s="242" t="s">
        <v>1114</v>
      </c>
      <c r="B542" s="243">
        <v>202</v>
      </c>
      <c r="C542" s="244" t="s">
        <v>1128</v>
      </c>
      <c r="D542" s="245" t="s">
        <v>1129</v>
      </c>
      <c r="E542" s="246">
        <v>3</v>
      </c>
    </row>
    <row r="543" spans="1:5">
      <c r="A543" s="242" t="s">
        <v>1111</v>
      </c>
      <c r="B543" s="243">
        <v>315</v>
      </c>
      <c r="C543" s="244" t="s">
        <v>1130</v>
      </c>
      <c r="D543" s="245" t="s">
        <v>1131</v>
      </c>
      <c r="E543" s="246">
        <v>3</v>
      </c>
    </row>
    <row r="544" spans="1:5">
      <c r="A544" s="242" t="s">
        <v>1132</v>
      </c>
      <c r="B544" s="243">
        <v>320</v>
      </c>
      <c r="C544" s="244" t="s">
        <v>1133</v>
      </c>
      <c r="D544" s="245" t="s">
        <v>1134</v>
      </c>
      <c r="E544" s="246">
        <v>3</v>
      </c>
    </row>
    <row r="545" spans="1:5">
      <c r="A545" s="242" t="s">
        <v>1114</v>
      </c>
      <c r="B545" s="243">
        <v>351</v>
      </c>
      <c r="C545" s="244" t="s">
        <v>1135</v>
      </c>
      <c r="D545" s="245" t="s">
        <v>1136</v>
      </c>
      <c r="E545" s="246">
        <v>3</v>
      </c>
    </row>
    <row r="546" spans="1:5">
      <c r="A546" s="242" t="s">
        <v>1114</v>
      </c>
      <c r="B546" s="243">
        <v>444</v>
      </c>
      <c r="C546" s="244" t="s">
        <v>1137</v>
      </c>
      <c r="D546" s="245" t="s">
        <v>1138</v>
      </c>
      <c r="E546" s="246">
        <v>3</v>
      </c>
    </row>
    <row r="547" spans="1:5">
      <c r="A547" s="242" t="s">
        <v>1139</v>
      </c>
      <c r="B547" s="243">
        <v>401</v>
      </c>
      <c r="C547" s="244" t="s">
        <v>1140</v>
      </c>
      <c r="D547" s="245" t="s">
        <v>1141</v>
      </c>
      <c r="E547" s="246">
        <v>3</v>
      </c>
    </row>
    <row r="548" spans="1:5">
      <c r="A548" s="242" t="s">
        <v>1142</v>
      </c>
      <c r="B548" s="243">
        <v>101</v>
      </c>
      <c r="C548" s="244" t="s">
        <v>1143</v>
      </c>
      <c r="D548" s="245" t="s">
        <v>1144</v>
      </c>
      <c r="E548" s="246">
        <v>4</v>
      </c>
    </row>
    <row r="549" spans="1:5">
      <c r="A549" s="242" t="s">
        <v>1145</v>
      </c>
      <c r="B549" s="243">
        <v>101</v>
      </c>
      <c r="C549" s="244" t="s">
        <v>1146</v>
      </c>
      <c r="D549" s="245" t="s">
        <v>1147</v>
      </c>
      <c r="E549" s="246">
        <v>4</v>
      </c>
    </row>
    <row r="550" spans="1:5">
      <c r="A550" s="242" t="s">
        <v>1148</v>
      </c>
      <c r="B550" s="243">
        <v>151</v>
      </c>
      <c r="C550" s="244" t="s">
        <v>1149</v>
      </c>
      <c r="D550" s="245" t="s">
        <v>1150</v>
      </c>
      <c r="E550" s="246">
        <v>3</v>
      </c>
    </row>
    <row r="551" spans="1:5">
      <c r="A551" s="242" t="s">
        <v>1151</v>
      </c>
      <c r="B551" s="243">
        <v>102</v>
      </c>
      <c r="C551" s="244" t="s">
        <v>1152</v>
      </c>
      <c r="D551" s="245" t="s">
        <v>1153</v>
      </c>
      <c r="E551" s="246">
        <v>4</v>
      </c>
    </row>
    <row r="552" spans="1:5">
      <c r="A552" s="242" t="s">
        <v>1154</v>
      </c>
      <c r="B552" s="243">
        <v>102</v>
      </c>
      <c r="C552" s="244" t="s">
        <v>1155</v>
      </c>
      <c r="D552" s="245" t="s">
        <v>1156</v>
      </c>
      <c r="E552" s="246">
        <v>1</v>
      </c>
    </row>
    <row r="553" spans="1:5">
      <c r="A553" s="242" t="s">
        <v>1157</v>
      </c>
      <c r="B553" s="243">
        <v>3310</v>
      </c>
      <c r="C553" s="244" t="s">
        <v>1158</v>
      </c>
      <c r="D553" s="245" t="s">
        <v>1159</v>
      </c>
      <c r="E553" s="246">
        <v>3</v>
      </c>
    </row>
    <row r="554" spans="1:5">
      <c r="A554" s="242" t="s">
        <v>1157</v>
      </c>
      <c r="B554" s="243">
        <v>3329</v>
      </c>
      <c r="C554" s="244" t="s">
        <v>1160</v>
      </c>
      <c r="D554" s="245" t="s">
        <v>1161</v>
      </c>
      <c r="E554" s="246">
        <v>3</v>
      </c>
    </row>
    <row r="555" spans="1:5">
      <c r="A555" s="242" t="s">
        <v>1157</v>
      </c>
      <c r="B555" s="243">
        <v>3370</v>
      </c>
      <c r="C555" s="244" t="s">
        <v>1162</v>
      </c>
      <c r="D555" s="245" t="s">
        <v>1163</v>
      </c>
      <c r="E555" s="246">
        <v>3</v>
      </c>
    </row>
    <row r="556" spans="1:5">
      <c r="A556" s="242" t="s">
        <v>1157</v>
      </c>
      <c r="B556" s="243">
        <v>3372</v>
      </c>
      <c r="C556" s="244" t="s">
        <v>1164</v>
      </c>
      <c r="D556" s="245" t="s">
        <v>1165</v>
      </c>
      <c r="E556" s="246">
        <v>3</v>
      </c>
    </row>
    <row r="557" spans="1:5">
      <c r="A557" s="242" t="s">
        <v>1157</v>
      </c>
      <c r="B557" s="243">
        <v>4420</v>
      </c>
      <c r="C557" s="244" t="s">
        <v>1166</v>
      </c>
      <c r="D557" s="245" t="s">
        <v>1167</v>
      </c>
      <c r="E557" s="246">
        <v>3</v>
      </c>
    </row>
    <row r="558" spans="1:5">
      <c r="A558" s="242" t="s">
        <v>1157</v>
      </c>
      <c r="B558" s="243">
        <v>4448</v>
      </c>
      <c r="C558" s="244" t="s">
        <v>1168</v>
      </c>
      <c r="D558" s="245" t="s">
        <v>1169</v>
      </c>
      <c r="E558" s="246">
        <v>3</v>
      </c>
    </row>
    <row r="559" spans="1:5">
      <c r="A559" s="242" t="s">
        <v>1157</v>
      </c>
      <c r="B559" s="243">
        <v>4443</v>
      </c>
      <c r="C559" s="244" t="s">
        <v>1170</v>
      </c>
      <c r="D559" s="245" t="s">
        <v>1171</v>
      </c>
      <c r="E559" s="246">
        <v>3</v>
      </c>
    </row>
    <row r="560" spans="1:5">
      <c r="A560" s="242" t="s">
        <v>1157</v>
      </c>
      <c r="B560" s="243">
        <v>4451</v>
      </c>
      <c r="C560" s="244" t="s">
        <v>1172</v>
      </c>
      <c r="D560" s="245" t="s">
        <v>1173</v>
      </c>
      <c r="E560" s="246">
        <v>3</v>
      </c>
    </row>
    <row r="561" spans="1:5">
      <c r="A561" s="242" t="s">
        <v>1157</v>
      </c>
      <c r="B561" s="243">
        <v>3332</v>
      </c>
      <c r="C561" s="244" t="s">
        <v>1174</v>
      </c>
      <c r="D561" s="245" t="s">
        <v>1175</v>
      </c>
      <c r="E561" s="246">
        <v>3</v>
      </c>
    </row>
    <row r="562" spans="1:5">
      <c r="A562" s="242" t="s">
        <v>1176</v>
      </c>
      <c r="B562" s="243">
        <v>316</v>
      </c>
      <c r="C562" s="244" t="s">
        <v>1177</v>
      </c>
      <c r="D562" s="245" t="s">
        <v>1178</v>
      </c>
      <c r="E562" s="246">
        <v>3</v>
      </c>
    </row>
    <row r="563" spans="1:5">
      <c r="A563" s="242" t="s">
        <v>1176</v>
      </c>
      <c r="B563" s="243">
        <v>353</v>
      </c>
      <c r="C563" s="244" t="s">
        <v>1179</v>
      </c>
      <c r="D563" s="245" t="s">
        <v>1180</v>
      </c>
      <c r="E563" s="246">
        <v>3</v>
      </c>
    </row>
    <row r="564" spans="1:5">
      <c r="A564" s="242" t="s">
        <v>1181</v>
      </c>
      <c r="B564" s="243">
        <v>250</v>
      </c>
      <c r="C564" s="244" t="s">
        <v>1182</v>
      </c>
      <c r="D564" s="245" t="s">
        <v>1183</v>
      </c>
      <c r="E564" s="246">
        <v>3</v>
      </c>
    </row>
    <row r="565" spans="1:5">
      <c r="A565" s="242" t="s">
        <v>1184</v>
      </c>
      <c r="B565" s="243">
        <v>301</v>
      </c>
      <c r="C565" s="244" t="s">
        <v>1185</v>
      </c>
      <c r="D565" s="245" t="s">
        <v>1186</v>
      </c>
      <c r="E565" s="246">
        <v>3</v>
      </c>
    </row>
    <row r="566" spans="1:5">
      <c r="A566" s="242" t="s">
        <v>1176</v>
      </c>
      <c r="B566" s="243">
        <v>252</v>
      </c>
      <c r="C566" s="244" t="s">
        <v>1187</v>
      </c>
      <c r="D566" s="245" t="s">
        <v>1188</v>
      </c>
      <c r="E566" s="246">
        <v>3</v>
      </c>
    </row>
    <row r="567" spans="1:5">
      <c r="A567" s="242" t="s">
        <v>1189</v>
      </c>
      <c r="B567" s="243">
        <v>151</v>
      </c>
      <c r="C567" s="244" t="s">
        <v>1190</v>
      </c>
      <c r="D567" s="245" t="s">
        <v>1191</v>
      </c>
      <c r="E567" s="246">
        <v>3</v>
      </c>
    </row>
    <row r="568" spans="1:5">
      <c r="A568" s="242" t="s">
        <v>1192</v>
      </c>
      <c r="B568" s="243">
        <v>102</v>
      </c>
      <c r="C568" s="244" t="s">
        <v>1193</v>
      </c>
      <c r="D568" s="245" t="s">
        <v>1194</v>
      </c>
      <c r="E568" s="246">
        <v>3</v>
      </c>
    </row>
    <row r="569" spans="1:5">
      <c r="A569" s="242" t="s">
        <v>1195</v>
      </c>
      <c r="B569" s="243">
        <v>378</v>
      </c>
      <c r="C569" s="244" t="s">
        <v>1196</v>
      </c>
      <c r="D569" s="245" t="s">
        <v>1197</v>
      </c>
      <c r="E569" s="246">
        <v>2</v>
      </c>
    </row>
    <row r="570" spans="1:5">
      <c r="A570" s="242" t="s">
        <v>1198</v>
      </c>
      <c r="B570" s="243">
        <v>231</v>
      </c>
      <c r="C570" s="244" t="s">
        <v>1199</v>
      </c>
      <c r="D570" s="245" t="s">
        <v>1200</v>
      </c>
      <c r="E570" s="246">
        <v>3</v>
      </c>
    </row>
    <row r="571" spans="1:5">
      <c r="A571" s="242" t="s">
        <v>1198</v>
      </c>
      <c r="B571" s="243">
        <v>221</v>
      </c>
      <c r="C571" s="244" t="s">
        <v>1201</v>
      </c>
      <c r="D571" s="245" t="s">
        <v>1202</v>
      </c>
      <c r="E571" s="246">
        <v>3</v>
      </c>
    </row>
    <row r="572" spans="1:5">
      <c r="A572" s="242" t="s">
        <v>1151</v>
      </c>
      <c r="B572" s="243">
        <v>101</v>
      </c>
      <c r="C572" s="244" t="s">
        <v>1203</v>
      </c>
      <c r="D572" s="245" t="s">
        <v>1204</v>
      </c>
      <c r="E572" s="246">
        <v>3</v>
      </c>
    </row>
    <row r="573" spans="1:5">
      <c r="A573" s="242" t="s">
        <v>1205</v>
      </c>
      <c r="B573" s="243">
        <v>101</v>
      </c>
      <c r="C573" s="244" t="s">
        <v>1206</v>
      </c>
      <c r="D573" s="245" t="s">
        <v>1207</v>
      </c>
      <c r="E573" s="246">
        <v>3</v>
      </c>
    </row>
    <row r="574" spans="1:5">
      <c r="A574" s="242" t="s">
        <v>1208</v>
      </c>
      <c r="B574" s="243">
        <v>151</v>
      </c>
      <c r="C574" s="244" t="s">
        <v>1209</v>
      </c>
      <c r="D574" s="245" t="s">
        <v>1210</v>
      </c>
      <c r="E574" s="246">
        <v>3</v>
      </c>
    </row>
    <row r="575" spans="1:5">
      <c r="A575" s="242" t="s">
        <v>1211</v>
      </c>
      <c r="B575" s="243">
        <v>374</v>
      </c>
      <c r="C575" s="244" t="s">
        <v>1212</v>
      </c>
      <c r="D575" s="245" t="s">
        <v>1213</v>
      </c>
      <c r="E575" s="246">
        <v>3</v>
      </c>
    </row>
    <row r="576" spans="1:5">
      <c r="A576" s="242" t="s">
        <v>1214</v>
      </c>
      <c r="B576" s="243">
        <v>251</v>
      </c>
      <c r="C576" s="244" t="s">
        <v>1215</v>
      </c>
      <c r="D576" s="245" t="s">
        <v>1216</v>
      </c>
      <c r="E576" s="246">
        <v>3</v>
      </c>
    </row>
    <row r="577" spans="1:5">
      <c r="A577" s="242" t="s">
        <v>1176</v>
      </c>
      <c r="B577" s="243">
        <v>211</v>
      </c>
      <c r="C577" s="244" t="s">
        <v>1217</v>
      </c>
      <c r="D577" s="245" t="s">
        <v>1218</v>
      </c>
      <c r="E577" s="246">
        <v>4</v>
      </c>
    </row>
    <row r="578" spans="1:5">
      <c r="A578" s="242" t="s">
        <v>1176</v>
      </c>
      <c r="B578" s="243">
        <v>311</v>
      </c>
      <c r="C578" s="244" t="s">
        <v>1219</v>
      </c>
      <c r="D578" s="245" t="s">
        <v>383</v>
      </c>
      <c r="E578" s="246">
        <v>4</v>
      </c>
    </row>
    <row r="579" spans="1:5">
      <c r="A579" s="242" t="s">
        <v>1151</v>
      </c>
      <c r="B579" s="243">
        <v>254</v>
      </c>
      <c r="C579" s="244" t="s">
        <v>1220</v>
      </c>
      <c r="D579" s="245" t="s">
        <v>1221</v>
      </c>
      <c r="E579" s="246">
        <v>3</v>
      </c>
    </row>
    <row r="580" spans="1:5">
      <c r="A580" s="242" t="s">
        <v>1222</v>
      </c>
      <c r="B580" s="243">
        <v>122</v>
      </c>
      <c r="C580" s="244" t="s">
        <v>1223</v>
      </c>
      <c r="D580" s="245" t="s">
        <v>1224</v>
      </c>
      <c r="E580" s="246">
        <v>2</v>
      </c>
    </row>
    <row r="581" spans="1:5">
      <c r="A581" s="242" t="s">
        <v>1225</v>
      </c>
      <c r="B581" s="243">
        <v>301</v>
      </c>
      <c r="C581" s="244" t="s">
        <v>1226</v>
      </c>
      <c r="D581" s="245" t="s">
        <v>1227</v>
      </c>
      <c r="E581" s="246">
        <v>3</v>
      </c>
    </row>
    <row r="582" spans="1:5">
      <c r="A582" s="242" t="s">
        <v>1225</v>
      </c>
      <c r="B582" s="243">
        <v>302</v>
      </c>
      <c r="C582" s="244" t="s">
        <v>1228</v>
      </c>
      <c r="D582" s="245" t="s">
        <v>1229</v>
      </c>
      <c r="E582" s="246">
        <v>3</v>
      </c>
    </row>
    <row r="583" spans="1:5">
      <c r="A583" s="242" t="s">
        <v>1230</v>
      </c>
      <c r="B583" s="243">
        <v>403</v>
      </c>
      <c r="C583" s="244" t="s">
        <v>1231</v>
      </c>
      <c r="D583" s="245" t="s">
        <v>1232</v>
      </c>
      <c r="E583" s="246">
        <v>3</v>
      </c>
    </row>
    <row r="584" spans="1:5">
      <c r="A584" s="242" t="s">
        <v>1214</v>
      </c>
      <c r="B584" s="243">
        <v>404</v>
      </c>
      <c r="C584" s="244" t="s">
        <v>1233</v>
      </c>
      <c r="D584" s="245" t="s">
        <v>1234</v>
      </c>
      <c r="E584" s="246">
        <v>3</v>
      </c>
    </row>
    <row r="585" spans="1:5">
      <c r="A585" s="242" t="s">
        <v>1235</v>
      </c>
      <c r="B585" s="243">
        <v>406</v>
      </c>
      <c r="C585" s="244" t="s">
        <v>1236</v>
      </c>
      <c r="D585" s="245" t="s">
        <v>1237</v>
      </c>
      <c r="E585" s="246">
        <v>3</v>
      </c>
    </row>
    <row r="586" spans="1:5">
      <c r="A586" s="242" t="s">
        <v>1238</v>
      </c>
      <c r="B586" s="243">
        <v>311</v>
      </c>
      <c r="C586" s="244" t="s">
        <v>1239</v>
      </c>
      <c r="D586" s="245" t="s">
        <v>1240</v>
      </c>
      <c r="E586" s="246">
        <v>3</v>
      </c>
    </row>
    <row r="587" spans="1:5">
      <c r="A587" s="242" t="s">
        <v>1241</v>
      </c>
      <c r="B587" s="243">
        <v>205</v>
      </c>
      <c r="C587" s="244" t="s">
        <v>1242</v>
      </c>
      <c r="D587" s="245" t="s">
        <v>1243</v>
      </c>
      <c r="E587" s="246">
        <v>2</v>
      </c>
    </row>
    <row r="588" spans="1:5">
      <c r="A588" s="242" t="s">
        <v>1244</v>
      </c>
      <c r="B588" s="243">
        <v>101</v>
      </c>
      <c r="C588" s="244" t="s">
        <v>1245</v>
      </c>
      <c r="D588" s="245" t="s">
        <v>1246</v>
      </c>
      <c r="E588" s="246">
        <v>2</v>
      </c>
    </row>
    <row r="589" spans="1:5">
      <c r="A589" s="242" t="s">
        <v>1244</v>
      </c>
      <c r="B589" s="243">
        <v>102</v>
      </c>
      <c r="C589" s="244" t="s">
        <v>1247</v>
      </c>
      <c r="D589" s="245" t="s">
        <v>1248</v>
      </c>
      <c r="E589" s="246">
        <v>2</v>
      </c>
    </row>
    <row r="590" spans="1:5">
      <c r="A590" s="242" t="s">
        <v>1225</v>
      </c>
      <c r="B590" s="243">
        <v>201</v>
      </c>
      <c r="C590" s="244" t="s">
        <v>1249</v>
      </c>
      <c r="D590" s="245" t="s">
        <v>1250</v>
      </c>
      <c r="E590" s="246">
        <v>3</v>
      </c>
    </row>
    <row r="591" spans="1:5">
      <c r="A591" s="242" t="s">
        <v>1225</v>
      </c>
      <c r="B591" s="243">
        <v>202</v>
      </c>
      <c r="C591" s="244" t="s">
        <v>1251</v>
      </c>
      <c r="D591" s="245" t="s">
        <v>1252</v>
      </c>
      <c r="E591" s="246">
        <v>3</v>
      </c>
    </row>
    <row r="592" spans="1:5">
      <c r="A592" s="242" t="s">
        <v>1208</v>
      </c>
      <c r="B592" s="243">
        <v>152</v>
      </c>
      <c r="C592" s="244" t="s">
        <v>1253</v>
      </c>
      <c r="D592" s="245" t="s">
        <v>1254</v>
      </c>
      <c r="E592" s="246">
        <v>3</v>
      </c>
    </row>
    <row r="593" spans="1:5">
      <c r="A593" s="242" t="s">
        <v>1176</v>
      </c>
      <c r="B593" s="243">
        <v>101</v>
      </c>
      <c r="C593" s="244" t="s">
        <v>1255</v>
      </c>
      <c r="D593" s="245" t="s">
        <v>1256</v>
      </c>
      <c r="E593" s="246">
        <v>3</v>
      </c>
    </row>
    <row r="594" spans="1:5">
      <c r="A594" s="242" t="s">
        <v>1192</v>
      </c>
      <c r="B594" s="243">
        <v>116</v>
      </c>
      <c r="C594" s="244" t="s">
        <v>1257</v>
      </c>
      <c r="D594" s="245" t="s">
        <v>1258</v>
      </c>
      <c r="E594" s="246">
        <v>3</v>
      </c>
    </row>
    <row r="595" spans="1:5">
      <c r="A595" s="242" t="s">
        <v>1192</v>
      </c>
      <c r="B595" s="243">
        <v>117</v>
      </c>
      <c r="C595" s="244" t="s">
        <v>1259</v>
      </c>
      <c r="D595" s="245" t="s">
        <v>1260</v>
      </c>
      <c r="E595" s="246">
        <v>3</v>
      </c>
    </row>
    <row r="596" spans="1:5">
      <c r="A596" s="242" t="s">
        <v>1192</v>
      </c>
      <c r="B596" s="243">
        <v>119</v>
      </c>
      <c r="C596" s="244" t="s">
        <v>1261</v>
      </c>
      <c r="D596" s="245" t="s">
        <v>1262</v>
      </c>
      <c r="E596" s="246">
        <v>3</v>
      </c>
    </row>
    <row r="597" spans="1:5">
      <c r="A597" s="242" t="s">
        <v>1192</v>
      </c>
      <c r="B597" s="243">
        <v>166</v>
      </c>
      <c r="C597" s="244" t="s">
        <v>1263</v>
      </c>
      <c r="D597" s="245" t="s">
        <v>1264</v>
      </c>
      <c r="E597" s="246">
        <v>4</v>
      </c>
    </row>
    <row r="598" spans="1:5">
      <c r="A598" s="242" t="s">
        <v>1192</v>
      </c>
      <c r="B598" s="243">
        <v>167</v>
      </c>
      <c r="C598" s="244" t="s">
        <v>1265</v>
      </c>
      <c r="D598" s="245" t="s">
        <v>1266</v>
      </c>
      <c r="E598" s="246">
        <v>4</v>
      </c>
    </row>
    <row r="599" spans="1:5">
      <c r="A599" s="242" t="s">
        <v>1192</v>
      </c>
      <c r="B599" s="243">
        <v>168</v>
      </c>
      <c r="C599" s="244" t="s">
        <v>1267</v>
      </c>
      <c r="D599" s="245" t="s">
        <v>1268</v>
      </c>
      <c r="E599" s="246">
        <v>4</v>
      </c>
    </row>
    <row r="600" spans="1:5">
      <c r="A600" s="242" t="s">
        <v>1192</v>
      </c>
      <c r="B600" s="243">
        <v>169</v>
      </c>
      <c r="C600" s="244" t="s">
        <v>1269</v>
      </c>
      <c r="D600" s="245" t="s">
        <v>1270</v>
      </c>
      <c r="E600" s="246">
        <v>4</v>
      </c>
    </row>
    <row r="601" spans="1:5">
      <c r="A601" s="242" t="s">
        <v>1192</v>
      </c>
      <c r="B601" s="243">
        <v>101</v>
      </c>
      <c r="C601" s="244" t="s">
        <v>1271</v>
      </c>
      <c r="D601" s="245" t="s">
        <v>1272</v>
      </c>
      <c r="E601" s="246">
        <v>3</v>
      </c>
    </row>
    <row r="602" spans="1:5">
      <c r="A602" s="242" t="s">
        <v>1192</v>
      </c>
      <c r="B602" s="243">
        <v>118</v>
      </c>
      <c r="C602" s="244" t="s">
        <v>1273</v>
      </c>
      <c r="D602" s="245" t="s">
        <v>1274</v>
      </c>
      <c r="E602" s="246">
        <v>3</v>
      </c>
    </row>
    <row r="603" spans="1:5">
      <c r="A603" s="242" t="s">
        <v>1275</v>
      </c>
      <c r="B603" s="243">
        <v>101</v>
      </c>
      <c r="C603" s="244" t="s">
        <v>1276</v>
      </c>
      <c r="D603" s="245" t="s">
        <v>1277</v>
      </c>
      <c r="E603" s="246">
        <v>2</v>
      </c>
    </row>
    <row r="604" spans="1:5">
      <c r="A604" s="242" t="s">
        <v>1275</v>
      </c>
      <c r="B604" s="243">
        <v>102</v>
      </c>
      <c r="C604" s="244" t="s">
        <v>1278</v>
      </c>
      <c r="D604" s="245" t="s">
        <v>1279</v>
      </c>
      <c r="E604" s="246">
        <v>2</v>
      </c>
    </row>
    <row r="605" spans="1:5">
      <c r="A605" s="242" t="s">
        <v>1154</v>
      </c>
      <c r="B605" s="243">
        <v>201</v>
      </c>
      <c r="C605" s="244" t="s">
        <v>1280</v>
      </c>
      <c r="D605" s="245" t="s">
        <v>1020</v>
      </c>
      <c r="E605" s="246">
        <v>3</v>
      </c>
    </row>
    <row r="606" spans="1:5">
      <c r="A606" s="242" t="s">
        <v>1235</v>
      </c>
      <c r="B606" s="243">
        <v>201</v>
      </c>
      <c r="C606" s="244" t="s">
        <v>1281</v>
      </c>
      <c r="D606" s="245" t="s">
        <v>1282</v>
      </c>
      <c r="E606" s="246">
        <v>2</v>
      </c>
    </row>
    <row r="607" spans="1:5">
      <c r="A607" s="242" t="s">
        <v>1151</v>
      </c>
      <c r="B607" s="243">
        <v>103</v>
      </c>
      <c r="C607" s="244" t="s">
        <v>1283</v>
      </c>
      <c r="D607" s="245" t="s">
        <v>1284</v>
      </c>
      <c r="E607" s="246">
        <v>3</v>
      </c>
    </row>
    <row r="608" spans="1:5">
      <c r="A608" s="242" t="s">
        <v>1151</v>
      </c>
      <c r="B608" s="243">
        <v>104</v>
      </c>
      <c r="C608" s="244" t="s">
        <v>1285</v>
      </c>
      <c r="D608" s="245" t="s">
        <v>1286</v>
      </c>
      <c r="E608" s="246">
        <v>4</v>
      </c>
    </row>
    <row r="609" spans="1:5">
      <c r="A609" s="242" t="s">
        <v>317</v>
      </c>
      <c r="B609" s="243">
        <v>550</v>
      </c>
      <c r="C609" s="244" t="s">
        <v>1287</v>
      </c>
      <c r="D609" s="245" t="s">
        <v>594</v>
      </c>
      <c r="E609" s="246">
        <v>3</v>
      </c>
    </row>
    <row r="610" spans="1:5">
      <c r="A610" s="242" t="s">
        <v>845</v>
      </c>
      <c r="B610" s="243">
        <v>701</v>
      </c>
      <c r="C610" s="244" t="s">
        <v>1288</v>
      </c>
      <c r="D610" s="245" t="s">
        <v>524</v>
      </c>
      <c r="E610" s="246">
        <v>3</v>
      </c>
    </row>
    <row r="611" spans="1:5">
      <c r="A611" s="242" t="s">
        <v>314</v>
      </c>
      <c r="B611" s="243">
        <v>616</v>
      </c>
      <c r="C611" s="244" t="s">
        <v>1289</v>
      </c>
      <c r="D611" s="245" t="s">
        <v>520</v>
      </c>
      <c r="E611" s="246">
        <v>3</v>
      </c>
    </row>
    <row r="612" spans="1:5">
      <c r="A612" s="242" t="s">
        <v>314</v>
      </c>
      <c r="B612" s="243">
        <v>672</v>
      </c>
      <c r="C612" s="244" t="s">
        <v>1290</v>
      </c>
      <c r="D612" s="245" t="s">
        <v>526</v>
      </c>
      <c r="E612" s="246">
        <v>3</v>
      </c>
    </row>
    <row r="613" spans="1:5">
      <c r="A613" s="242" t="s">
        <v>314</v>
      </c>
      <c r="B613" s="243">
        <v>511</v>
      </c>
      <c r="C613" s="244" t="s">
        <v>1291</v>
      </c>
      <c r="D613" s="245" t="s">
        <v>522</v>
      </c>
      <c r="E613" s="246">
        <v>3</v>
      </c>
    </row>
    <row r="614" spans="1:5">
      <c r="A614" s="242" t="s">
        <v>311</v>
      </c>
      <c r="B614" s="243">
        <v>703</v>
      </c>
      <c r="C614" s="244" t="s">
        <v>1292</v>
      </c>
      <c r="D614" s="245" t="s">
        <v>516</v>
      </c>
      <c r="E614" s="246">
        <v>3</v>
      </c>
    </row>
    <row r="615" spans="1:5">
      <c r="A615" s="242" t="s">
        <v>314</v>
      </c>
      <c r="B615" s="243">
        <v>676</v>
      </c>
      <c r="C615" s="244" t="s">
        <v>1293</v>
      </c>
      <c r="D615" s="245" t="s">
        <v>550</v>
      </c>
      <c r="E615" s="246">
        <v>3</v>
      </c>
    </row>
    <row r="616" spans="1:5">
      <c r="A616" s="242" t="s">
        <v>845</v>
      </c>
      <c r="B616" s="243">
        <v>722</v>
      </c>
      <c r="C616" s="244" t="s">
        <v>1294</v>
      </c>
      <c r="D616" s="245" t="s">
        <v>534</v>
      </c>
      <c r="E616" s="246">
        <v>3</v>
      </c>
    </row>
    <row r="617" spans="1:5">
      <c r="A617" s="242" t="s">
        <v>314</v>
      </c>
      <c r="B617" s="243">
        <v>641</v>
      </c>
      <c r="C617" s="244" t="s">
        <v>1295</v>
      </c>
      <c r="D617" s="245" t="s">
        <v>1052</v>
      </c>
      <c r="E617" s="246">
        <v>3</v>
      </c>
    </row>
    <row r="618" spans="1:5">
      <c r="A618" s="242" t="s">
        <v>314</v>
      </c>
      <c r="B618" s="243">
        <v>799</v>
      </c>
      <c r="C618" s="244" t="s">
        <v>1296</v>
      </c>
      <c r="D618" s="245" t="s">
        <v>532</v>
      </c>
      <c r="E618" s="246">
        <v>8</v>
      </c>
    </row>
    <row r="619" spans="1:5">
      <c r="A619" s="242" t="s">
        <v>845</v>
      </c>
      <c r="B619" s="243">
        <v>702</v>
      </c>
      <c r="C619" s="244" t="s">
        <v>1297</v>
      </c>
      <c r="D619" s="245" t="s">
        <v>540</v>
      </c>
      <c r="E619" s="246">
        <v>3</v>
      </c>
    </row>
    <row r="620" spans="1:5">
      <c r="A620" s="242" t="s">
        <v>314</v>
      </c>
      <c r="B620" s="243">
        <v>753</v>
      </c>
      <c r="C620" s="244" t="s">
        <v>1298</v>
      </c>
      <c r="D620" s="245" t="s">
        <v>528</v>
      </c>
      <c r="E620" s="246">
        <v>3</v>
      </c>
    </row>
    <row r="621" spans="1:5">
      <c r="A621" s="242" t="s">
        <v>314</v>
      </c>
      <c r="B621" s="243">
        <v>669</v>
      </c>
      <c r="C621" s="244" t="s">
        <v>1299</v>
      </c>
      <c r="D621" s="245" t="s">
        <v>1054</v>
      </c>
      <c r="E621" s="246">
        <v>3</v>
      </c>
    </row>
    <row r="622" spans="1:5">
      <c r="A622" s="242" t="s">
        <v>314</v>
      </c>
      <c r="B622" s="243">
        <v>784</v>
      </c>
      <c r="C622" s="244" t="s">
        <v>1300</v>
      </c>
      <c r="D622" s="245" t="s">
        <v>538</v>
      </c>
      <c r="E622" s="246">
        <v>3</v>
      </c>
    </row>
    <row r="623" spans="1:5">
      <c r="A623" s="242" t="s">
        <v>845</v>
      </c>
      <c r="B623" s="243">
        <v>735</v>
      </c>
      <c r="C623" s="244" t="s">
        <v>1301</v>
      </c>
      <c r="D623" s="245" t="s">
        <v>1050</v>
      </c>
      <c r="E623" s="246">
        <v>3</v>
      </c>
    </row>
    <row r="624" spans="1:5">
      <c r="A624" s="242" t="s">
        <v>314</v>
      </c>
      <c r="B624" s="243">
        <v>723</v>
      </c>
      <c r="C624" s="244" t="s">
        <v>1302</v>
      </c>
      <c r="D624" s="245" t="s">
        <v>1056</v>
      </c>
      <c r="E624" s="246">
        <v>3</v>
      </c>
    </row>
    <row r="625" spans="1:5">
      <c r="A625" s="242" t="s">
        <v>1303</v>
      </c>
      <c r="B625" s="243">
        <v>703</v>
      </c>
      <c r="C625" s="244" t="s">
        <v>1304</v>
      </c>
      <c r="D625" s="245" t="s">
        <v>548</v>
      </c>
      <c r="E625" s="246">
        <v>3</v>
      </c>
    </row>
    <row r="626" spans="1:5">
      <c r="A626" s="242" t="s">
        <v>314</v>
      </c>
      <c r="B626" s="243">
        <v>703</v>
      </c>
      <c r="C626" s="244" t="s">
        <v>1305</v>
      </c>
      <c r="D626" s="245" t="s">
        <v>546</v>
      </c>
      <c r="E626" s="246">
        <v>3</v>
      </c>
    </row>
    <row r="627" spans="1:5">
      <c r="A627" s="242" t="s">
        <v>314</v>
      </c>
      <c r="B627" s="243">
        <v>714</v>
      </c>
      <c r="C627" s="244" t="s">
        <v>1306</v>
      </c>
      <c r="D627" s="245" t="s">
        <v>1058</v>
      </c>
      <c r="E627" s="246">
        <v>3</v>
      </c>
    </row>
    <row r="628" spans="1:5">
      <c r="A628" s="242" t="s">
        <v>314</v>
      </c>
      <c r="B628" s="243">
        <v>720</v>
      </c>
      <c r="C628" s="244" t="s">
        <v>1307</v>
      </c>
      <c r="D628" s="245" t="s">
        <v>536</v>
      </c>
      <c r="E628" s="246">
        <v>3</v>
      </c>
    </row>
    <row r="629" spans="1:5">
      <c r="A629" s="242" t="s">
        <v>845</v>
      </c>
      <c r="B629" s="243">
        <v>632</v>
      </c>
      <c r="C629" s="244" t="s">
        <v>1308</v>
      </c>
      <c r="D629" s="245" t="s">
        <v>542</v>
      </c>
      <c r="E629" s="246">
        <v>3</v>
      </c>
    </row>
    <row r="630" spans="1:5">
      <c r="A630" s="242" t="s">
        <v>314</v>
      </c>
      <c r="B630" s="243">
        <v>663</v>
      </c>
      <c r="C630" s="244" t="s">
        <v>1309</v>
      </c>
      <c r="D630" s="245" t="s">
        <v>530</v>
      </c>
      <c r="E630" s="246">
        <v>3</v>
      </c>
    </row>
    <row r="631" spans="1:5">
      <c r="A631" s="242" t="s">
        <v>315</v>
      </c>
      <c r="B631" s="243">
        <v>501</v>
      </c>
      <c r="C631" s="244" t="s">
        <v>1310</v>
      </c>
      <c r="D631" s="245" t="s">
        <v>1062</v>
      </c>
      <c r="E631" s="246">
        <v>3</v>
      </c>
    </row>
    <row r="632" spans="1:5">
      <c r="A632" s="242" t="s">
        <v>315</v>
      </c>
      <c r="B632" s="243">
        <v>502</v>
      </c>
      <c r="C632" s="244" t="s">
        <v>1311</v>
      </c>
      <c r="D632" s="245" t="s">
        <v>1017</v>
      </c>
      <c r="E632" s="246">
        <v>3</v>
      </c>
    </row>
    <row r="633" spans="1:5">
      <c r="A633" s="242" t="s">
        <v>315</v>
      </c>
      <c r="B633" s="243">
        <v>563</v>
      </c>
      <c r="C633" s="244" t="s">
        <v>1312</v>
      </c>
      <c r="D633" s="245" t="s">
        <v>1065</v>
      </c>
      <c r="E633" s="246">
        <v>3</v>
      </c>
    </row>
    <row r="634" spans="1:5">
      <c r="A634" s="242" t="s">
        <v>308</v>
      </c>
      <c r="B634" s="243">
        <v>676</v>
      </c>
      <c r="C634" s="244" t="s">
        <v>1313</v>
      </c>
      <c r="D634" s="245" t="s">
        <v>1079</v>
      </c>
      <c r="E634" s="246">
        <v>3</v>
      </c>
    </row>
    <row r="635" spans="1:5">
      <c r="A635" s="242" t="s">
        <v>308</v>
      </c>
      <c r="B635" s="243">
        <v>635</v>
      </c>
      <c r="C635" s="244" t="s">
        <v>1314</v>
      </c>
      <c r="D635" s="245" t="s">
        <v>1081</v>
      </c>
      <c r="E635" s="246">
        <v>3</v>
      </c>
    </row>
    <row r="636" spans="1:5">
      <c r="A636" s="242" t="s">
        <v>308</v>
      </c>
      <c r="B636" s="243">
        <v>741</v>
      </c>
      <c r="C636" s="244" t="s">
        <v>1315</v>
      </c>
      <c r="D636" s="245" t="s">
        <v>693</v>
      </c>
      <c r="E636" s="246">
        <v>3</v>
      </c>
    </row>
    <row r="637" spans="1:5">
      <c r="A637" s="242" t="s">
        <v>1316</v>
      </c>
      <c r="B637" s="243">
        <v>575</v>
      </c>
      <c r="C637" s="244" t="s">
        <v>1317</v>
      </c>
      <c r="D637" s="245" t="s">
        <v>1071</v>
      </c>
      <c r="E637" s="246">
        <v>3</v>
      </c>
    </row>
    <row r="638" spans="1:5">
      <c r="A638" s="242" t="s">
        <v>315</v>
      </c>
      <c r="B638" s="243">
        <v>561</v>
      </c>
      <c r="C638" s="244" t="s">
        <v>1318</v>
      </c>
      <c r="D638" s="245" t="s">
        <v>1077</v>
      </c>
      <c r="E638" s="246">
        <v>3</v>
      </c>
    </row>
    <row r="639" spans="1:5">
      <c r="A639" s="242" t="s">
        <v>308</v>
      </c>
      <c r="B639" s="243">
        <v>615</v>
      </c>
      <c r="C639" s="244" t="s">
        <v>1319</v>
      </c>
      <c r="D639" s="245" t="s">
        <v>1073</v>
      </c>
      <c r="E639" s="246">
        <v>3</v>
      </c>
    </row>
    <row r="640" spans="1:5">
      <c r="A640" s="242" t="s">
        <v>315</v>
      </c>
      <c r="B640" s="243">
        <v>613</v>
      </c>
      <c r="C640" s="244" t="s">
        <v>1320</v>
      </c>
      <c r="D640" s="245" t="s">
        <v>1069</v>
      </c>
      <c r="E640" s="246">
        <v>3</v>
      </c>
    </row>
    <row r="641" spans="1:5">
      <c r="A641" s="242" t="s">
        <v>315</v>
      </c>
      <c r="B641" s="243">
        <v>614</v>
      </c>
      <c r="C641" s="244" t="s">
        <v>1321</v>
      </c>
      <c r="D641" s="245" t="s">
        <v>1067</v>
      </c>
      <c r="E641" s="246">
        <v>3</v>
      </c>
    </row>
    <row r="642" spans="1:5">
      <c r="A642" s="242" t="s">
        <v>308</v>
      </c>
      <c r="B642" s="243">
        <v>633</v>
      </c>
      <c r="C642" s="244" t="s">
        <v>1322</v>
      </c>
      <c r="D642" s="245" t="s">
        <v>1075</v>
      </c>
      <c r="E642" s="246">
        <v>3</v>
      </c>
    </row>
    <row r="643" spans="1:5">
      <c r="A643" s="242" t="s">
        <v>315</v>
      </c>
      <c r="B643" s="243">
        <v>616</v>
      </c>
      <c r="C643" s="244" t="s">
        <v>1323</v>
      </c>
      <c r="D643" s="245" t="s">
        <v>1084</v>
      </c>
      <c r="E643" s="246">
        <v>3</v>
      </c>
    </row>
    <row r="644" spans="1:5">
      <c r="A644" s="242" t="s">
        <v>308</v>
      </c>
      <c r="B644" s="243">
        <v>704</v>
      </c>
      <c r="C644" s="244" t="s">
        <v>1324</v>
      </c>
      <c r="D644" s="245" t="s">
        <v>1088</v>
      </c>
      <c r="E644" s="246">
        <v>3</v>
      </c>
    </row>
    <row r="645" spans="1:5">
      <c r="A645" s="242" t="s">
        <v>308</v>
      </c>
      <c r="B645" s="243">
        <v>725</v>
      </c>
      <c r="C645" s="244" t="s">
        <v>1325</v>
      </c>
      <c r="D645" s="245" t="s">
        <v>1086</v>
      </c>
      <c r="E645" s="246">
        <v>3</v>
      </c>
    </row>
    <row r="646" spans="1:5">
      <c r="A646" s="242" t="s">
        <v>308</v>
      </c>
      <c r="B646" s="243">
        <v>675</v>
      </c>
      <c r="C646" s="244" t="s">
        <v>1326</v>
      </c>
      <c r="D646" s="245" t="s">
        <v>1094</v>
      </c>
      <c r="E646" s="246">
        <v>3</v>
      </c>
    </row>
    <row r="647" spans="1:5">
      <c r="A647" s="242" t="s">
        <v>308</v>
      </c>
      <c r="B647" s="243">
        <v>623</v>
      </c>
      <c r="C647" s="244" t="s">
        <v>1327</v>
      </c>
      <c r="D647" s="245" t="s">
        <v>1090</v>
      </c>
      <c r="E647" s="246">
        <v>3</v>
      </c>
    </row>
    <row r="648" spans="1:5">
      <c r="A648" s="242" t="s">
        <v>308</v>
      </c>
      <c r="B648" s="243">
        <v>671</v>
      </c>
      <c r="C648" s="244" t="s">
        <v>1328</v>
      </c>
      <c r="D648" s="245" t="s">
        <v>1092</v>
      </c>
      <c r="E648" s="246">
        <v>3</v>
      </c>
    </row>
    <row r="649" spans="1:5">
      <c r="A649" s="242" t="s">
        <v>308</v>
      </c>
      <c r="B649" s="243">
        <v>678</v>
      </c>
      <c r="C649" s="244" t="s">
        <v>1329</v>
      </c>
      <c r="D649" s="245" t="s">
        <v>1096</v>
      </c>
      <c r="E649" s="246">
        <v>3</v>
      </c>
    </row>
    <row r="650" spans="1:5">
      <c r="A650" s="242" t="s">
        <v>308</v>
      </c>
      <c r="B650" s="243">
        <v>575</v>
      </c>
      <c r="C650" s="244" t="s">
        <v>1330</v>
      </c>
      <c r="D650" s="245" t="s">
        <v>1071</v>
      </c>
      <c r="E650" s="246">
        <v>3</v>
      </c>
    </row>
    <row r="651" spans="1:5">
      <c r="A651" s="242" t="s">
        <v>308</v>
      </c>
      <c r="B651" s="243">
        <v>799</v>
      </c>
      <c r="C651" s="244" t="s">
        <v>1331</v>
      </c>
      <c r="D651" s="245" t="s">
        <v>532</v>
      </c>
      <c r="E651" s="246">
        <v>8</v>
      </c>
    </row>
    <row r="652" spans="1:5">
      <c r="A652" s="242" t="s">
        <v>292</v>
      </c>
      <c r="B652" s="243">
        <v>615</v>
      </c>
      <c r="C652" s="244" t="s">
        <v>1332</v>
      </c>
      <c r="D652" s="245" t="s">
        <v>1333</v>
      </c>
      <c r="E652" s="246">
        <v>3</v>
      </c>
    </row>
    <row r="653" spans="1:5">
      <c r="A653" s="242" t="s">
        <v>312</v>
      </c>
      <c r="B653" s="243">
        <v>615</v>
      </c>
      <c r="C653" s="244" t="s">
        <v>1334</v>
      </c>
      <c r="D653" s="245" t="s">
        <v>1333</v>
      </c>
      <c r="E653" s="246">
        <v>3</v>
      </c>
    </row>
    <row r="654" spans="1:5">
      <c r="A654" s="242" t="s">
        <v>207</v>
      </c>
      <c r="B654" s="243">
        <v>580</v>
      </c>
      <c r="C654" s="244" t="s">
        <v>1335</v>
      </c>
      <c r="D654" s="245" t="s">
        <v>1336</v>
      </c>
      <c r="E654" s="246">
        <v>3</v>
      </c>
    </row>
    <row r="655" spans="1:5">
      <c r="A655" s="242" t="s">
        <v>207</v>
      </c>
      <c r="B655" s="243">
        <v>571</v>
      </c>
      <c r="C655" s="244" t="s">
        <v>1337</v>
      </c>
      <c r="D655" s="245" t="s">
        <v>1338</v>
      </c>
      <c r="E655" s="246">
        <v>3</v>
      </c>
    </row>
    <row r="656" spans="1:5">
      <c r="A656" s="242" t="s">
        <v>207</v>
      </c>
      <c r="B656" s="243">
        <v>652</v>
      </c>
      <c r="C656" s="244" t="s">
        <v>1339</v>
      </c>
      <c r="D656" s="245" t="s">
        <v>494</v>
      </c>
      <c r="E656" s="246">
        <v>3</v>
      </c>
    </row>
    <row r="657" spans="1:5">
      <c r="A657" s="242" t="s">
        <v>827</v>
      </c>
      <c r="B657" s="243">
        <v>580</v>
      </c>
      <c r="C657" s="244" t="s">
        <v>1340</v>
      </c>
      <c r="D657" s="245" t="s">
        <v>1336</v>
      </c>
      <c r="E657" s="246">
        <v>3</v>
      </c>
    </row>
    <row r="658" spans="1:5">
      <c r="A658" s="242" t="s">
        <v>827</v>
      </c>
      <c r="B658" s="243">
        <v>571</v>
      </c>
      <c r="C658" s="244" t="s">
        <v>1341</v>
      </c>
      <c r="D658" s="245" t="s">
        <v>1342</v>
      </c>
      <c r="E658" s="246">
        <v>3</v>
      </c>
    </row>
    <row r="659" spans="1:5">
      <c r="A659" s="242" t="s">
        <v>827</v>
      </c>
      <c r="B659" s="243">
        <v>652</v>
      </c>
      <c r="C659" s="244" t="s">
        <v>1343</v>
      </c>
      <c r="D659" s="245" t="s">
        <v>494</v>
      </c>
      <c r="E659" s="246">
        <v>3</v>
      </c>
    </row>
    <row r="660" spans="1:5">
      <c r="A660" s="242" t="s">
        <v>207</v>
      </c>
      <c r="B660" s="243">
        <v>673</v>
      </c>
      <c r="C660" s="244" t="s">
        <v>1344</v>
      </c>
      <c r="D660" s="245" t="s">
        <v>832</v>
      </c>
      <c r="E660" s="246">
        <v>3</v>
      </c>
    </row>
    <row r="661" spans="1:5">
      <c r="A661" s="242" t="s">
        <v>827</v>
      </c>
      <c r="B661" s="243">
        <v>673</v>
      </c>
      <c r="C661" s="244" t="s">
        <v>1345</v>
      </c>
      <c r="D661" s="245" t="s">
        <v>832</v>
      </c>
      <c r="E661" s="246">
        <v>3</v>
      </c>
    </row>
    <row r="662" spans="1:5">
      <c r="A662" s="242" t="s">
        <v>860</v>
      </c>
      <c r="B662" s="243">
        <v>655</v>
      </c>
      <c r="C662" s="244" t="s">
        <v>1346</v>
      </c>
      <c r="D662" s="245" t="s">
        <v>1040</v>
      </c>
      <c r="E662" s="246">
        <v>3</v>
      </c>
    </row>
    <row r="663" spans="1:5">
      <c r="A663" s="242" t="s">
        <v>1157</v>
      </c>
      <c r="B663" s="243">
        <v>4401</v>
      </c>
      <c r="C663" s="244" t="s">
        <v>1347</v>
      </c>
      <c r="D663" s="245" t="s">
        <v>1348</v>
      </c>
      <c r="E663" s="246">
        <v>3</v>
      </c>
    </row>
    <row r="664" spans="1:5">
      <c r="A664" s="242" t="s">
        <v>1192</v>
      </c>
      <c r="B664" s="243">
        <v>141</v>
      </c>
      <c r="C664" s="244" t="s">
        <v>1349</v>
      </c>
      <c r="D664" s="245" t="s">
        <v>1350</v>
      </c>
      <c r="E664" s="246">
        <v>3</v>
      </c>
    </row>
    <row r="665" spans="1:5">
      <c r="A665" s="242" t="s">
        <v>1192</v>
      </c>
      <c r="B665" s="243">
        <v>181</v>
      </c>
      <c r="C665" s="244" t="s">
        <v>1351</v>
      </c>
      <c r="D665" s="245" t="s">
        <v>1352</v>
      </c>
      <c r="E665" s="246">
        <v>3</v>
      </c>
    </row>
    <row r="666" spans="1:5">
      <c r="A666" s="242" t="s">
        <v>1192</v>
      </c>
      <c r="B666" s="243">
        <v>241</v>
      </c>
      <c r="C666" s="244" t="s">
        <v>1353</v>
      </c>
      <c r="D666" s="245" t="s">
        <v>1354</v>
      </c>
      <c r="E666" s="246">
        <v>3</v>
      </c>
    </row>
    <row r="667" spans="1:5">
      <c r="A667" s="242" t="s">
        <v>1192</v>
      </c>
      <c r="B667" s="243">
        <v>281</v>
      </c>
      <c r="C667" s="244" t="s">
        <v>1355</v>
      </c>
      <c r="D667" s="245" t="s">
        <v>1356</v>
      </c>
      <c r="E667" s="246">
        <v>3</v>
      </c>
    </row>
    <row r="668" spans="1:5">
      <c r="A668" s="242" t="s">
        <v>1192</v>
      </c>
      <c r="B668" s="243">
        <v>341</v>
      </c>
      <c r="C668" s="244" t="s">
        <v>1357</v>
      </c>
      <c r="D668" s="245" t="s">
        <v>1358</v>
      </c>
      <c r="E668" s="246">
        <v>3</v>
      </c>
    </row>
    <row r="669" spans="1:5">
      <c r="A669" s="242" t="s">
        <v>1359</v>
      </c>
      <c r="B669" s="243">
        <v>101</v>
      </c>
      <c r="C669" s="244" t="s">
        <v>1360</v>
      </c>
      <c r="D669" s="245" t="s">
        <v>1361</v>
      </c>
      <c r="E669" s="246">
        <v>3</v>
      </c>
    </row>
    <row r="670" spans="1:5">
      <c r="A670" s="242" t="s">
        <v>1114</v>
      </c>
      <c r="B670" s="243">
        <v>101</v>
      </c>
      <c r="C670" s="244" t="s">
        <v>1362</v>
      </c>
      <c r="D670" s="245" t="s">
        <v>1363</v>
      </c>
      <c r="E670" s="246">
        <v>3</v>
      </c>
    </row>
    <row r="671" spans="1:5">
      <c r="A671" s="242" t="s">
        <v>1105</v>
      </c>
      <c r="B671" s="243">
        <v>121</v>
      </c>
      <c r="C671" s="244" t="s">
        <v>1364</v>
      </c>
      <c r="D671" s="245" t="s">
        <v>1365</v>
      </c>
      <c r="E671" s="246">
        <v>3</v>
      </c>
    </row>
    <row r="672" spans="1:5">
      <c r="A672" s="242" t="s">
        <v>1211</v>
      </c>
      <c r="B672" s="243">
        <v>221</v>
      </c>
      <c r="C672" s="244" t="s">
        <v>1366</v>
      </c>
      <c r="D672" s="245" t="s">
        <v>1367</v>
      </c>
      <c r="E672" s="246">
        <v>3</v>
      </c>
    </row>
    <row r="673" spans="1:5">
      <c r="A673" s="242" t="s">
        <v>1244</v>
      </c>
      <c r="B673" s="243">
        <v>201</v>
      </c>
      <c r="C673" s="244" t="s">
        <v>1368</v>
      </c>
      <c r="D673" s="245" t="s">
        <v>1369</v>
      </c>
      <c r="E673" s="246">
        <v>3</v>
      </c>
    </row>
    <row r="674" spans="1:5">
      <c r="A674" s="242" t="s">
        <v>1132</v>
      </c>
      <c r="B674" s="243">
        <v>220</v>
      </c>
      <c r="C674" s="244" t="s">
        <v>1370</v>
      </c>
      <c r="D674" s="245" t="s">
        <v>1216</v>
      </c>
      <c r="E674" s="246">
        <v>3</v>
      </c>
    </row>
    <row r="675" spans="1:5">
      <c r="A675" s="242" t="s">
        <v>1105</v>
      </c>
      <c r="B675" s="243">
        <v>122</v>
      </c>
      <c r="C675" s="244" t="s">
        <v>1371</v>
      </c>
      <c r="D675" s="245" t="s">
        <v>1372</v>
      </c>
      <c r="E675" s="246">
        <v>3</v>
      </c>
    </row>
    <row r="676" spans="1:5">
      <c r="A676" s="242" t="s">
        <v>1373</v>
      </c>
      <c r="B676" s="243">
        <v>212</v>
      </c>
      <c r="C676" s="244" t="s">
        <v>1374</v>
      </c>
      <c r="D676" s="245" t="s">
        <v>1375</v>
      </c>
      <c r="E676" s="246">
        <v>3</v>
      </c>
    </row>
    <row r="677" spans="1:5">
      <c r="A677" s="242" t="s">
        <v>1214</v>
      </c>
      <c r="B677" s="243">
        <v>360</v>
      </c>
      <c r="C677" s="244" t="s">
        <v>1376</v>
      </c>
      <c r="D677" s="245" t="s">
        <v>1377</v>
      </c>
      <c r="E677" s="246">
        <v>3</v>
      </c>
    </row>
    <row r="678" spans="1:5">
      <c r="A678" s="242" t="s">
        <v>1222</v>
      </c>
      <c r="B678" s="243">
        <v>101</v>
      </c>
      <c r="C678" s="244" t="s">
        <v>1378</v>
      </c>
      <c r="D678" s="245" t="s">
        <v>1379</v>
      </c>
      <c r="E678" s="246">
        <v>3</v>
      </c>
    </row>
    <row r="679" spans="1:5">
      <c r="A679" s="242" t="s">
        <v>1380</v>
      </c>
      <c r="B679" s="243">
        <v>405</v>
      </c>
      <c r="C679" s="244" t="s">
        <v>1381</v>
      </c>
      <c r="D679" s="245" t="s">
        <v>1382</v>
      </c>
      <c r="E679" s="246">
        <v>4</v>
      </c>
    </row>
    <row r="680" spans="1:5">
      <c r="A680" s="242" t="s">
        <v>1383</v>
      </c>
      <c r="B680" s="243">
        <v>365</v>
      </c>
      <c r="C680" s="244" t="s">
        <v>1384</v>
      </c>
      <c r="D680" s="245" t="s">
        <v>1385</v>
      </c>
      <c r="E680" s="246">
        <v>3</v>
      </c>
    </row>
    <row r="681" spans="1:5">
      <c r="A681" s="242" t="s">
        <v>1386</v>
      </c>
      <c r="B681" s="243">
        <v>400</v>
      </c>
      <c r="C681" s="244" t="s">
        <v>1387</v>
      </c>
      <c r="D681" s="245" t="s">
        <v>1388</v>
      </c>
      <c r="E681" s="246">
        <v>3</v>
      </c>
    </row>
    <row r="682" spans="1:5">
      <c r="A682" s="242" t="s">
        <v>1198</v>
      </c>
      <c r="B682" s="243">
        <v>400</v>
      </c>
      <c r="C682" s="244" t="s">
        <v>1389</v>
      </c>
      <c r="D682" s="245" t="s">
        <v>1390</v>
      </c>
      <c r="E682" s="246">
        <v>3</v>
      </c>
    </row>
    <row r="683" spans="1:5">
      <c r="A683" s="242" t="s">
        <v>1214</v>
      </c>
      <c r="B683" s="243">
        <v>402</v>
      </c>
      <c r="C683" s="244" t="s">
        <v>1391</v>
      </c>
      <c r="D683" s="245" t="s">
        <v>1392</v>
      </c>
      <c r="E683" s="246">
        <v>3</v>
      </c>
    </row>
    <row r="684" spans="1:5">
      <c r="A684" s="242" t="s">
        <v>1393</v>
      </c>
      <c r="B684" s="243">
        <v>151</v>
      </c>
      <c r="C684" s="244" t="s">
        <v>1394</v>
      </c>
      <c r="D684" s="245" t="s">
        <v>1395</v>
      </c>
      <c r="E684" s="246">
        <v>2</v>
      </c>
    </row>
    <row r="685" spans="1:5">
      <c r="A685" s="242" t="s">
        <v>1393</v>
      </c>
      <c r="B685" s="243">
        <v>402</v>
      </c>
      <c r="C685" s="244" t="s">
        <v>1396</v>
      </c>
      <c r="D685" s="245" t="s">
        <v>1397</v>
      </c>
      <c r="E685" s="246">
        <v>3</v>
      </c>
    </row>
    <row r="686" spans="1:5">
      <c r="A686" s="242" t="s">
        <v>1398</v>
      </c>
      <c r="B686" s="243">
        <v>351</v>
      </c>
      <c r="C686" s="244" t="s">
        <v>1399</v>
      </c>
      <c r="D686" s="245" t="s">
        <v>1116</v>
      </c>
      <c r="E686" s="246">
        <v>3</v>
      </c>
    </row>
    <row r="687" spans="1:5">
      <c r="A687" s="242" t="s">
        <v>1184</v>
      </c>
      <c r="B687" s="243">
        <v>381</v>
      </c>
      <c r="C687" s="244" t="s">
        <v>1400</v>
      </c>
      <c r="D687" s="245" t="s">
        <v>1401</v>
      </c>
      <c r="E687" s="246">
        <v>3</v>
      </c>
    </row>
    <row r="688" spans="1:5">
      <c r="A688" s="242" t="s">
        <v>1402</v>
      </c>
      <c r="B688" s="243">
        <v>221</v>
      </c>
      <c r="C688" s="244" t="s">
        <v>1403</v>
      </c>
      <c r="D688" s="245" t="s">
        <v>1404</v>
      </c>
      <c r="E688" s="246">
        <v>2</v>
      </c>
    </row>
    <row r="689" spans="1:5">
      <c r="A689" s="242" t="s">
        <v>333</v>
      </c>
      <c r="B689" s="243">
        <v>363</v>
      </c>
      <c r="C689" s="244" t="s">
        <v>1405</v>
      </c>
      <c r="D689" s="245" t="s">
        <v>1406</v>
      </c>
      <c r="E689" s="246">
        <v>3</v>
      </c>
    </row>
    <row r="690" spans="1:5">
      <c r="A690" s="242" t="s">
        <v>1244</v>
      </c>
      <c r="B690" s="243">
        <v>111</v>
      </c>
      <c r="C690" s="244" t="s">
        <v>1407</v>
      </c>
      <c r="D690" s="245" t="s">
        <v>1408</v>
      </c>
      <c r="E690" s="246">
        <v>3</v>
      </c>
    </row>
    <row r="691" spans="1:5">
      <c r="A691" s="242" t="s">
        <v>233</v>
      </c>
      <c r="B691" s="243">
        <v>408</v>
      </c>
      <c r="C691" s="244" t="s">
        <v>1409</v>
      </c>
      <c r="D691" s="245" t="s">
        <v>1410</v>
      </c>
      <c r="E691" s="246">
        <v>3</v>
      </c>
    </row>
    <row r="692" spans="1:5">
      <c r="A692" s="242" t="s">
        <v>1423</v>
      </c>
      <c r="B692" s="243">
        <v>752</v>
      </c>
      <c r="C692" s="244" t="s">
        <v>1424</v>
      </c>
      <c r="D692" s="245" t="s">
        <v>1425</v>
      </c>
      <c r="E692" s="246">
        <v>3</v>
      </c>
    </row>
    <row r="693" spans="1:5">
      <c r="A693" s="242" t="s">
        <v>345</v>
      </c>
      <c r="B693" s="243">
        <v>622</v>
      </c>
      <c r="C693" s="244" t="s">
        <v>1411</v>
      </c>
      <c r="D693" s="245" t="s">
        <v>1412</v>
      </c>
      <c r="E693" s="246">
        <v>2</v>
      </c>
    </row>
    <row r="694" spans="1:5">
      <c r="A694" s="242" t="s">
        <v>371</v>
      </c>
      <c r="B694" s="243">
        <v>614</v>
      </c>
      <c r="C694" s="244" t="s">
        <v>1413</v>
      </c>
      <c r="D694" s="245" t="s">
        <v>1414</v>
      </c>
      <c r="E694" s="246">
        <v>2</v>
      </c>
    </row>
    <row r="695" spans="1:5">
      <c r="A695" s="242" t="s">
        <v>351</v>
      </c>
      <c r="B695" s="243">
        <v>722</v>
      </c>
      <c r="C695" s="244" t="s">
        <v>1415</v>
      </c>
      <c r="D695" s="245" t="s">
        <v>1416</v>
      </c>
      <c r="E695" s="246">
        <v>2</v>
      </c>
    </row>
    <row r="696" spans="1:5">
      <c r="A696" s="242" t="s">
        <v>345</v>
      </c>
      <c r="B696" s="243">
        <v>670</v>
      </c>
      <c r="C696" s="244" t="s">
        <v>1417</v>
      </c>
      <c r="D696" s="245" t="s">
        <v>1418</v>
      </c>
      <c r="E696" s="246">
        <v>2</v>
      </c>
    </row>
    <row r="697" spans="1:5">
      <c r="A697" s="242" t="s">
        <v>230</v>
      </c>
      <c r="B697" s="243">
        <v>622</v>
      </c>
      <c r="C697" s="244" t="s">
        <v>1419</v>
      </c>
      <c r="D697" s="245" t="s">
        <v>1420</v>
      </c>
      <c r="E697" s="246">
        <v>3</v>
      </c>
    </row>
    <row r="698" spans="1:5">
      <c r="A698" s="113" t="s">
        <v>286</v>
      </c>
      <c r="B698" s="113">
        <v>792</v>
      </c>
      <c r="C698" s="114" t="s">
        <v>1428</v>
      </c>
      <c r="D698" s="115" t="s">
        <v>1429</v>
      </c>
      <c r="E698" s="113">
        <v>2</v>
      </c>
    </row>
    <row r="699" spans="1:5">
      <c r="A699" s="113" t="s">
        <v>1430</v>
      </c>
      <c r="B699" s="113">
        <v>701</v>
      </c>
      <c r="C699" s="114" t="s">
        <v>1431</v>
      </c>
      <c r="D699" s="115" t="s">
        <v>1432</v>
      </c>
      <c r="E699" s="113">
        <v>2</v>
      </c>
    </row>
    <row r="700" spans="1:5">
      <c r="C700" s="114" t="s">
        <v>1434</v>
      </c>
      <c r="D700" s="115" t="s">
        <v>1435</v>
      </c>
      <c r="E700" s="113">
        <v>2</v>
      </c>
    </row>
    <row r="701" spans="1:5">
      <c r="C701" s="114" t="s">
        <v>1498</v>
      </c>
      <c r="D701" s="115" t="s">
        <v>1499</v>
      </c>
      <c r="E701" s="113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2025-02-18T07:32:57Z</cp:lastPrinted>
  <dcterms:created xsi:type="dcterms:W3CDTF">2005-12-20T15:13:01Z</dcterms:created>
  <dcterms:modified xsi:type="dcterms:W3CDTF">2025-02-18T07:35:34Z</dcterms:modified>
</cp:coreProperties>
</file>